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Administrador\Desktop\Hoy\PaginaPrincipal\img\"/>
    </mc:Choice>
  </mc:AlternateContent>
  <xr:revisionPtr revIDLastSave="0" documentId="13_ncr:1_{BE39D4B7-2215-4E65-9ED2-18353279D65A}" xr6:coauthVersionLast="47" xr6:coauthVersionMax="47" xr10:uidLastSave="{00000000-0000-0000-0000-000000000000}"/>
  <bookViews>
    <workbookView xWindow="-120" yWindow="-120" windowWidth="20640" windowHeight="11160" activeTab="3" xr2:uid="{00000000-000D-0000-FFFF-FFFF00000000}"/>
  </bookViews>
  <sheets>
    <sheet name="BD Original" sheetId="2" r:id="rId1"/>
    <sheet name="GENERAL" sheetId="1" r:id="rId2"/>
    <sheet name="INFORME" sheetId="3" r:id="rId3"/>
    <sheet name="PlaceHolder" sheetId="4" r:id="rId4"/>
  </sheets>
  <definedNames>
    <definedName name="_xlnm._FilterDatabase" localSheetId="0" hidden="1">'BD Original'!$A$1:$K$1</definedName>
    <definedName name="_xlnm._FilterDatabase" localSheetId="1" hidden="1">GENERAL!$A$1:$L$3900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3" l="1"/>
  <c r="D15" i="3"/>
  <c r="E15" i="3"/>
  <c r="F15" i="3"/>
  <c r="B15" i="3"/>
  <c r="C14" i="3"/>
  <c r="D14" i="3"/>
  <c r="E14" i="3"/>
  <c r="F14" i="3"/>
  <c r="B14" i="3"/>
  <c r="C13" i="3"/>
  <c r="D13" i="3"/>
  <c r="E13" i="3"/>
  <c r="F13" i="3"/>
  <c r="B13" i="3"/>
  <c r="E11" i="3"/>
  <c r="E10" i="3"/>
  <c r="E9" i="3"/>
  <c r="E8" i="3"/>
  <c r="E7" i="3"/>
  <c r="E6" i="3"/>
  <c r="E5" i="3"/>
  <c r="E4" i="3"/>
  <c r="E3" i="3"/>
  <c r="E2" i="3"/>
  <c r="D11" i="3"/>
  <c r="D10" i="3"/>
  <c r="D9" i="3"/>
  <c r="D8" i="3"/>
  <c r="D7" i="3"/>
  <c r="D6" i="3"/>
  <c r="D5" i="3"/>
  <c r="D4" i="3"/>
  <c r="D3" i="3"/>
  <c r="D2" i="3"/>
  <c r="C11" i="3"/>
  <c r="C10" i="3"/>
  <c r="C9" i="3"/>
  <c r="C8" i="3"/>
  <c r="C7" i="3"/>
  <c r="C6" i="3"/>
  <c r="C5" i="3"/>
  <c r="C4" i="3"/>
  <c r="C3" i="3"/>
  <c r="C2" i="3"/>
  <c r="B11" i="3"/>
  <c r="B10" i="3"/>
  <c r="B9" i="3"/>
  <c r="B8" i="3"/>
  <c r="B7" i="3"/>
  <c r="B6" i="3"/>
  <c r="B5" i="3"/>
  <c r="B4" i="3"/>
  <c r="B3" i="3"/>
  <c r="B2" i="3"/>
  <c r="F12" i="3"/>
  <c r="F11" i="3"/>
  <c r="F10" i="3"/>
  <c r="F9" i="3"/>
  <c r="F8" i="3"/>
  <c r="F7" i="3"/>
  <c r="F5" i="3"/>
  <c r="F6" i="3"/>
  <c r="F4" i="3"/>
  <c r="F3" i="3"/>
  <c r="F2" i="3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2" i="1"/>
  <c r="E12" i="3" l="1"/>
  <c r="D12" i="3"/>
  <c r="C12" i="3"/>
  <c r="B12" i="3"/>
</calcChain>
</file>

<file path=xl/sharedStrings.xml><?xml version="1.0" encoding="utf-8"?>
<sst xmlns="http://schemas.openxmlformats.org/spreadsheetml/2006/main" count="42933" uniqueCount="8021">
  <si>
    <t>CIUDAD</t>
  </si>
  <si>
    <t>OFICINA</t>
  </si>
  <si>
    <t>APELLIDOS</t>
  </si>
  <si>
    <t>NOMBRES</t>
  </si>
  <si>
    <t>APELLIDOS Y NOMBRES</t>
  </si>
  <si>
    <t xml:space="preserve">TARJETA No </t>
  </si>
  <si>
    <t>TIPO DE TARJETA</t>
  </si>
  <si>
    <t>DIAS EN MORA DE PAGO</t>
  </si>
  <si>
    <t>CUPO APROBADO</t>
  </si>
  <si>
    <t>PAGO FACTURADO</t>
  </si>
  <si>
    <t>SALDO ACTUAL</t>
  </si>
  <si>
    <t>BOGOTA</t>
  </si>
  <si>
    <t>BTA AVENIDA JIMENEZ</t>
  </si>
  <si>
    <t>PIZA SAAVEDRA</t>
  </si>
  <si>
    <t xml:space="preserve">RIGOBERTO </t>
  </si>
  <si>
    <t>MASTERCARD</t>
  </si>
  <si>
    <t>BTA - CODABAS</t>
  </si>
  <si>
    <t>RODRIGUEZ GIRALDO</t>
  </si>
  <si>
    <t>MARIA ANGELICA</t>
  </si>
  <si>
    <t>BTA - AVENIDA CHILE</t>
  </si>
  <si>
    <t>MARTINEZ MARTINEZ</t>
  </si>
  <si>
    <t>DULYER DANIELA</t>
  </si>
  <si>
    <t>BTA - PUENTE ARANDA</t>
  </si>
  <si>
    <t>PARRADO QUEVEDO</t>
  </si>
  <si>
    <t>ELSA MARIA</t>
  </si>
  <si>
    <t>BTA - BARRIO RESTREPO</t>
  </si>
  <si>
    <t>CLAVIJO HERRERA</t>
  </si>
  <si>
    <t>MARIA DOLFY</t>
  </si>
  <si>
    <t>DIAZ LARA</t>
  </si>
  <si>
    <t>LEIDY YADIRA</t>
  </si>
  <si>
    <t>ANDERSON JAVIER</t>
  </si>
  <si>
    <t>ACERO RIVERA</t>
  </si>
  <si>
    <t>YUDI ANDREA</t>
  </si>
  <si>
    <t>BELTRAN SABOGAL</t>
  </si>
  <si>
    <t>SANCHEZ NEIRA</t>
  </si>
  <si>
    <t>IVAN ANDRES</t>
  </si>
  <si>
    <t>PLATA ROCHA</t>
  </si>
  <si>
    <t>CRISTIAN DAVID</t>
  </si>
  <si>
    <t>VARGAS GONZALEZ</t>
  </si>
  <si>
    <t>JEFERSON RODRIGO</t>
  </si>
  <si>
    <t>ACOSTA FERRUCHO</t>
  </si>
  <si>
    <t>YESICA TATIANA</t>
  </si>
  <si>
    <t>ROCHA SANCHEZ</t>
  </si>
  <si>
    <t>LUZ ESTELLA</t>
  </si>
  <si>
    <t>RUGELES RODRIGUEZ</t>
  </si>
  <si>
    <t xml:space="preserve">YANNETH </t>
  </si>
  <si>
    <t>RINCON ROJAS</t>
  </si>
  <si>
    <t xml:space="preserve">FERNANDO </t>
  </si>
  <si>
    <t>RINCON CAGUA</t>
  </si>
  <si>
    <t>KEVIN FERNANDO</t>
  </si>
  <si>
    <t>BTA - CALLE CIEN</t>
  </si>
  <si>
    <t>RODRIGUEZ MARTINEZ</t>
  </si>
  <si>
    <t>LUISA FERNANDA</t>
  </si>
  <si>
    <t>RODRIGUEZ OCAMPO</t>
  </si>
  <si>
    <t>JUAN CARLOS</t>
  </si>
  <si>
    <t>VARGAS BUITRAGO</t>
  </si>
  <si>
    <t>MARIA MARLENY</t>
  </si>
  <si>
    <t xml:space="preserve">QUINTANA </t>
  </si>
  <si>
    <t xml:space="preserve">GONZALO </t>
  </si>
  <si>
    <t>DAZA ALVARADO</t>
  </si>
  <si>
    <t>ANA GRACIELA</t>
  </si>
  <si>
    <t>RIVEROS BELTRAN</t>
  </si>
  <si>
    <t>JOSE DUVAN</t>
  </si>
  <si>
    <t>OCA CAMPO</t>
  </si>
  <si>
    <t>ANDRES SANTIAGO</t>
  </si>
  <si>
    <t>LADINO ALVAREZ</t>
  </si>
  <si>
    <t>GLORIA STELLA</t>
  </si>
  <si>
    <t>BTA - CORABASTOS</t>
  </si>
  <si>
    <t>GORDILLO SAZA</t>
  </si>
  <si>
    <t>CARLOS JULIAN</t>
  </si>
  <si>
    <t>PEREZ AGUDELO</t>
  </si>
  <si>
    <t xml:space="preserve">LUZMILA </t>
  </si>
  <si>
    <t>BENITO PEREZ</t>
  </si>
  <si>
    <t>TATIANA MAYERLY</t>
  </si>
  <si>
    <t xml:space="preserve">ARCINIEGAS </t>
  </si>
  <si>
    <t>RUTH PATRICIA</t>
  </si>
  <si>
    <t>GUTIERREZ LEON</t>
  </si>
  <si>
    <t>MARIA ELISA</t>
  </si>
  <si>
    <t>VARGAS ZAPATA</t>
  </si>
  <si>
    <t>MARIA ALEJANDRA</t>
  </si>
  <si>
    <t>FRANCO PEÑA</t>
  </si>
  <si>
    <t>CRISTIAN EDUARDO</t>
  </si>
  <si>
    <t>MUÑOZ QUINTERO</t>
  </si>
  <si>
    <t>LUIS GONZALO</t>
  </si>
  <si>
    <t>SANCHEZ AHUMADA</t>
  </si>
  <si>
    <t xml:space="preserve">ROOSEVELT </t>
  </si>
  <si>
    <t>GOMEZ GALEANO</t>
  </si>
  <si>
    <t xml:space="preserve">EDILBERTO </t>
  </si>
  <si>
    <t>LARGO LARGO</t>
  </si>
  <si>
    <t>MARIA JUDID</t>
  </si>
  <si>
    <t xml:space="preserve">SOSA </t>
  </si>
  <si>
    <t>ITALO JULIO</t>
  </si>
  <si>
    <t>SOSA CIFUENTES</t>
  </si>
  <si>
    <t>YENI XIOMARA</t>
  </si>
  <si>
    <t>BASTO URREGO</t>
  </si>
  <si>
    <t>MARIA MARCELA</t>
  </si>
  <si>
    <t>ORJUELA MORA</t>
  </si>
  <si>
    <t xml:space="preserve">BEATRIZ </t>
  </si>
  <si>
    <t>GALEANO AYALA</t>
  </si>
  <si>
    <t>HERSON SAMUEL</t>
  </si>
  <si>
    <t>RINCON GARCIA</t>
  </si>
  <si>
    <t>JORGE ORLANDO</t>
  </si>
  <si>
    <t>RINCON RINCON</t>
  </si>
  <si>
    <t>DANIEL STIVEN</t>
  </si>
  <si>
    <t>BELTRAN MARTINEZ</t>
  </si>
  <si>
    <t xml:space="preserve">LEONARDO </t>
  </si>
  <si>
    <t>SUAREZ CORREA</t>
  </si>
  <si>
    <t>EDWARD ALEJANDRO</t>
  </si>
  <si>
    <t>CAGUA CAGUA</t>
  </si>
  <si>
    <t xml:space="preserve">REMIGIO </t>
  </si>
  <si>
    <t>CORDOBA CAGUA</t>
  </si>
  <si>
    <t>CARLOS ANDRES</t>
  </si>
  <si>
    <t>CAGUA CRUZ</t>
  </si>
  <si>
    <t xml:space="preserve">NUBIA </t>
  </si>
  <si>
    <t>CRUZ RINCON</t>
  </si>
  <si>
    <t>MARIA LIGIA</t>
  </si>
  <si>
    <t>ALARCON ROMERO</t>
  </si>
  <si>
    <t xml:space="preserve">GERMAN </t>
  </si>
  <si>
    <t>GUIZA HAMON</t>
  </si>
  <si>
    <t>JAVIER YECID</t>
  </si>
  <si>
    <t>ORTEGA CASTRO</t>
  </si>
  <si>
    <t>HERNAN FELIPE</t>
  </si>
  <si>
    <t>CASTIBLANCO GARCIA</t>
  </si>
  <si>
    <t>WILLIAN ALEJANDRO</t>
  </si>
  <si>
    <t xml:space="preserve">CERVERA </t>
  </si>
  <si>
    <t>JORGE HUMBERTO</t>
  </si>
  <si>
    <t>CERVERA ARCINIEGAS</t>
  </si>
  <si>
    <t xml:space="preserve">VANDERPOUL </t>
  </si>
  <si>
    <t>CAGUEÑO MUÑOS</t>
  </si>
  <si>
    <t>JESSICA ALEXANDRA</t>
  </si>
  <si>
    <t>GARAVITO DIAZ</t>
  </si>
  <si>
    <t>JUAN DAVID</t>
  </si>
  <si>
    <t>ARIAS PEREZ</t>
  </si>
  <si>
    <t>BORIS ANDRES</t>
  </si>
  <si>
    <t>CORDOBA SILVA</t>
  </si>
  <si>
    <t>SANDRA MILENA</t>
  </si>
  <si>
    <t xml:space="preserve">URREGO </t>
  </si>
  <si>
    <t>BLANCA NIEVES</t>
  </si>
  <si>
    <t>MORA ORTIZ</t>
  </si>
  <si>
    <t>JEISON FABIAN</t>
  </si>
  <si>
    <t>CARDENAS CUBIDES</t>
  </si>
  <si>
    <t>JOSE MIGUEL</t>
  </si>
  <si>
    <t>GONZALEZ MURCIA</t>
  </si>
  <si>
    <t xml:space="preserve">ALCIRA </t>
  </si>
  <si>
    <t>GUTIERREZ ROJAS</t>
  </si>
  <si>
    <t>JESSICA VIVIANA</t>
  </si>
  <si>
    <t>BTA - USME</t>
  </si>
  <si>
    <t>GOMEZ ORTIZ</t>
  </si>
  <si>
    <t>MARIA TRINIDAD</t>
  </si>
  <si>
    <t>GUERRERO VARGAS</t>
  </si>
  <si>
    <t>DINA DAYERLY</t>
  </si>
  <si>
    <t>QUINTANA MORA</t>
  </si>
  <si>
    <t>TAPIA HERNANDEZ</t>
  </si>
  <si>
    <t>LEIDY CONSTANZA</t>
  </si>
  <si>
    <t>CORREA MATEUS</t>
  </si>
  <si>
    <t xml:space="preserve">GLORIA </t>
  </si>
  <si>
    <t>LEIDY NATALIA</t>
  </si>
  <si>
    <t>BTA - CAN</t>
  </si>
  <si>
    <t>WILLIAM ALEXANDER</t>
  </si>
  <si>
    <t xml:space="preserve">PEREZ </t>
  </si>
  <si>
    <t>TOVAR CASTAÑO</t>
  </si>
  <si>
    <t>JUAN FELIPE</t>
  </si>
  <si>
    <t>LEGUIZAMO GARCIA</t>
  </si>
  <si>
    <t>CARLOS ALFONSO</t>
  </si>
  <si>
    <t>CERQUERA URREGO</t>
  </si>
  <si>
    <t xml:space="preserve">ESTELA </t>
  </si>
  <si>
    <t>GUTIERREZ PARDO</t>
  </si>
  <si>
    <t>JINNA LIZETH</t>
  </si>
  <si>
    <t>MUÑOZ SOLORZA</t>
  </si>
  <si>
    <t xml:space="preserve">JORMAN </t>
  </si>
  <si>
    <t>WALTEROS VILLAREAL</t>
  </si>
  <si>
    <t>YANITH GERALDY</t>
  </si>
  <si>
    <t>MOSQUERA AVILA</t>
  </si>
  <si>
    <t>CESAR ARLEY</t>
  </si>
  <si>
    <t>GAITAN GIRALDO</t>
  </si>
  <si>
    <t>LUIS ARTURO</t>
  </si>
  <si>
    <t>MORENO GIRALDO</t>
  </si>
  <si>
    <t>LUZ DARY</t>
  </si>
  <si>
    <t>SALAMANCA BANDERAS</t>
  </si>
  <si>
    <t>DARLY DAYANNA</t>
  </si>
  <si>
    <t>MARTINEZ ROZO</t>
  </si>
  <si>
    <t>HILDA MARIA</t>
  </si>
  <si>
    <t>ARIZA MANZANAREZ</t>
  </si>
  <si>
    <t>LUIS ALFREDO</t>
  </si>
  <si>
    <t>GALEANO SALCEDO</t>
  </si>
  <si>
    <t>JOSE RUBEN</t>
  </si>
  <si>
    <t>JONATAN SEBASTIAN</t>
  </si>
  <si>
    <t>NORMA CONSTANZA</t>
  </si>
  <si>
    <t>GIL RODRIGUEZ</t>
  </si>
  <si>
    <t xml:space="preserve">HERLINDA </t>
  </si>
  <si>
    <t>BARRIOS</t>
  </si>
  <si>
    <t>RODRIGUEZ</t>
  </si>
  <si>
    <t>CLAUDIA MILENA</t>
  </si>
  <si>
    <t>SALAMANCA</t>
  </si>
  <si>
    <t xml:space="preserve">NELLY </t>
  </si>
  <si>
    <t>JIMENEZ RIAÑO</t>
  </si>
  <si>
    <t xml:space="preserve">BRICEIDA </t>
  </si>
  <si>
    <t>ZAPATA ANGULO</t>
  </si>
  <si>
    <t xml:space="preserve">EUNICE </t>
  </si>
  <si>
    <t>VIVIANA CRISTINA</t>
  </si>
  <si>
    <t>SOLANO LOPEZ</t>
  </si>
  <si>
    <t>ROSA ALBA</t>
  </si>
  <si>
    <t>QUIJANO PACHECO</t>
  </si>
  <si>
    <t>VICTOR HUGO</t>
  </si>
  <si>
    <t>ARIZA PARRA</t>
  </si>
  <si>
    <t>RIVEROS CESPEDES</t>
  </si>
  <si>
    <t>JOSE BENJAMIN</t>
  </si>
  <si>
    <t>FUENTES HERNANDEZ</t>
  </si>
  <si>
    <t>CARMEN AURORA</t>
  </si>
  <si>
    <t>ROJAS CORREA</t>
  </si>
  <si>
    <t>YERLY YULITZA</t>
  </si>
  <si>
    <t xml:space="preserve">MARLENY </t>
  </si>
  <si>
    <t>RIVEROS GARCIA</t>
  </si>
  <si>
    <t>EDISON ENRIQUE</t>
  </si>
  <si>
    <t>CHAMORRO</t>
  </si>
  <si>
    <t xml:space="preserve">FRAYERSON </t>
  </si>
  <si>
    <t>MONSALVE BARRERA</t>
  </si>
  <si>
    <t>DAVID ALEJANDRO</t>
  </si>
  <si>
    <t>BARRETO NARVAEZ</t>
  </si>
  <si>
    <t>MABEL NICOL</t>
  </si>
  <si>
    <t>REY VARGAS</t>
  </si>
  <si>
    <t>LINA MARIA</t>
  </si>
  <si>
    <t>PEÑA HERNANDEZ</t>
  </si>
  <si>
    <t>DURLEY ASMEIDER</t>
  </si>
  <si>
    <t>BANDERAS ROCHA</t>
  </si>
  <si>
    <t xml:space="preserve">NEISAN </t>
  </si>
  <si>
    <t>GUEVARA MOYA</t>
  </si>
  <si>
    <t>JESUS ANDRES</t>
  </si>
  <si>
    <t xml:space="preserve">YEIMMY </t>
  </si>
  <si>
    <t xml:space="preserve">GORDILLO </t>
  </si>
  <si>
    <t>FRANCISCO JOSE</t>
  </si>
  <si>
    <t>DURAN</t>
  </si>
  <si>
    <t>ANGIE KATERINE</t>
  </si>
  <si>
    <t>OLAYA ARTUNDUAGA</t>
  </si>
  <si>
    <t xml:space="preserve">EYNER </t>
  </si>
  <si>
    <t>AVILA RODRIGUEZ</t>
  </si>
  <si>
    <t>MARIA CILIA</t>
  </si>
  <si>
    <t>RODRIGUEZ RUIZ</t>
  </si>
  <si>
    <t>PABLO JULIO</t>
  </si>
  <si>
    <t>AYALA BARRERA</t>
  </si>
  <si>
    <t>ANA CECILIA</t>
  </si>
  <si>
    <t>CAMILO ANDRES</t>
  </si>
  <si>
    <t>RIVEROS</t>
  </si>
  <si>
    <t>LUIS ANGEL</t>
  </si>
  <si>
    <t>PRIETO BABATIVA</t>
  </si>
  <si>
    <t>TANIA MAILY</t>
  </si>
  <si>
    <t>BARRETO GUANTIVA</t>
  </si>
  <si>
    <t>GERMAN GUSTAVO</t>
  </si>
  <si>
    <t>PIZA CORDOBA</t>
  </si>
  <si>
    <t>YONER ALEXANDER</t>
  </si>
  <si>
    <t>RODRIGUEZ RUA</t>
  </si>
  <si>
    <t>ANGEL FEDERICO</t>
  </si>
  <si>
    <t>ROCHA CASTRILLON</t>
  </si>
  <si>
    <t>FERRUCHO MONCADA</t>
  </si>
  <si>
    <t xml:space="preserve">HERMELINDA </t>
  </si>
  <si>
    <t>RIAÑOS SANCHEZ</t>
  </si>
  <si>
    <t>SIRLEY YURANI</t>
  </si>
  <si>
    <t>HERNANDEZ ORTIZ</t>
  </si>
  <si>
    <t xml:space="preserve">ELIZABETH </t>
  </si>
  <si>
    <t>ROMERO DE QUEVEDO</t>
  </si>
  <si>
    <t xml:space="preserve">BELEN </t>
  </si>
  <si>
    <t>TAPIA BENAVIDES</t>
  </si>
  <si>
    <t>ANDRES FELIPE</t>
  </si>
  <si>
    <t xml:space="preserve">ADOLFO </t>
  </si>
  <si>
    <t>DIAZ PARRADO</t>
  </si>
  <si>
    <t>CRISTIAN ANDRES</t>
  </si>
  <si>
    <t>SILVA PEÑA</t>
  </si>
  <si>
    <t>YAZMIN LORENA</t>
  </si>
  <si>
    <t>SANCHEZ MEJIA</t>
  </si>
  <si>
    <t xml:space="preserve">SEBASTIAN </t>
  </si>
  <si>
    <t>ESTRADA GUEVARA</t>
  </si>
  <si>
    <t>LADY YINETH</t>
  </si>
  <si>
    <t>FRANCO FUENTES</t>
  </si>
  <si>
    <t>FRANKLIN MANUEL</t>
  </si>
  <si>
    <t>JASMIN ROCIO</t>
  </si>
  <si>
    <t>ROJAS</t>
  </si>
  <si>
    <t>NIXON ERNEY</t>
  </si>
  <si>
    <t>LUZ MARIELA</t>
  </si>
  <si>
    <t>SILVA SARAY</t>
  </si>
  <si>
    <t>LEIDY JOHANNA</t>
  </si>
  <si>
    <t>MORA LADINO</t>
  </si>
  <si>
    <t xml:space="preserve">NESTOR </t>
  </si>
  <si>
    <t>MEJIA SANCHEZ</t>
  </si>
  <si>
    <t>JESUS ALBERTO</t>
  </si>
  <si>
    <t xml:space="preserve">MAGDALY </t>
  </si>
  <si>
    <t>SANCHEZ OLGUIN</t>
  </si>
  <si>
    <t xml:space="preserve">MARIENY </t>
  </si>
  <si>
    <t>RIVERA MARTINEZ</t>
  </si>
  <si>
    <t>JORGE ELIECER</t>
  </si>
  <si>
    <t>HERNANDEZ QUEVEDO</t>
  </si>
  <si>
    <t>JOSE DURABIO</t>
  </si>
  <si>
    <t>JHON FREDY</t>
  </si>
  <si>
    <t>GARCIA CANTOR</t>
  </si>
  <si>
    <t xml:space="preserve">ALEIDYS </t>
  </si>
  <si>
    <t>VARGAS DE MOLINA</t>
  </si>
  <si>
    <t>LUZ CELIDA</t>
  </si>
  <si>
    <t>LEYDER HERNANDO</t>
  </si>
  <si>
    <t xml:space="preserve">GUSTAVO </t>
  </si>
  <si>
    <t>GORDILLO CLAVIJO</t>
  </si>
  <si>
    <t>JOSE FERNANDO</t>
  </si>
  <si>
    <t>ARICAPA NARVAEZ</t>
  </si>
  <si>
    <t>FRANCY TATIANA</t>
  </si>
  <si>
    <t>SARAY PEÑA</t>
  </si>
  <si>
    <t xml:space="preserve">NELSON </t>
  </si>
  <si>
    <t>ATEHORTUA HENAO</t>
  </si>
  <si>
    <t>JUAN PABLO</t>
  </si>
  <si>
    <t>GIRALDO RODRIGUEZ</t>
  </si>
  <si>
    <t>JESUS DAVID</t>
  </si>
  <si>
    <t>YURI PAOLA</t>
  </si>
  <si>
    <t>PARRA MUÑOZ</t>
  </si>
  <si>
    <t xml:space="preserve">DANIEL </t>
  </si>
  <si>
    <t>MORENO BERNAL</t>
  </si>
  <si>
    <t xml:space="preserve">ORLANDO </t>
  </si>
  <si>
    <t xml:space="preserve">TAPIA </t>
  </si>
  <si>
    <t xml:space="preserve">CONSTANTINO </t>
  </si>
  <si>
    <t>GORDILLO GIL</t>
  </si>
  <si>
    <t>DUVAN ALEXANDER</t>
  </si>
  <si>
    <t>GONZALES GOMEZ</t>
  </si>
  <si>
    <t>LUZ MARINA</t>
  </si>
  <si>
    <t>DIAZ DIAZ</t>
  </si>
  <si>
    <t>OSCAR SILVINO</t>
  </si>
  <si>
    <t>ALVARADO DE DAZA</t>
  </si>
  <si>
    <t>ROSA HERMINDA</t>
  </si>
  <si>
    <t>SANTOS MARTINEZ</t>
  </si>
  <si>
    <t xml:space="preserve">LILIANA </t>
  </si>
  <si>
    <t>ROJAS PEREZ</t>
  </si>
  <si>
    <t>SAZA SANCHEZ</t>
  </si>
  <si>
    <t>DIANA MARCELA</t>
  </si>
  <si>
    <t xml:space="preserve">DEL PILAR </t>
  </si>
  <si>
    <t>ROMERO DISU</t>
  </si>
  <si>
    <t>MARTHA CECILIA</t>
  </si>
  <si>
    <t>RONCANCIO GUEVARA</t>
  </si>
  <si>
    <t>EZEQUIEL STEVEN</t>
  </si>
  <si>
    <t>CARDOZO GAITAN</t>
  </si>
  <si>
    <t>DIANA PATRICIA</t>
  </si>
  <si>
    <t>JHON FERNANDO</t>
  </si>
  <si>
    <t>CANGREJO</t>
  </si>
  <si>
    <t>YEFRIN ANDRES</t>
  </si>
  <si>
    <t>MORENO ALARCON</t>
  </si>
  <si>
    <t>ELISA CONSTANZA</t>
  </si>
  <si>
    <t>SARAY NOGUERA</t>
  </si>
  <si>
    <t>MARIA ISABEL</t>
  </si>
  <si>
    <t>JAIME ESTEBAN</t>
  </si>
  <si>
    <t>PAOLA ANDREA</t>
  </si>
  <si>
    <t xml:space="preserve">RIAÑOS </t>
  </si>
  <si>
    <t>JOSE ANTONIO</t>
  </si>
  <si>
    <t>TRUJILLO CARDOSO</t>
  </si>
  <si>
    <t>DIANA PAOLA</t>
  </si>
  <si>
    <t>DEVIA BENAVIDES</t>
  </si>
  <si>
    <t>JORGE LUIS</t>
  </si>
  <si>
    <t xml:space="preserve">BENAVIDES </t>
  </si>
  <si>
    <t xml:space="preserve">NATALIA </t>
  </si>
  <si>
    <t>HAMON NEIRA</t>
  </si>
  <si>
    <t>MARIA DOMINGA</t>
  </si>
  <si>
    <t>DELGADO PEREZ</t>
  </si>
  <si>
    <t>GUSTAVO ADOLFO</t>
  </si>
  <si>
    <t>CESPEDES</t>
  </si>
  <si>
    <t>JOSE RAMIRO</t>
  </si>
  <si>
    <t>CAGUA BOLAÑOS</t>
  </si>
  <si>
    <t>MARIA LEIDY</t>
  </si>
  <si>
    <t>GARCIA SABOGAL</t>
  </si>
  <si>
    <t>YEISON ANDRES</t>
  </si>
  <si>
    <t>ERIKA JULIANA</t>
  </si>
  <si>
    <t>JORGE EDILSON</t>
  </si>
  <si>
    <t>NUNGO BARON</t>
  </si>
  <si>
    <t>OSCAR ANCIZAR</t>
  </si>
  <si>
    <t>JIMENEZ NEIRA</t>
  </si>
  <si>
    <t>ALVARO JAVIER</t>
  </si>
  <si>
    <t>ZAMORA SANABRIA</t>
  </si>
  <si>
    <t>EDWAR ALEJANDRO</t>
  </si>
  <si>
    <t>CARLOS ELKIN</t>
  </si>
  <si>
    <t>CASTRO LADINO</t>
  </si>
  <si>
    <t xml:space="preserve">HERNANDO </t>
  </si>
  <si>
    <t>CASTRO GARCIA</t>
  </si>
  <si>
    <t>ACOSTA BERMUDEZ</t>
  </si>
  <si>
    <t>DAVID ORLANDO</t>
  </si>
  <si>
    <t>GARNICA MORENO</t>
  </si>
  <si>
    <t xml:space="preserve">AURORA </t>
  </si>
  <si>
    <t>JUVER NEY</t>
  </si>
  <si>
    <t>QUINTIN</t>
  </si>
  <si>
    <t>ÑUNGO CUBIDES</t>
  </si>
  <si>
    <t>NICOLL ESMITH</t>
  </si>
  <si>
    <t>ROJAS CARRANZA</t>
  </si>
  <si>
    <t xml:space="preserve">SALVADOR </t>
  </si>
  <si>
    <t>BOLAÑOS ROCHA</t>
  </si>
  <si>
    <t xml:space="preserve">ADELAIDA </t>
  </si>
  <si>
    <t>ACUÑA GUTIERREZ</t>
  </si>
  <si>
    <t xml:space="preserve">SAMUEL </t>
  </si>
  <si>
    <t>GERALDIN KARIME</t>
  </si>
  <si>
    <t>BELTRAN</t>
  </si>
  <si>
    <t>LUZ ADRIANA</t>
  </si>
  <si>
    <t xml:space="preserve">GERALDINE </t>
  </si>
  <si>
    <t>MORENO VARGAS</t>
  </si>
  <si>
    <t>LUIS ANDERSON</t>
  </si>
  <si>
    <t>GARCIA PARRA</t>
  </si>
  <si>
    <t>WILFER ALEXANDER</t>
  </si>
  <si>
    <t>HINCAPIE DAZA</t>
  </si>
  <si>
    <t xml:space="preserve">YANETH </t>
  </si>
  <si>
    <t>ROJAS NIÑO</t>
  </si>
  <si>
    <t xml:space="preserve">NUBELIA </t>
  </si>
  <si>
    <t>RODRIGUEZ RAMIREZ</t>
  </si>
  <si>
    <t>PAULA ALEJANDRA</t>
  </si>
  <si>
    <t>MONICA JOHANA</t>
  </si>
  <si>
    <t>MILTON LEANDRO</t>
  </si>
  <si>
    <t>IVAN JESUS</t>
  </si>
  <si>
    <t>CASTRO GOMEZ</t>
  </si>
  <si>
    <t>JAIVER ANDRES</t>
  </si>
  <si>
    <t xml:space="preserve">GONZALEZ </t>
  </si>
  <si>
    <t xml:space="preserve">IRENE </t>
  </si>
  <si>
    <t>MARIA FERNANDA</t>
  </si>
  <si>
    <t>RAMOS GOMEZ</t>
  </si>
  <si>
    <t>FABIO RICARDO</t>
  </si>
  <si>
    <t>ARIZA MANZANARES</t>
  </si>
  <si>
    <t xml:space="preserve">JULIANA </t>
  </si>
  <si>
    <t>KATHERINE FAISULY</t>
  </si>
  <si>
    <t>NURY HASBLEIDY</t>
  </si>
  <si>
    <t>ANA LUCIA</t>
  </si>
  <si>
    <t>RINCON CONTRERAS</t>
  </si>
  <si>
    <t>ANGELICA MARIA</t>
  </si>
  <si>
    <t>CASTRO CESPEDES</t>
  </si>
  <si>
    <t>ESTIVEN HERNANDO</t>
  </si>
  <si>
    <t>CASAS</t>
  </si>
  <si>
    <t>MICHAEL STIVEN</t>
  </si>
  <si>
    <t>ORJUELA PULECIO</t>
  </si>
  <si>
    <t xml:space="preserve">MISAEL </t>
  </si>
  <si>
    <t>MARTIN JIMENEZ</t>
  </si>
  <si>
    <t>ZULEIMY GERALDINE</t>
  </si>
  <si>
    <t>LUIS HORACIO</t>
  </si>
  <si>
    <t>HINCAPIE RODRIGUEZ</t>
  </si>
  <si>
    <t>GARCIA CESPEDES</t>
  </si>
  <si>
    <t>RINCON</t>
  </si>
  <si>
    <t>MARIA ROCIO</t>
  </si>
  <si>
    <t>VARGAS VARGAS</t>
  </si>
  <si>
    <t>ANGIE PAOLA</t>
  </si>
  <si>
    <t>DALIA CRISTINA</t>
  </si>
  <si>
    <t xml:space="preserve">CLAVIJO </t>
  </si>
  <si>
    <t>ANA GLADYS</t>
  </si>
  <si>
    <t>MARTINEZ PEREZ</t>
  </si>
  <si>
    <t>HERNAN DARIO</t>
  </si>
  <si>
    <t>HERNANDEZ ALARCON</t>
  </si>
  <si>
    <t>MARIA OLGA</t>
  </si>
  <si>
    <t>JORGE HERNAN</t>
  </si>
  <si>
    <t>RODRIGUEZ MONTERO</t>
  </si>
  <si>
    <t>JOSE FRANCISCO</t>
  </si>
  <si>
    <t>AGUDELO DE ACOSTA</t>
  </si>
  <si>
    <t>ROSA TULIA</t>
  </si>
  <si>
    <t>JIMENEZ LADINO</t>
  </si>
  <si>
    <t>JHON JAIRO</t>
  </si>
  <si>
    <t>JAIRO ERNESTO</t>
  </si>
  <si>
    <t>MAYERLY ANGELICA</t>
  </si>
  <si>
    <t>SALCEDO SOLANO</t>
  </si>
  <si>
    <t>DUQUE VARGAS</t>
  </si>
  <si>
    <t>INGRID FERNANDA</t>
  </si>
  <si>
    <t>LEYDY MARCELA</t>
  </si>
  <si>
    <t>RODRIGUEZ AREVALO</t>
  </si>
  <si>
    <t xml:space="preserve">BERENICE </t>
  </si>
  <si>
    <t>MARIA ALEXANDRA</t>
  </si>
  <si>
    <t xml:space="preserve">CIELO </t>
  </si>
  <si>
    <t>LEIDY JOHANA</t>
  </si>
  <si>
    <t>HERNANDEZ GARCIA</t>
  </si>
  <si>
    <t>YESID FABIAN</t>
  </si>
  <si>
    <t>RICARDO ANDRES</t>
  </si>
  <si>
    <t>GOMEZ</t>
  </si>
  <si>
    <t xml:space="preserve">EFRAIN </t>
  </si>
  <si>
    <t>ALVAREZ BERNAL</t>
  </si>
  <si>
    <t>JOSE ALBERTO</t>
  </si>
  <si>
    <t>JORGE ARMANDO</t>
  </si>
  <si>
    <t>BELTRAN MANCIPE</t>
  </si>
  <si>
    <t xml:space="preserve">ANGELICA </t>
  </si>
  <si>
    <t>JORGE ANDRES</t>
  </si>
  <si>
    <t>DIDIER FABIAN</t>
  </si>
  <si>
    <t>CARMEN LIGIA</t>
  </si>
  <si>
    <t>RODRIGUEZ CAMARGO</t>
  </si>
  <si>
    <t xml:space="preserve">EMILIANO </t>
  </si>
  <si>
    <t>FANDIÑO GONZALES</t>
  </si>
  <si>
    <t>FABIAN ALEXANDER</t>
  </si>
  <si>
    <t>GIRALDO FRANCO</t>
  </si>
  <si>
    <t xml:space="preserve">OBDILIA </t>
  </si>
  <si>
    <t>JHONATAN STIVEN</t>
  </si>
  <si>
    <t>DIVI ESNETH</t>
  </si>
  <si>
    <t>HERNANDEZ AYA</t>
  </si>
  <si>
    <t xml:space="preserve">FLORALBA </t>
  </si>
  <si>
    <t>BELTRAN GUERRERO</t>
  </si>
  <si>
    <t xml:space="preserve">EDUARDO </t>
  </si>
  <si>
    <t>ALARCON ROJAS</t>
  </si>
  <si>
    <t>CRISTIAN FABIAN</t>
  </si>
  <si>
    <t>AMESQUITA JARAMILLO</t>
  </si>
  <si>
    <t>ISRAEL MAURICIO</t>
  </si>
  <si>
    <t>BTA - GOBERNACION</t>
  </si>
  <si>
    <t>BARRERA HERNANDEZ</t>
  </si>
  <si>
    <t xml:space="preserve">UBER </t>
  </si>
  <si>
    <t xml:space="preserve">BLANCO </t>
  </si>
  <si>
    <t xml:space="preserve">EMMA </t>
  </si>
  <si>
    <t>GUERRERO ECHAVARRIA</t>
  </si>
  <si>
    <t>IDALBA BRIGGETTE</t>
  </si>
  <si>
    <t>YINETH DANIELA</t>
  </si>
  <si>
    <t>JIMENEZ PEÑA</t>
  </si>
  <si>
    <t xml:space="preserve">PEDRO </t>
  </si>
  <si>
    <t>POSSO ORTIZ</t>
  </si>
  <si>
    <t>JAVIER STIVEN</t>
  </si>
  <si>
    <t>ASTRID KARINA</t>
  </si>
  <si>
    <t>PEREZ JAIMES</t>
  </si>
  <si>
    <t>MIRIAM NAYIBE</t>
  </si>
  <si>
    <t>SAMANCA NAVARRETE</t>
  </si>
  <si>
    <t>JUAN JOSE</t>
  </si>
  <si>
    <t>LOPEZ BASTOS</t>
  </si>
  <si>
    <t>MARIA TERESA</t>
  </si>
  <si>
    <t>LAURA VALENTINA</t>
  </si>
  <si>
    <t>HERNANDEZ HERNANDEZ</t>
  </si>
  <si>
    <t>EDWIN DADIER</t>
  </si>
  <si>
    <t>YENY ALEJANDRA</t>
  </si>
  <si>
    <t>OCAMPO VARELA</t>
  </si>
  <si>
    <t>CLAUDIA PATRICIA</t>
  </si>
  <si>
    <t>TRUJILLO MEJIA</t>
  </si>
  <si>
    <t>MARIA OLIVIA</t>
  </si>
  <si>
    <t>MONICA YULIETH</t>
  </si>
  <si>
    <t>RODRIGUEZ ROMERO</t>
  </si>
  <si>
    <t>EMILIANO JOSE</t>
  </si>
  <si>
    <t>RODRIGUEZ ORJUELA</t>
  </si>
  <si>
    <t>RUTH ANGELICA</t>
  </si>
  <si>
    <t>YESSICA PAOLA</t>
  </si>
  <si>
    <t>YULIETH DANIELA</t>
  </si>
  <si>
    <t>MORENO SIERRA</t>
  </si>
  <si>
    <t>ANDREA YICETH</t>
  </si>
  <si>
    <t>SANCHEZ LUQUE</t>
  </si>
  <si>
    <t>PEDRO IGNACIO</t>
  </si>
  <si>
    <t>OSCAR GIOVANNI</t>
  </si>
  <si>
    <t>CALDERON SANCHEZ</t>
  </si>
  <si>
    <t xml:space="preserve">ULPIANO </t>
  </si>
  <si>
    <t>RUIZ DE RODRIGUEZ</t>
  </si>
  <si>
    <t>VARGAS HERRERA</t>
  </si>
  <si>
    <t>MARIA ROSARIO</t>
  </si>
  <si>
    <t>MARLIS ETLEN</t>
  </si>
  <si>
    <t>CASTIBLANCO CHACON</t>
  </si>
  <si>
    <t>PEDRO NELSON</t>
  </si>
  <si>
    <t>HERNANDEZ VILLAREAL</t>
  </si>
  <si>
    <t>MARYE LISETH</t>
  </si>
  <si>
    <t>HERRERA ACERO</t>
  </si>
  <si>
    <t>EDGAR ERNESTO</t>
  </si>
  <si>
    <t>MARCO AURELIO</t>
  </si>
  <si>
    <t>TIQUE NINCO</t>
  </si>
  <si>
    <t>LUIS ALBERTO</t>
  </si>
  <si>
    <t>FLOREZ</t>
  </si>
  <si>
    <t>ERIKA YANIBER</t>
  </si>
  <si>
    <t>BRAYAN SMIT</t>
  </si>
  <si>
    <t>ARANGO SARAY</t>
  </si>
  <si>
    <t>ALYSSON DAHIANA</t>
  </si>
  <si>
    <t>ORTIZ QUIÑONES</t>
  </si>
  <si>
    <t xml:space="preserve">EMILCE </t>
  </si>
  <si>
    <t>GAMBA MORENO</t>
  </si>
  <si>
    <t>YIZETH KARINA</t>
  </si>
  <si>
    <t>ALVES RODRIGUEZ</t>
  </si>
  <si>
    <t>MEIBY JOHANA</t>
  </si>
  <si>
    <t>DUQUE CALVO</t>
  </si>
  <si>
    <t xml:space="preserve">EVER </t>
  </si>
  <si>
    <t xml:space="preserve">LICETH </t>
  </si>
  <si>
    <t>MARTINEZ SUAREZ</t>
  </si>
  <si>
    <t>JOSE HERMES</t>
  </si>
  <si>
    <t>CASTAÑO MORENO</t>
  </si>
  <si>
    <t>ROSA ELVIRA</t>
  </si>
  <si>
    <t>ROMERO ROCHA</t>
  </si>
  <si>
    <t>ANGIE LIZETH</t>
  </si>
  <si>
    <t>CRISTIAN LEONARDO</t>
  </si>
  <si>
    <t xml:space="preserve">BELLANY </t>
  </si>
  <si>
    <t>LOPEZ VARON</t>
  </si>
  <si>
    <t xml:space="preserve">SAMANTA </t>
  </si>
  <si>
    <t>BUENO ALVES</t>
  </si>
  <si>
    <t>YULIAN DAVID</t>
  </si>
  <si>
    <t xml:space="preserve">CIFUENTES </t>
  </si>
  <si>
    <t>RINCON TORRES</t>
  </si>
  <si>
    <t>JHOAN ALEJANDRO</t>
  </si>
  <si>
    <t>YEISON GERMAN</t>
  </si>
  <si>
    <t>CALDERON TORRES</t>
  </si>
  <si>
    <t>YURI TATIANA</t>
  </si>
  <si>
    <t>MARIA ROSA</t>
  </si>
  <si>
    <t>MONTILLA</t>
  </si>
  <si>
    <t>EDISON ANTONIO</t>
  </si>
  <si>
    <t>URREGO OCHOA</t>
  </si>
  <si>
    <t>DIANA MARITZA</t>
  </si>
  <si>
    <t>PAOLA ANDRES</t>
  </si>
  <si>
    <t>SABOGAL BELTRAN</t>
  </si>
  <si>
    <t>LUZ MARY</t>
  </si>
  <si>
    <t>CASAS RUIZ</t>
  </si>
  <si>
    <t xml:space="preserve">DAMARIS </t>
  </si>
  <si>
    <t>RIOS</t>
  </si>
  <si>
    <t>LAURENT YESENIA</t>
  </si>
  <si>
    <t>CASTRO</t>
  </si>
  <si>
    <t>ANGEL MARIA</t>
  </si>
  <si>
    <t>LOPEZ GONZALEZ</t>
  </si>
  <si>
    <t>YURI ALEXANDRA</t>
  </si>
  <si>
    <t>FRANCO TRUJILLO</t>
  </si>
  <si>
    <t xml:space="preserve">JEYBER </t>
  </si>
  <si>
    <t>PACHON VANEGAS</t>
  </si>
  <si>
    <t>JHOJAN ALEJANDRO</t>
  </si>
  <si>
    <t>CLAUDIA LIZETH</t>
  </si>
  <si>
    <t>ROJAS MORALES</t>
  </si>
  <si>
    <t>LAURA STELA</t>
  </si>
  <si>
    <t>JHOAN SEBASTIAN</t>
  </si>
  <si>
    <t>BONILLA BERMUDEZ</t>
  </si>
  <si>
    <t>LUZ NARLY</t>
  </si>
  <si>
    <t>DIANA CAROLINA</t>
  </si>
  <si>
    <t>LARA SUAREZ</t>
  </si>
  <si>
    <t>MARIA LLANED</t>
  </si>
  <si>
    <t>ORTIZ MORENO</t>
  </si>
  <si>
    <t xml:space="preserve">LIZANDRO </t>
  </si>
  <si>
    <t>HENAHO CASTRILLON</t>
  </si>
  <si>
    <t>MARIA CAMILA</t>
  </si>
  <si>
    <t>GLORIA YORIEN</t>
  </si>
  <si>
    <t>GIRALDO GIRALDO</t>
  </si>
  <si>
    <t>MEJIA RENDON</t>
  </si>
  <si>
    <t>GIRALDO DE MURILLO</t>
  </si>
  <si>
    <t>AURA MARIA</t>
  </si>
  <si>
    <t xml:space="preserve">MARTINEZ </t>
  </si>
  <si>
    <t>LINA ANDREA</t>
  </si>
  <si>
    <t>GUERRERO JIMENEZ</t>
  </si>
  <si>
    <t>MURILLO VANEGAS</t>
  </si>
  <si>
    <t>SHELYR VALENTINA</t>
  </si>
  <si>
    <t>NAVARRETE</t>
  </si>
  <si>
    <t>YESID ALVEIRO</t>
  </si>
  <si>
    <t>MICHAEL STEVEN</t>
  </si>
  <si>
    <t>BELTRAN LIEVANO</t>
  </si>
  <si>
    <t xml:space="preserve">RODRIGUEZ </t>
  </si>
  <si>
    <t>CARLOS JULIO</t>
  </si>
  <si>
    <t xml:space="preserve">TRUJILLO </t>
  </si>
  <si>
    <t>GINNA ZULEIMA</t>
  </si>
  <si>
    <t>ARIAS</t>
  </si>
  <si>
    <t>JOSE RODRIGO</t>
  </si>
  <si>
    <t>HERRERA</t>
  </si>
  <si>
    <t>DIEGO FERNANDO</t>
  </si>
  <si>
    <t>RENDON ROMAN</t>
  </si>
  <si>
    <t xml:space="preserve">SILVIA </t>
  </si>
  <si>
    <t xml:space="preserve">SANTAFE </t>
  </si>
  <si>
    <t>ANA INES</t>
  </si>
  <si>
    <t>PARRADO CASAS</t>
  </si>
  <si>
    <t>YEISON CAMILO</t>
  </si>
  <si>
    <t>MAHECHA CARDENAS</t>
  </si>
  <si>
    <t>LAURA SOFIA</t>
  </si>
  <si>
    <t xml:space="preserve">JHIMONDY </t>
  </si>
  <si>
    <t>GUALY</t>
  </si>
  <si>
    <t>LEYDER DUVAN</t>
  </si>
  <si>
    <t>PARRA CASTRO</t>
  </si>
  <si>
    <t>NUBIA CONSTANZA</t>
  </si>
  <si>
    <t xml:space="preserve">YENIFER </t>
  </si>
  <si>
    <t xml:space="preserve">ERMES </t>
  </si>
  <si>
    <t>LAURA CAMILA</t>
  </si>
  <si>
    <t>RESTREPO CHIVATA</t>
  </si>
  <si>
    <t>JOSE CRISTIAN</t>
  </si>
  <si>
    <t>AMESQUITA GARZON</t>
  </si>
  <si>
    <t>KEVIN STIVEN</t>
  </si>
  <si>
    <t>NEIRA CANO</t>
  </si>
  <si>
    <t>FLOR ALBA</t>
  </si>
  <si>
    <t>CASTRO CARRILLO</t>
  </si>
  <si>
    <t>MARIA INES</t>
  </si>
  <si>
    <t>DERSON JAIR</t>
  </si>
  <si>
    <t xml:space="preserve">ROSAURA </t>
  </si>
  <si>
    <t>VANEGAS BELTRAN</t>
  </si>
  <si>
    <t>LUZ HAYDA</t>
  </si>
  <si>
    <t>LEON URREGO</t>
  </si>
  <si>
    <t>FABIO HUMBERTO</t>
  </si>
  <si>
    <t>VARGAS ARIZA</t>
  </si>
  <si>
    <t xml:space="preserve">IDALY </t>
  </si>
  <si>
    <t>LUIS FERNANDO</t>
  </si>
  <si>
    <t xml:space="preserve">CHIVATA </t>
  </si>
  <si>
    <t>JUAN CAMILO</t>
  </si>
  <si>
    <t>PARDO DIAZ</t>
  </si>
  <si>
    <t xml:space="preserve">DAVID </t>
  </si>
  <si>
    <t>INTENCIPA VANEGAS</t>
  </si>
  <si>
    <t>VICTOR JULIO</t>
  </si>
  <si>
    <t>JULIO ALEXANDER</t>
  </si>
  <si>
    <t>CRISTIAN CAMILO</t>
  </si>
  <si>
    <t xml:space="preserve">CASTELLANOS </t>
  </si>
  <si>
    <t xml:space="preserve">CRUZ </t>
  </si>
  <si>
    <t>ROMERO ARIZA</t>
  </si>
  <si>
    <t>VIAVIAN LIZETH</t>
  </si>
  <si>
    <t xml:space="preserve">SANDRA </t>
  </si>
  <si>
    <t xml:space="preserve">CESPEDES </t>
  </si>
  <si>
    <t>NOHORA ISABEL</t>
  </si>
  <si>
    <t>PADILLA</t>
  </si>
  <si>
    <t xml:space="preserve">MAYERLY </t>
  </si>
  <si>
    <t xml:space="preserve">OSORIO </t>
  </si>
  <si>
    <t xml:space="preserve">MARGARITA </t>
  </si>
  <si>
    <t>CARO MORA</t>
  </si>
  <si>
    <t>DELLY ALEJANDRA</t>
  </si>
  <si>
    <t>SANCHEZ RAIGOSO</t>
  </si>
  <si>
    <t>DARWIN FERNANDO</t>
  </si>
  <si>
    <t>MAIKOL FELIPE</t>
  </si>
  <si>
    <t>HERNANDEZ</t>
  </si>
  <si>
    <t xml:space="preserve">NAYIBER </t>
  </si>
  <si>
    <t>DUVAN FELIPE</t>
  </si>
  <si>
    <t>PEREZ ACERO</t>
  </si>
  <si>
    <t>CAMILA ANDREA</t>
  </si>
  <si>
    <t>MORENO</t>
  </si>
  <si>
    <t>LOZANO ARANDA</t>
  </si>
  <si>
    <t>TRIVIÑO RAMIREZ</t>
  </si>
  <si>
    <t xml:space="preserve">LIBARDO </t>
  </si>
  <si>
    <t>INTENCIPA HAMON</t>
  </si>
  <si>
    <t>MARIA SOFIA</t>
  </si>
  <si>
    <t>LILIA STHER</t>
  </si>
  <si>
    <t>PORRAS CORREA</t>
  </si>
  <si>
    <t>YEINNY CAROLINA</t>
  </si>
  <si>
    <t>GONZALEZ</t>
  </si>
  <si>
    <t>ANA FRANCISCA</t>
  </si>
  <si>
    <t>MOSQUERA HERNANDEZ</t>
  </si>
  <si>
    <t xml:space="preserve">LEANDRO </t>
  </si>
  <si>
    <t xml:space="preserve">DORIS </t>
  </si>
  <si>
    <t>URUEÑA</t>
  </si>
  <si>
    <t>FABER ANTONIO</t>
  </si>
  <si>
    <t>CARAVALI CERQUERA</t>
  </si>
  <si>
    <t xml:space="preserve">ÑUNGO </t>
  </si>
  <si>
    <t>JOSE WILSON</t>
  </si>
  <si>
    <t>ROSA HELENA</t>
  </si>
  <si>
    <t>YULY MARCELA</t>
  </si>
  <si>
    <t>HERRERA LADINO</t>
  </si>
  <si>
    <t>FLOR MARIA</t>
  </si>
  <si>
    <t xml:space="preserve">DIOSELINA </t>
  </si>
  <si>
    <t>GERMAN EDUARDO</t>
  </si>
  <si>
    <t>LADINO CARVAJAL</t>
  </si>
  <si>
    <t>MARIA VICTORIA</t>
  </si>
  <si>
    <t>CASTRO MUÑOZ</t>
  </si>
  <si>
    <t>JOSE WILIAM</t>
  </si>
  <si>
    <t>EDWIN GIONVANY</t>
  </si>
  <si>
    <t>LEAL MORENO</t>
  </si>
  <si>
    <t>YURI ALEJANDRA</t>
  </si>
  <si>
    <t>JESSICA BARLEY</t>
  </si>
  <si>
    <t>OSCAR IVAN</t>
  </si>
  <si>
    <t>GLORIA ZULLY</t>
  </si>
  <si>
    <t>BARBOSA</t>
  </si>
  <si>
    <t xml:space="preserve">WILLINGTON </t>
  </si>
  <si>
    <t>ACERO</t>
  </si>
  <si>
    <t>VEGA</t>
  </si>
  <si>
    <t>LIZETH DAYANNA</t>
  </si>
  <si>
    <t>BALLESTEROS MURILLO</t>
  </si>
  <si>
    <t>JEINER ALEXANDER</t>
  </si>
  <si>
    <t>PINEDA SABOGAL</t>
  </si>
  <si>
    <t>GISSELL JULIETH</t>
  </si>
  <si>
    <t>GIRALDO CRUZ</t>
  </si>
  <si>
    <t xml:space="preserve">NEFTALI </t>
  </si>
  <si>
    <t>GAITAN</t>
  </si>
  <si>
    <t>JOSE HERNANDO</t>
  </si>
  <si>
    <t>ANYI LORENA</t>
  </si>
  <si>
    <t>CASTRO LEON</t>
  </si>
  <si>
    <t>VIVIANA ZULELLY</t>
  </si>
  <si>
    <t>JOSE ARNULFO</t>
  </si>
  <si>
    <t>RODRIGUEZ LOZANO</t>
  </si>
  <si>
    <t>JUANA AGRIPINA</t>
  </si>
  <si>
    <t>LARGO DE GIRALDO</t>
  </si>
  <si>
    <t xml:space="preserve">GABRIELA </t>
  </si>
  <si>
    <t>TOVAR</t>
  </si>
  <si>
    <t xml:space="preserve">DUVERNEY </t>
  </si>
  <si>
    <t>PALOMINO SAAVEDRA</t>
  </si>
  <si>
    <t>OSCAR FERNANDO</t>
  </si>
  <si>
    <t xml:space="preserve">FRANCISCO </t>
  </si>
  <si>
    <t>CHIVATA VELASQUEZ</t>
  </si>
  <si>
    <t>NESTOR ARMANDO</t>
  </si>
  <si>
    <t>NOGUERA MORALES</t>
  </si>
  <si>
    <t>RUBEN DARIO</t>
  </si>
  <si>
    <t>LUIS OCTAVIO</t>
  </si>
  <si>
    <t>SALCEDO</t>
  </si>
  <si>
    <t xml:space="preserve">ARGENIS </t>
  </si>
  <si>
    <t>JORGE ALEXANDER</t>
  </si>
  <si>
    <t>HAROLD STIVEN</t>
  </si>
  <si>
    <t xml:space="preserve">RODRIGO </t>
  </si>
  <si>
    <t>SANDRA MIREYA</t>
  </si>
  <si>
    <t>RAMOS CASTRO</t>
  </si>
  <si>
    <t>FABIO ALEJANDRO</t>
  </si>
  <si>
    <t>RUIZ</t>
  </si>
  <si>
    <t>MOYANO VARGAS</t>
  </si>
  <si>
    <t>LAURA MARCELA</t>
  </si>
  <si>
    <t>LADINO GUTIERREZ</t>
  </si>
  <si>
    <t>CRISTIAN JULIAN</t>
  </si>
  <si>
    <t>JEAN CARLOS</t>
  </si>
  <si>
    <t>URREGO CERQUERA</t>
  </si>
  <si>
    <t>JAIDER DAVID</t>
  </si>
  <si>
    <t>CUCAITA MUÑOS</t>
  </si>
  <si>
    <t>LEIDY JINETH</t>
  </si>
  <si>
    <t>GALLO MONTAÑEZ</t>
  </si>
  <si>
    <t>LUIS HERNANDO</t>
  </si>
  <si>
    <t>SONIA YURESY</t>
  </si>
  <si>
    <t>CORDOBA MORENO</t>
  </si>
  <si>
    <t>CARRANZA LOPEZ</t>
  </si>
  <si>
    <t xml:space="preserve">LIDIA </t>
  </si>
  <si>
    <t>LONDOÑO PARRA</t>
  </si>
  <si>
    <t>LOPEZ MORA</t>
  </si>
  <si>
    <t>JOSE RENE</t>
  </si>
  <si>
    <t>FRANCO ROBLES</t>
  </si>
  <si>
    <t>ASTRID MILENA</t>
  </si>
  <si>
    <t>CARDENAS PALACIOS</t>
  </si>
  <si>
    <t>PABLO ENRIQUE</t>
  </si>
  <si>
    <t>PARRA ALZATE</t>
  </si>
  <si>
    <t>MANUEL ADOLFO</t>
  </si>
  <si>
    <t>HEIDI VANESA</t>
  </si>
  <si>
    <t>ESTUPIÑAN</t>
  </si>
  <si>
    <t>JHONATHAN ISAI</t>
  </si>
  <si>
    <t>FIERRO</t>
  </si>
  <si>
    <t xml:space="preserve">FLAMINIO </t>
  </si>
  <si>
    <t>MARTINEZ</t>
  </si>
  <si>
    <t>JUAN SEBASTIAN</t>
  </si>
  <si>
    <t>ORJUELA PEREZ</t>
  </si>
  <si>
    <t>JEFFERSON ANDRES</t>
  </si>
  <si>
    <t>SAZA FAJARDO</t>
  </si>
  <si>
    <t>BLANCA FLOR</t>
  </si>
  <si>
    <t>JOAN SEBASTIAN</t>
  </si>
  <si>
    <t>CINDY CAROLINA</t>
  </si>
  <si>
    <t>PAEZ</t>
  </si>
  <si>
    <t>JOHAN SEBASTIAN</t>
  </si>
  <si>
    <t>DIAZ</t>
  </si>
  <si>
    <t>JAIDER STEBAN</t>
  </si>
  <si>
    <t>DUARTE</t>
  </si>
  <si>
    <t>ZHARIC VANESA</t>
  </si>
  <si>
    <t>QUINTERO</t>
  </si>
  <si>
    <t>JOSE MANUEL</t>
  </si>
  <si>
    <t>CAMACHO TORRES</t>
  </si>
  <si>
    <t>DAYRA SOFIA</t>
  </si>
  <si>
    <t>FANDIÑO NUSTES</t>
  </si>
  <si>
    <t>OSCAR ANCELMO</t>
  </si>
  <si>
    <t>MARIA NATALIA</t>
  </si>
  <si>
    <t>EDITH JASLEIDI</t>
  </si>
  <si>
    <t>NIETO BERMUDEZ</t>
  </si>
  <si>
    <t>NIETO CUTIVA</t>
  </si>
  <si>
    <t>DISLEY ANDREA</t>
  </si>
  <si>
    <t>GIRALDO SANCHEZ</t>
  </si>
  <si>
    <t>KENNY YADIRA</t>
  </si>
  <si>
    <t>BEJARANO MARTINEZ</t>
  </si>
  <si>
    <t>ISMERAY ELIZABETH</t>
  </si>
  <si>
    <t>PINEDA MENJURA</t>
  </si>
  <si>
    <t>WILSON HERNAN</t>
  </si>
  <si>
    <t>NICOLLE ALEXANDRA</t>
  </si>
  <si>
    <t>ROJAS ARAQUEN</t>
  </si>
  <si>
    <t>LAURA YANETH</t>
  </si>
  <si>
    <t>RICARDO JUAN ESTEBAN</t>
  </si>
  <si>
    <t>ACOSTA</t>
  </si>
  <si>
    <t>MIGUEL ANGEL</t>
  </si>
  <si>
    <t>AREVALO</t>
  </si>
  <si>
    <t>JONNY ALEJANDRO</t>
  </si>
  <si>
    <t>ESCOBAR</t>
  </si>
  <si>
    <t xml:space="preserve">ALVARO </t>
  </si>
  <si>
    <t>ZACIPA DE VANEGAS</t>
  </si>
  <si>
    <t>MARIA ELVIA</t>
  </si>
  <si>
    <t>MURILLO BARRERA</t>
  </si>
  <si>
    <t>JOSE STEVEN</t>
  </si>
  <si>
    <t>VICTOR HARLEY</t>
  </si>
  <si>
    <t>LEON TORRES</t>
  </si>
  <si>
    <t>YEFERSON SMITH</t>
  </si>
  <si>
    <t>LABRADOR</t>
  </si>
  <si>
    <t>JOSE HERNAN</t>
  </si>
  <si>
    <t>MUÑOS BENITES</t>
  </si>
  <si>
    <t>ZULMA ELENA</t>
  </si>
  <si>
    <t>RIOS RENDON</t>
  </si>
  <si>
    <t>LUISA YORLENY</t>
  </si>
  <si>
    <t>MURILLO BONILLA</t>
  </si>
  <si>
    <t>YULIETH JASBLEIDY</t>
  </si>
  <si>
    <t>VARGAS MOSQUERA</t>
  </si>
  <si>
    <t xml:space="preserve">BENJAMIN </t>
  </si>
  <si>
    <t>MOLINA GIRALDO</t>
  </si>
  <si>
    <t>LADY JOHANA</t>
  </si>
  <si>
    <t>ÑUNGO VARON</t>
  </si>
  <si>
    <t xml:space="preserve">WILDER </t>
  </si>
  <si>
    <t>CASTELLANOS PEREZ</t>
  </si>
  <si>
    <t>DANNA ZULAY</t>
  </si>
  <si>
    <t xml:space="preserve">PLATA </t>
  </si>
  <si>
    <t>JOSE DAVID</t>
  </si>
  <si>
    <t>MORENO QUEVEDO</t>
  </si>
  <si>
    <t>PEDRO RAMIRO</t>
  </si>
  <si>
    <t xml:space="preserve">KATHERINE </t>
  </si>
  <si>
    <t>ORTIZ ALVES</t>
  </si>
  <si>
    <t>JOHAN MANUEL</t>
  </si>
  <si>
    <t>YEISON FABIAN</t>
  </si>
  <si>
    <t>ALARCON</t>
  </si>
  <si>
    <t>GINA KATHERINE</t>
  </si>
  <si>
    <t xml:space="preserve">GARCIA </t>
  </si>
  <si>
    <t>MARIA AYDEE</t>
  </si>
  <si>
    <t>LOPERA RIVERA</t>
  </si>
  <si>
    <t>MARIA LORAINE</t>
  </si>
  <si>
    <t>URREGO CARDENAS</t>
  </si>
  <si>
    <t>JOSE DOMINGO</t>
  </si>
  <si>
    <t>DUARTE SANTAFE</t>
  </si>
  <si>
    <t>JOSE RAUL</t>
  </si>
  <si>
    <t>PEÑA ARANGO</t>
  </si>
  <si>
    <t xml:space="preserve">RAQUEL </t>
  </si>
  <si>
    <t>PARRADO PARRADO</t>
  </si>
  <si>
    <t>JOSE LUIS</t>
  </si>
  <si>
    <t xml:space="preserve">JANETH </t>
  </si>
  <si>
    <t>RIVERA DE ACERO</t>
  </si>
  <si>
    <t xml:space="preserve">YOLANDA </t>
  </si>
  <si>
    <t>PAULA ANDREA</t>
  </si>
  <si>
    <t>LEMOS</t>
  </si>
  <si>
    <t xml:space="preserve">LILIA </t>
  </si>
  <si>
    <t>SANCHEZ</t>
  </si>
  <si>
    <t>GISELLE YAMILE</t>
  </si>
  <si>
    <t>LIZETH KATHERINE</t>
  </si>
  <si>
    <t>AGUDELO</t>
  </si>
  <si>
    <t>ANDERSON FRANKIN</t>
  </si>
  <si>
    <t>LANDINES</t>
  </si>
  <si>
    <t>LUIS EDUARDO</t>
  </si>
  <si>
    <t>EDISON ORLANDO</t>
  </si>
  <si>
    <t>VICTOR ARLEY</t>
  </si>
  <si>
    <t xml:space="preserve">RUIZ </t>
  </si>
  <si>
    <t>NANCY YASMIN</t>
  </si>
  <si>
    <t>HAROL GIOVANNY</t>
  </si>
  <si>
    <t>ROMERO REY</t>
  </si>
  <si>
    <t>ANA OLIVA</t>
  </si>
  <si>
    <t>VALENCIA TRUJILLO</t>
  </si>
  <si>
    <t>LUIS ALEJANDRO</t>
  </si>
  <si>
    <t xml:space="preserve">LOPEZ </t>
  </si>
  <si>
    <t>MARTHA INES</t>
  </si>
  <si>
    <t>FARFAN ACOSTA</t>
  </si>
  <si>
    <t>KELLY DAYANA</t>
  </si>
  <si>
    <t>MARIN HERNANDEZ</t>
  </si>
  <si>
    <t xml:space="preserve">GRACIELA </t>
  </si>
  <si>
    <t>CASTRO RONCANCIO</t>
  </si>
  <si>
    <t>JESSICA PAOLA</t>
  </si>
  <si>
    <t>RIVERA GUZMAN</t>
  </si>
  <si>
    <t xml:space="preserve">LIBIA </t>
  </si>
  <si>
    <t>DIOME DES</t>
  </si>
  <si>
    <t>RUBIO SANCHEZ</t>
  </si>
  <si>
    <t>LUIS ALEXIS</t>
  </si>
  <si>
    <t>SOLORZA BLANCO</t>
  </si>
  <si>
    <t>LUZ MERY</t>
  </si>
  <si>
    <t>SILVA ROJAS</t>
  </si>
  <si>
    <t>PEDRO ANTONIO</t>
  </si>
  <si>
    <t>TORRES GALINDO</t>
  </si>
  <si>
    <t>JHON ALEXANDER</t>
  </si>
  <si>
    <t>HERNANDEZ GARNICA</t>
  </si>
  <si>
    <t>MARY HASBLEYDY</t>
  </si>
  <si>
    <t>ORTIZ ROJAS</t>
  </si>
  <si>
    <t>CLARA MARCELA</t>
  </si>
  <si>
    <t>PEDRO JOSÉ</t>
  </si>
  <si>
    <t>DÍAZ GUERRERO</t>
  </si>
  <si>
    <t>HILLARY JANNITZE</t>
  </si>
  <si>
    <t>LOAIZA PEREZ</t>
  </si>
  <si>
    <t>LEIDY TATIANA</t>
  </si>
  <si>
    <t>YESICA CATHERINE</t>
  </si>
  <si>
    <t>FABIAN ANDRES</t>
  </si>
  <si>
    <t>PAEZ NOGUERA</t>
  </si>
  <si>
    <t>XIOMARA JAIRA FRANCIA ALEJAND</t>
  </si>
  <si>
    <t>FABIAN LIBARDO</t>
  </si>
  <si>
    <t>WALTER DAVID</t>
  </si>
  <si>
    <t>LARA</t>
  </si>
  <si>
    <t>DIEGO ALEXANDER</t>
  </si>
  <si>
    <t>SANDRA MARCELA</t>
  </si>
  <si>
    <t>SABOGAL MORA</t>
  </si>
  <si>
    <t>MONICA JUDITH</t>
  </si>
  <si>
    <t>DIAZ BELTRAN</t>
  </si>
  <si>
    <t>MARIA LUISA</t>
  </si>
  <si>
    <t>TRIVIÑO LOAIZA</t>
  </si>
  <si>
    <t>DEISY LORENA</t>
  </si>
  <si>
    <t xml:space="preserve">WILINTON </t>
  </si>
  <si>
    <t>ANGIE DANIELA</t>
  </si>
  <si>
    <t>VARGAS SALINAS</t>
  </si>
  <si>
    <t xml:space="preserve">ODILIA </t>
  </si>
  <si>
    <t>OME TRUJILLO</t>
  </si>
  <si>
    <t xml:space="preserve">JENNIFER </t>
  </si>
  <si>
    <t>MONTOYA</t>
  </si>
  <si>
    <t>LIZETH ALEJANDRA</t>
  </si>
  <si>
    <t>DINERS CLUB</t>
  </si>
  <si>
    <t>NELSON DEBRAY</t>
  </si>
  <si>
    <t>HERNANDEZ MENDEZ</t>
  </si>
  <si>
    <t>JONATAN ARLEY</t>
  </si>
  <si>
    <t>BERNARDO ANIBAL</t>
  </si>
  <si>
    <t>LA VERDE ALVARADO</t>
  </si>
  <si>
    <t>MARIA DEL ROSARIO</t>
  </si>
  <si>
    <t>VARGAS JIMENEZ</t>
  </si>
  <si>
    <t>BRIGITH MARCELA</t>
  </si>
  <si>
    <t>NOHORA FERNANDA</t>
  </si>
  <si>
    <t>LUZ DINELIA</t>
  </si>
  <si>
    <t>PADILLA URREGO</t>
  </si>
  <si>
    <t>YISETH CAMILA</t>
  </si>
  <si>
    <t xml:space="preserve">NOGUERA </t>
  </si>
  <si>
    <t>JULIO ANTONIO</t>
  </si>
  <si>
    <t>PEDRO JULIAN</t>
  </si>
  <si>
    <t>PAEZ PACHON</t>
  </si>
  <si>
    <t xml:space="preserve">GABRIEL </t>
  </si>
  <si>
    <t>TORO HERNANDEZ</t>
  </si>
  <si>
    <t>NASLY VIVIANA</t>
  </si>
  <si>
    <t>LOPEZ BOLAÑOS</t>
  </si>
  <si>
    <t>JOSE EDUARDO</t>
  </si>
  <si>
    <t>CHIVATA RUGELES</t>
  </si>
  <si>
    <t>MANZANARES MARTINEZ</t>
  </si>
  <si>
    <t xml:space="preserve">ESPERANZA </t>
  </si>
  <si>
    <t>LUIS CARLOS</t>
  </si>
  <si>
    <t>RIOS QUIROGA</t>
  </si>
  <si>
    <t>CANTOR</t>
  </si>
  <si>
    <t>YENI LORENA</t>
  </si>
  <si>
    <t xml:space="preserve">NEYLA </t>
  </si>
  <si>
    <t>VILLAR</t>
  </si>
  <si>
    <t>HERNAN ALFONSO</t>
  </si>
  <si>
    <t>RICO</t>
  </si>
  <si>
    <t>MARIA DIVA</t>
  </si>
  <si>
    <t>LOZANO</t>
  </si>
  <si>
    <t xml:space="preserve">EDISON </t>
  </si>
  <si>
    <t>FERNEY HUMBERTO</t>
  </si>
  <si>
    <t>SOLANO</t>
  </si>
  <si>
    <t>JOHN SEBASTIAN</t>
  </si>
  <si>
    <t>ALARCON HERNANDEZ</t>
  </si>
  <si>
    <t>HEINZTH DIVER</t>
  </si>
  <si>
    <t>ARANDA CASTAÑEDA</t>
  </si>
  <si>
    <t>LUZ MELBA</t>
  </si>
  <si>
    <t>PEREZ PEREZ</t>
  </si>
  <si>
    <t xml:space="preserve">CESAR </t>
  </si>
  <si>
    <t>GONZALES AGUIRRE</t>
  </si>
  <si>
    <t>LAURA YESENIA</t>
  </si>
  <si>
    <t>MURILLO GIRALDO</t>
  </si>
  <si>
    <t>YULY ANDREA</t>
  </si>
  <si>
    <t>VILLAREAL LARA</t>
  </si>
  <si>
    <t xml:space="preserve">GLADYS </t>
  </si>
  <si>
    <t>GULLERMO</t>
  </si>
  <si>
    <t>GONZÁLEZ CARRILLO</t>
  </si>
  <si>
    <t>YULIANA ANDREA</t>
  </si>
  <si>
    <t>BETANCUR</t>
  </si>
  <si>
    <t>JAIRO ENRRIQUE</t>
  </si>
  <si>
    <t>SALDARRIAGA</t>
  </si>
  <si>
    <t>FRANKLIN OALAIN</t>
  </si>
  <si>
    <t>PULIDO</t>
  </si>
  <si>
    <t>RAUL HUMBERTO</t>
  </si>
  <si>
    <t>VARGAS</t>
  </si>
  <si>
    <t>ANA JOAQUINA</t>
  </si>
  <si>
    <t>CASTILLO</t>
  </si>
  <si>
    <t>JUAN ELIAS</t>
  </si>
  <si>
    <t>YINARE ANDREA</t>
  </si>
  <si>
    <t>SASA</t>
  </si>
  <si>
    <t>LADINO</t>
  </si>
  <si>
    <t>YESSICA KATHERINE</t>
  </si>
  <si>
    <t>GERSON FABIAN</t>
  </si>
  <si>
    <t>PACACIRAS</t>
  </si>
  <si>
    <t>MARTHA MARLENY</t>
  </si>
  <si>
    <t>LLANOS</t>
  </si>
  <si>
    <t xml:space="preserve">ABEL </t>
  </si>
  <si>
    <t>MORALES</t>
  </si>
  <si>
    <t>YEISON FERNANDO</t>
  </si>
  <si>
    <t>MERLO</t>
  </si>
  <si>
    <t>YOHN FREDY</t>
  </si>
  <si>
    <t>KAREN TATIANA</t>
  </si>
  <si>
    <t>CORTES</t>
  </si>
  <si>
    <t>IVAN DARIO</t>
  </si>
  <si>
    <t>CARDENAS</t>
  </si>
  <si>
    <t>JENNIFER KATHERINE</t>
  </si>
  <si>
    <t>TORRES</t>
  </si>
  <si>
    <t>MARIA ELSA</t>
  </si>
  <si>
    <t xml:space="preserve">YULY </t>
  </si>
  <si>
    <t>CACERES</t>
  </si>
  <si>
    <t>LOPEZ</t>
  </si>
  <si>
    <t>JOSE DANIEL</t>
  </si>
  <si>
    <t>JORGE RAUL</t>
  </si>
  <si>
    <t>QUINCHOCUA</t>
  </si>
  <si>
    <t xml:space="preserve">OBDULIO </t>
  </si>
  <si>
    <t>GONZALES</t>
  </si>
  <si>
    <t>ANA ISABELA</t>
  </si>
  <si>
    <t xml:space="preserve">ISAAC </t>
  </si>
  <si>
    <t>MARIA DE LOS ANGELES</t>
  </si>
  <si>
    <t>DE OCHOA</t>
  </si>
  <si>
    <t>ROSA MARIA</t>
  </si>
  <si>
    <t>DE VARGAS</t>
  </si>
  <si>
    <t>ANA ELVIRA</t>
  </si>
  <si>
    <t>YULY JAZMIN</t>
  </si>
  <si>
    <t>VELASQUEZ</t>
  </si>
  <si>
    <t>SAMUEL DAVID</t>
  </si>
  <si>
    <t>JHON JAVIER</t>
  </si>
  <si>
    <t>STEFANY JURLEY</t>
  </si>
  <si>
    <t>LINA JULIANA</t>
  </si>
  <si>
    <t>CRUZ</t>
  </si>
  <si>
    <t>MIRIAM YANETH</t>
  </si>
  <si>
    <t>VERGARA</t>
  </si>
  <si>
    <t>DE TRIANA</t>
  </si>
  <si>
    <t>ROSA HERMINIA</t>
  </si>
  <si>
    <t>VELAZCO</t>
  </si>
  <si>
    <t>YESIKA NATALIA</t>
  </si>
  <si>
    <t>CONTRERAS</t>
  </si>
  <si>
    <t>VIVIANA ANDREA</t>
  </si>
  <si>
    <t>NIETO</t>
  </si>
  <si>
    <t>EDUAR ESTEBAN</t>
  </si>
  <si>
    <t>BRAYAN CAMILO</t>
  </si>
  <si>
    <t>ANA MILENA</t>
  </si>
  <si>
    <t>JONATHAN ALEXANDER</t>
  </si>
  <si>
    <t>WILMAR ALEXIS</t>
  </si>
  <si>
    <t>MUÑOZ ROJAS</t>
  </si>
  <si>
    <t xml:space="preserve">MURILLO </t>
  </si>
  <si>
    <t xml:space="preserve">ISABEL </t>
  </si>
  <si>
    <t>BEDOYA INFANTE</t>
  </si>
  <si>
    <t>DIANA SIRLEY</t>
  </si>
  <si>
    <t>JUSTO PASTOR</t>
  </si>
  <si>
    <t>VARGAS HERNANDEZ</t>
  </si>
  <si>
    <t>OSCAR ANDRES</t>
  </si>
  <si>
    <t>QUEVEDO SUSPES</t>
  </si>
  <si>
    <t>YESSICA ALEJANDRA</t>
  </si>
  <si>
    <t>YEISON RAMON</t>
  </si>
  <si>
    <t>MORENO FAJARDO</t>
  </si>
  <si>
    <t>DEICY VIVIANA</t>
  </si>
  <si>
    <t>MOLINA VARGAS</t>
  </si>
  <si>
    <t>MIGUEL MAURICIO</t>
  </si>
  <si>
    <t xml:space="preserve">LOAIZA </t>
  </si>
  <si>
    <t>DORA INES</t>
  </si>
  <si>
    <t>GAVIRIA CASTRO</t>
  </si>
  <si>
    <t>QUEVEDO DE MORENO</t>
  </si>
  <si>
    <t>MARIA INELDA</t>
  </si>
  <si>
    <t>MARTIN ALONSO</t>
  </si>
  <si>
    <t>AGUIRRE NOGUERA</t>
  </si>
  <si>
    <t>YESIKA LORENA</t>
  </si>
  <si>
    <t>INGRID TATIANA</t>
  </si>
  <si>
    <t>ALIX VALENTINA</t>
  </si>
  <si>
    <t>LUIS ALVARO</t>
  </si>
  <si>
    <t>YORMAN DUVAN</t>
  </si>
  <si>
    <t>SANTIAGO GOMEZ</t>
  </si>
  <si>
    <t>ANGEL ANTONIO</t>
  </si>
  <si>
    <t>GIRANDO</t>
  </si>
  <si>
    <t>FELIPE</t>
  </si>
  <si>
    <t xml:space="preserve">RONALD </t>
  </si>
  <si>
    <t>CASTRO QUINTERO</t>
  </si>
  <si>
    <t>JORGE MARIO</t>
  </si>
  <si>
    <t>QUIROZ CARREÑO</t>
  </si>
  <si>
    <t xml:space="preserve">MARLENE </t>
  </si>
  <si>
    <t>DUARTE HERNÁNDEZ</t>
  </si>
  <si>
    <t xml:space="preserve">GERSON </t>
  </si>
  <si>
    <t>DÍAZ BUSTOS</t>
  </si>
  <si>
    <t>JOSÉ FERNANDO</t>
  </si>
  <si>
    <t xml:space="preserve">FORERO </t>
  </si>
  <si>
    <t>GLORIA MARGARITA</t>
  </si>
  <si>
    <t>VARÓN DURAN</t>
  </si>
  <si>
    <t>WILLIAM ARIEL</t>
  </si>
  <si>
    <t>SARACHE CASTRO</t>
  </si>
  <si>
    <t>LEONARDO</t>
  </si>
  <si>
    <t>YUNDA</t>
  </si>
  <si>
    <t>YAMIL</t>
  </si>
  <si>
    <t xml:space="preserve">CERQUERA ROJAS </t>
  </si>
  <si>
    <t>LAURA ISABEL</t>
  </si>
  <si>
    <t>PULGARÍN ARIAS</t>
  </si>
  <si>
    <t>CRISTANCHO</t>
  </si>
  <si>
    <t xml:space="preserve">VIRGELINA </t>
  </si>
  <si>
    <t>YEIKIN ANDRES</t>
  </si>
  <si>
    <t>KEVIN SANTIAGO</t>
  </si>
  <si>
    <t>CABRERA</t>
  </si>
  <si>
    <t xml:space="preserve">MARTINA </t>
  </si>
  <si>
    <t>COCA</t>
  </si>
  <si>
    <t>JOSE ERNESTO</t>
  </si>
  <si>
    <t>YILVER DAVID</t>
  </si>
  <si>
    <t>AYALA</t>
  </si>
  <si>
    <t>LEIDY YESENIA</t>
  </si>
  <si>
    <t>PEÑUELA</t>
  </si>
  <si>
    <t>JULIAN DAVID</t>
  </si>
  <si>
    <t>BALDION</t>
  </si>
  <si>
    <t>HASBLEIDY VALENTINA</t>
  </si>
  <si>
    <t>REDONDO</t>
  </si>
  <si>
    <t>VICTOR MANUEL</t>
  </si>
  <si>
    <t>JENNY JOHANA</t>
  </si>
  <si>
    <t>BRICEÑO</t>
  </si>
  <si>
    <t>CUBILLOS</t>
  </si>
  <si>
    <t xml:space="preserve">ERLENSY </t>
  </si>
  <si>
    <t xml:space="preserve">AVENGELISTA </t>
  </si>
  <si>
    <t>VISA</t>
  </si>
  <si>
    <t>JIMENEZ</t>
  </si>
  <si>
    <t xml:space="preserve">ROSALBA </t>
  </si>
  <si>
    <t>ORTIZ</t>
  </si>
  <si>
    <t>RAMOS</t>
  </si>
  <si>
    <t>JOHAN ARLEY</t>
  </si>
  <si>
    <t>NILSSON DANIEL</t>
  </si>
  <si>
    <t>REYES</t>
  </si>
  <si>
    <t>PEDRO LUIS</t>
  </si>
  <si>
    <t>MONRROY</t>
  </si>
  <si>
    <t>JESUS MARIA</t>
  </si>
  <si>
    <t>HEINER RICARDO</t>
  </si>
  <si>
    <t>TALERO</t>
  </si>
  <si>
    <t>LUZ EMILIA</t>
  </si>
  <si>
    <t xml:space="preserve">ARTURO </t>
  </si>
  <si>
    <t>BERMUDEZ</t>
  </si>
  <si>
    <t>YEIDY FERNANDA</t>
  </si>
  <si>
    <t>PACHON</t>
  </si>
  <si>
    <t>JOAN STIVEN</t>
  </si>
  <si>
    <t>PARDO</t>
  </si>
  <si>
    <t>JESUS EMILIO</t>
  </si>
  <si>
    <t>PICO</t>
  </si>
  <si>
    <t xml:space="preserve">NARCIZA </t>
  </si>
  <si>
    <t>MARIA VIOLEDIS</t>
  </si>
  <si>
    <t>YURI NATALIA</t>
  </si>
  <si>
    <t>LUDY FABIANA</t>
  </si>
  <si>
    <t>YENNY PAOLA</t>
  </si>
  <si>
    <t>LAGUNA</t>
  </si>
  <si>
    <t>JESSICA YINETH</t>
  </si>
  <si>
    <t>VANEGAS</t>
  </si>
  <si>
    <t xml:space="preserve">MAYERLI </t>
  </si>
  <si>
    <t>FLORISMELDA DEL CARMEN</t>
  </si>
  <si>
    <t xml:space="preserve">WINTON </t>
  </si>
  <si>
    <t xml:space="preserve">EDILMA </t>
  </si>
  <si>
    <t>JOSE FABIAN</t>
  </si>
  <si>
    <t>HORMAZA</t>
  </si>
  <si>
    <t>YULIZA ALEXANDRA</t>
  </si>
  <si>
    <t>ROMERO</t>
  </si>
  <si>
    <t xml:space="preserve">JAIRO </t>
  </si>
  <si>
    <t>GRISALES</t>
  </si>
  <si>
    <t>BONILLA</t>
  </si>
  <si>
    <t>JOHN ALEXANDER</t>
  </si>
  <si>
    <t>CARLOS ALBERTO</t>
  </si>
  <si>
    <t>DE GONZALEZ</t>
  </si>
  <si>
    <t>ANA CLOVIS</t>
  </si>
  <si>
    <t>CAMPO</t>
  </si>
  <si>
    <t>TUNJANO</t>
  </si>
  <si>
    <t>LUZ GLORIA</t>
  </si>
  <si>
    <t>MARIA YOLANDA</t>
  </si>
  <si>
    <t>MACHADO</t>
  </si>
  <si>
    <t>SANDRA YANETH</t>
  </si>
  <si>
    <t>JOSE YELNER</t>
  </si>
  <si>
    <t>LEON</t>
  </si>
  <si>
    <t>DIDIER ORLANDO</t>
  </si>
  <si>
    <t>CAMPO ELIAS</t>
  </si>
  <si>
    <t>OBANDO</t>
  </si>
  <si>
    <t xml:space="preserve">LINARCO </t>
  </si>
  <si>
    <t>VALLEJO</t>
  </si>
  <si>
    <t>OSMA</t>
  </si>
  <si>
    <t>JUAN ESTEBAN</t>
  </si>
  <si>
    <t>BARRERA</t>
  </si>
  <si>
    <t>DAVID ANDRES</t>
  </si>
  <si>
    <t xml:space="preserve">LORENA </t>
  </si>
  <si>
    <t>MEJIA</t>
  </si>
  <si>
    <t>JENNY ZOBEIDA</t>
  </si>
  <si>
    <t xml:space="preserve">REYES </t>
  </si>
  <si>
    <t>VASQUEZ</t>
  </si>
  <si>
    <t>DE ORJUELA</t>
  </si>
  <si>
    <t>BERTA ALICIA</t>
  </si>
  <si>
    <t>CARLOS ERNESTO</t>
  </si>
  <si>
    <t>ARDILA</t>
  </si>
  <si>
    <t>JOHN FREDY</t>
  </si>
  <si>
    <t>MARIA EUGENIA</t>
  </si>
  <si>
    <t>QUEVEDO</t>
  </si>
  <si>
    <t>BRANDON STIVEN</t>
  </si>
  <si>
    <t xml:space="preserve">HERMES </t>
  </si>
  <si>
    <t>NESTOR ANDRES</t>
  </si>
  <si>
    <t>VALENCIA</t>
  </si>
  <si>
    <t>ARLINI DAMARIS</t>
  </si>
  <si>
    <t>ANYELI VANESSA</t>
  </si>
  <si>
    <t>FORERO</t>
  </si>
  <si>
    <t>MARIA JESUS</t>
  </si>
  <si>
    <t>JHONATAN ALEJANDRO</t>
  </si>
  <si>
    <t>BELERO</t>
  </si>
  <si>
    <t>INGRID VANESSA</t>
  </si>
  <si>
    <t>BELEÑO</t>
  </si>
  <si>
    <t>WILCHES</t>
  </si>
  <si>
    <t>IGNIRIDA ROCIO</t>
  </si>
  <si>
    <t>CORREA</t>
  </si>
  <si>
    <t>NICOLLE DANIELA</t>
  </si>
  <si>
    <t>TERESA DE JESUS</t>
  </si>
  <si>
    <t>BUSTAMANTE</t>
  </si>
  <si>
    <t>LEIDY PAOLA</t>
  </si>
  <si>
    <t>CHAGUALA</t>
  </si>
  <si>
    <t xml:space="preserve">NATIVIDAD </t>
  </si>
  <si>
    <t>OSCAR FERNEY</t>
  </si>
  <si>
    <t>NEIRI YOLIMA</t>
  </si>
  <si>
    <t>DE GIRALDO</t>
  </si>
  <si>
    <t>MARIA SILVIA</t>
  </si>
  <si>
    <t>MENDEZ</t>
  </si>
  <si>
    <t>YENNY CAROLINA</t>
  </si>
  <si>
    <t>LUZ MIRYAM</t>
  </si>
  <si>
    <t>DE URRIAGO</t>
  </si>
  <si>
    <t>CARMEN TULIA</t>
  </si>
  <si>
    <t>URRIAGO</t>
  </si>
  <si>
    <t>JOSE JAVIER</t>
  </si>
  <si>
    <t>EDWAR ANDRES</t>
  </si>
  <si>
    <t>MENJURA</t>
  </si>
  <si>
    <t xml:space="preserve">ROBINSON </t>
  </si>
  <si>
    <t xml:space="preserve">CLAUDIA </t>
  </si>
  <si>
    <t>AGUILERA</t>
  </si>
  <si>
    <t>JEISON HERNANDO</t>
  </si>
  <si>
    <t>GIRALDO</t>
  </si>
  <si>
    <t xml:space="preserve">EDGAR </t>
  </si>
  <si>
    <t>GIL</t>
  </si>
  <si>
    <t>LEYDI KATERINE</t>
  </si>
  <si>
    <t>ELIANA MAYERLI</t>
  </si>
  <si>
    <t>JESSICA KATERINE</t>
  </si>
  <si>
    <t>SAENZ</t>
  </si>
  <si>
    <t xml:space="preserve">PASTORA </t>
  </si>
  <si>
    <t>TOBON</t>
  </si>
  <si>
    <t>JAIRO ANDRES</t>
  </si>
  <si>
    <t>NESTOR ANTONIO</t>
  </si>
  <si>
    <t>KEVIN ALBERTO</t>
  </si>
  <si>
    <t>SUAREZ</t>
  </si>
  <si>
    <t>JOSE HUMBERTO</t>
  </si>
  <si>
    <t xml:space="preserve">SUSANA </t>
  </si>
  <si>
    <t>SERGIO EMILIO</t>
  </si>
  <si>
    <t>LONDOÑO</t>
  </si>
  <si>
    <t xml:space="preserve">FLORICELDA </t>
  </si>
  <si>
    <t>EDISON ELICER</t>
  </si>
  <si>
    <t>YENIFER TATIANA</t>
  </si>
  <si>
    <t>MARY LUZ</t>
  </si>
  <si>
    <t>ERIK SANTIAGO</t>
  </si>
  <si>
    <t>ANDREY STIVEN</t>
  </si>
  <si>
    <t>AGUILAR</t>
  </si>
  <si>
    <t xml:space="preserve">ESNEYDER </t>
  </si>
  <si>
    <t>NARANJO</t>
  </si>
  <si>
    <t xml:space="preserve">RUBIELA </t>
  </si>
  <si>
    <t>GALEANO</t>
  </si>
  <si>
    <t>LIDA KATERINE</t>
  </si>
  <si>
    <t>LAURA XIMENA</t>
  </si>
  <si>
    <t>QUIMBAYO</t>
  </si>
  <si>
    <t xml:space="preserve">PURIFICACION </t>
  </si>
  <si>
    <t>AMERICAN EXPRESS</t>
  </si>
  <si>
    <t>PALOMINO</t>
  </si>
  <si>
    <t xml:space="preserve">CANDELARIO </t>
  </si>
  <si>
    <t xml:space="preserve">EMILIA </t>
  </si>
  <si>
    <t>MARIA CAROLA</t>
  </si>
  <si>
    <t>CALDERON</t>
  </si>
  <si>
    <t>EDGAR YESISD</t>
  </si>
  <si>
    <t>DIEGO ARMANDO</t>
  </si>
  <si>
    <t xml:space="preserve">YEFFERSON </t>
  </si>
  <si>
    <t xml:space="preserve">JAIME </t>
  </si>
  <si>
    <t>EDWAR JAIME</t>
  </si>
  <si>
    <t>YULI MARCELA</t>
  </si>
  <si>
    <t>MENDOZA</t>
  </si>
  <si>
    <t>VDA DE CARDENAS</t>
  </si>
  <si>
    <t>MARIA FELISA</t>
  </si>
  <si>
    <t>CRISTIAN FELIPE</t>
  </si>
  <si>
    <t xml:space="preserve">AGRIPINA </t>
  </si>
  <si>
    <t>GUERRERO</t>
  </si>
  <si>
    <t>GIOVANNA CAROLINA</t>
  </si>
  <si>
    <t xml:space="preserve">YAMILE </t>
  </si>
  <si>
    <t>CRISTIAN</t>
  </si>
  <si>
    <t>ROZO</t>
  </si>
  <si>
    <t>LEIDY YULIETH</t>
  </si>
  <si>
    <t>VIRGUEZ</t>
  </si>
  <si>
    <t xml:space="preserve">PRESENTACION </t>
  </si>
  <si>
    <t>JOSE MABEN</t>
  </si>
  <si>
    <t xml:space="preserve">DORALIS </t>
  </si>
  <si>
    <t>JUAN DIEGO</t>
  </si>
  <si>
    <t>GUINA SHARIK</t>
  </si>
  <si>
    <t>BRAVO</t>
  </si>
  <si>
    <t xml:space="preserve">JANIO </t>
  </si>
  <si>
    <t>RIVAS</t>
  </si>
  <si>
    <t>LUIS ARIALDO</t>
  </si>
  <si>
    <t>DONATO</t>
  </si>
  <si>
    <t>OSCAR JAVIER</t>
  </si>
  <si>
    <t>BOCANEGRA</t>
  </si>
  <si>
    <t>MARIA VERONICA</t>
  </si>
  <si>
    <t>PEDRO EMILIO</t>
  </si>
  <si>
    <t xml:space="preserve">DIYAIR </t>
  </si>
  <si>
    <t>ROSA EMMA</t>
  </si>
  <si>
    <t>GUANTIVA</t>
  </si>
  <si>
    <t xml:space="preserve">OBELIO </t>
  </si>
  <si>
    <t>TORO</t>
  </si>
  <si>
    <t xml:space="preserve">NORBERTO </t>
  </si>
  <si>
    <t>YULIETH MAYERLI</t>
  </si>
  <si>
    <t>MOLINA</t>
  </si>
  <si>
    <t>LILIANA MAYERLY</t>
  </si>
  <si>
    <t xml:space="preserve">NEISON </t>
  </si>
  <si>
    <t xml:space="preserve">ALBEIRO </t>
  </si>
  <si>
    <t>JASSBLEIDY YULIANA</t>
  </si>
  <si>
    <t>MARLEIDI JOHANNA</t>
  </si>
  <si>
    <t>MEDINA</t>
  </si>
  <si>
    <t>BLANCA DIANYLE</t>
  </si>
  <si>
    <t>MARIA MONICA</t>
  </si>
  <si>
    <t>MONGE</t>
  </si>
  <si>
    <t>YEISSON ORLANDO</t>
  </si>
  <si>
    <t xml:space="preserve">REINALDO </t>
  </si>
  <si>
    <t xml:space="preserve">ISIDRO </t>
  </si>
  <si>
    <t>LUIS GILDARDO</t>
  </si>
  <si>
    <t>DIEGO ALEJANDRO</t>
  </si>
  <si>
    <t>SIVO</t>
  </si>
  <si>
    <t>VICTOR EMILIO</t>
  </si>
  <si>
    <t>LUZ STELLA</t>
  </si>
  <si>
    <t>PERALTA</t>
  </si>
  <si>
    <t xml:space="preserve">LUIS </t>
  </si>
  <si>
    <t>BETANCOURT</t>
  </si>
  <si>
    <t>FRANDY MILENA</t>
  </si>
  <si>
    <t>YESICA ANDREA</t>
  </si>
  <si>
    <t>RUA</t>
  </si>
  <si>
    <t>DORA LUZ</t>
  </si>
  <si>
    <t>PEREZ</t>
  </si>
  <si>
    <t>CRISTIAN BRAYAN</t>
  </si>
  <si>
    <t>GUERRA</t>
  </si>
  <si>
    <t>SILVIA PATRICIA</t>
  </si>
  <si>
    <t>CORREDOR</t>
  </si>
  <si>
    <t>LINA MAYERLY</t>
  </si>
  <si>
    <t>MONCALEANO</t>
  </si>
  <si>
    <t xml:space="preserve">MARCELA </t>
  </si>
  <si>
    <t>LEGUIZAMON</t>
  </si>
  <si>
    <t>GERLY JOHANA</t>
  </si>
  <si>
    <t>VARON</t>
  </si>
  <si>
    <t>YEAN ALEXANDRA</t>
  </si>
  <si>
    <t>WILMAR ANDRES</t>
  </si>
  <si>
    <t>TATIANA VALENTINA</t>
  </si>
  <si>
    <t>SUNZ</t>
  </si>
  <si>
    <t>YEIMI PAOLA</t>
  </si>
  <si>
    <t>ESCALA</t>
  </si>
  <si>
    <t>HENRY DAVID</t>
  </si>
  <si>
    <t xml:space="preserve">REINEL </t>
  </si>
  <si>
    <t>NUBIA ELSA</t>
  </si>
  <si>
    <t>GARAVITO</t>
  </si>
  <si>
    <t>ALMEIRA YIZETH</t>
  </si>
  <si>
    <t>MARIA CELINA</t>
  </si>
  <si>
    <t>ZACIPA</t>
  </si>
  <si>
    <t xml:space="preserve">ELVIRA </t>
  </si>
  <si>
    <t>DE MONTILLA</t>
  </si>
  <si>
    <t>LAURA MARIA</t>
  </si>
  <si>
    <t>BATERO</t>
  </si>
  <si>
    <t>BLANCA LIBIA</t>
  </si>
  <si>
    <t>FABIO NELSON</t>
  </si>
  <si>
    <t>BERTHA CECILIA</t>
  </si>
  <si>
    <t>JOSUE JACINTO</t>
  </si>
  <si>
    <t>HILDA ROSA</t>
  </si>
  <si>
    <t xml:space="preserve">JEFERSON </t>
  </si>
  <si>
    <t>URREGO</t>
  </si>
  <si>
    <t>CARMEN ROSA</t>
  </si>
  <si>
    <t>FABIAN ALEXIS</t>
  </si>
  <si>
    <t>PEÑA</t>
  </si>
  <si>
    <t>MARCO ANTONIO</t>
  </si>
  <si>
    <t>DANIEL EDUARDO</t>
  </si>
  <si>
    <t>CORDOBA</t>
  </si>
  <si>
    <t>JOSE ARIEL</t>
  </si>
  <si>
    <t>ANA SILVIA</t>
  </si>
  <si>
    <t>SOTO</t>
  </si>
  <si>
    <t xml:space="preserve">LEIDY </t>
  </si>
  <si>
    <t>MARIN</t>
  </si>
  <si>
    <t>JUAN ISRAEL</t>
  </si>
  <si>
    <t>UREÑA</t>
  </si>
  <si>
    <t>ANGELICA MILADIS</t>
  </si>
  <si>
    <t>JEISON FERNEY</t>
  </si>
  <si>
    <t>JEIMY ALEJANDRA</t>
  </si>
  <si>
    <t>YERSON JAIR</t>
  </si>
  <si>
    <t>LAURA ALEJANDRA</t>
  </si>
  <si>
    <t>SANDRA PATRICIA</t>
  </si>
  <si>
    <t>BRAYAN STIVEN</t>
  </si>
  <si>
    <t xml:space="preserve">MERCEDES </t>
  </si>
  <si>
    <t xml:space="preserve">FABIO </t>
  </si>
  <si>
    <t>KAROLL DANIELA</t>
  </si>
  <si>
    <t>ALVAREZ</t>
  </si>
  <si>
    <t>MARIA DE LA CRUZ</t>
  </si>
  <si>
    <t>CLARA DEL PILAR</t>
  </si>
  <si>
    <t xml:space="preserve">MERY </t>
  </si>
  <si>
    <t>PARRA</t>
  </si>
  <si>
    <t>NELVER YUNIOR</t>
  </si>
  <si>
    <t>RIVERA</t>
  </si>
  <si>
    <t xml:space="preserve">CAMILA </t>
  </si>
  <si>
    <t>MARINES</t>
  </si>
  <si>
    <t>ANGIE LORENA</t>
  </si>
  <si>
    <t>BEJARANO</t>
  </si>
  <si>
    <t>CARLOS IVAN</t>
  </si>
  <si>
    <t>PRADA</t>
  </si>
  <si>
    <t>MARIA DE JESUS</t>
  </si>
  <si>
    <t>MANUEL JOSE</t>
  </si>
  <si>
    <t>WILSON JAIR</t>
  </si>
  <si>
    <t>JOSE ALEJANDRO</t>
  </si>
  <si>
    <t xml:space="preserve">ANTONIO </t>
  </si>
  <si>
    <t>MARIA JOSE</t>
  </si>
  <si>
    <t>FREDY ANDRES</t>
  </si>
  <si>
    <t xml:space="preserve">HECTOR </t>
  </si>
  <si>
    <t>CRISTIAN STEPHAN</t>
  </si>
  <si>
    <t xml:space="preserve">ELIECER </t>
  </si>
  <si>
    <t>JAIDER CAMILO</t>
  </si>
  <si>
    <t>LUZ ESTELA</t>
  </si>
  <si>
    <t xml:space="preserve">LIGIA </t>
  </si>
  <si>
    <t>YENCI MARDEYI</t>
  </si>
  <si>
    <t xml:space="preserve">ELIBARDO </t>
  </si>
  <si>
    <t>DIEGO FERNEY</t>
  </si>
  <si>
    <t>AMAYA</t>
  </si>
  <si>
    <t>NA DEL CARMEN</t>
  </si>
  <si>
    <t>MARIA ESTELLA</t>
  </si>
  <si>
    <t>LUIS ALFONSO</t>
  </si>
  <si>
    <t>BARRETO</t>
  </si>
  <si>
    <t xml:space="preserve">JIMMY </t>
  </si>
  <si>
    <t>RAMIREZ</t>
  </si>
  <si>
    <t xml:space="preserve">LAUREANO </t>
  </si>
  <si>
    <t>GUIZA</t>
  </si>
  <si>
    <t>MADRIGAL</t>
  </si>
  <si>
    <t>LIZETH YURANY</t>
  </si>
  <si>
    <t>OROZCO</t>
  </si>
  <si>
    <t>MORENO SOLANO</t>
  </si>
  <si>
    <t>MORENO BELTRAN</t>
  </si>
  <si>
    <t>YURI MILENA</t>
  </si>
  <si>
    <t>BARBOSA MADRIGAL</t>
  </si>
  <si>
    <t>MADRIGAL OROZCO</t>
  </si>
  <si>
    <t>BRAYAN ANDRES</t>
  </si>
  <si>
    <t>EDILSON FERLEY</t>
  </si>
  <si>
    <t xml:space="preserve">WILSON </t>
  </si>
  <si>
    <t>DIAZ PERILLA</t>
  </si>
  <si>
    <t>RONALD ANDERSON</t>
  </si>
  <si>
    <t>MENDEZ ROJAS</t>
  </si>
  <si>
    <t>FIAMA TRIPSY DANIELA</t>
  </si>
  <si>
    <t>PEREZ MORALES</t>
  </si>
  <si>
    <t>JESUS DUVAN</t>
  </si>
  <si>
    <t>PARRA PEREZ</t>
  </si>
  <si>
    <t>RAMOS INFANTE</t>
  </si>
  <si>
    <t>ASTRID VANESSA</t>
  </si>
  <si>
    <t>MONTAÑO QUIÑONES</t>
  </si>
  <si>
    <t>SEGUNDO ANDRES</t>
  </si>
  <si>
    <t>MORA DIAZ</t>
  </si>
  <si>
    <t>ROSA ANAIS</t>
  </si>
  <si>
    <t>PASTOR LEONARDO</t>
  </si>
  <si>
    <t>CHAPARRO TORRES</t>
  </si>
  <si>
    <t>INGRID KATHERINE</t>
  </si>
  <si>
    <t>KEVIN ESTEBAN</t>
  </si>
  <si>
    <t>TORRES MARTINEZ</t>
  </si>
  <si>
    <t>MARIA DEL CARMEN</t>
  </si>
  <si>
    <t>BAEZ CUBIDES</t>
  </si>
  <si>
    <t xml:space="preserve">SAUL </t>
  </si>
  <si>
    <t>BAEZ FORERO</t>
  </si>
  <si>
    <t>NIKOL DAMARYS</t>
  </si>
  <si>
    <t>KAREN ESTEFANIA</t>
  </si>
  <si>
    <t>MISAEL HERNEY</t>
  </si>
  <si>
    <t>SAZIA MOLINA</t>
  </si>
  <si>
    <t xml:space="preserve">GELVER </t>
  </si>
  <si>
    <t>LEON ARDILA</t>
  </si>
  <si>
    <t xml:space="preserve">ERCILIA </t>
  </si>
  <si>
    <t>VARGAS MONCADA</t>
  </si>
  <si>
    <t>JESUS ANTONIO</t>
  </si>
  <si>
    <t>HERNANDEZ BARRERA</t>
  </si>
  <si>
    <t>ANA LUCILA</t>
  </si>
  <si>
    <t>ARIAS SANCHEZ</t>
  </si>
  <si>
    <t>TORRES SOLANO</t>
  </si>
  <si>
    <t>ANA GLADIS</t>
  </si>
  <si>
    <t>JEISSON FABIAN</t>
  </si>
  <si>
    <t>RODRIGUEZ HERNANDEZ</t>
  </si>
  <si>
    <t>OLGA LUCIA</t>
  </si>
  <si>
    <t>FERNAN SANTIAGO</t>
  </si>
  <si>
    <t>AVILA GONZALEZ</t>
  </si>
  <si>
    <t xml:space="preserve">ZORAYDA </t>
  </si>
  <si>
    <t>FLOREZ AVILA</t>
  </si>
  <si>
    <t>ROVINSON JULIO</t>
  </si>
  <si>
    <t>JULIE XIOMARA</t>
  </si>
  <si>
    <t>ANDRES MAURICIO</t>
  </si>
  <si>
    <t>ESPITIA REYES</t>
  </si>
  <si>
    <t>JOSE MASEDONIA</t>
  </si>
  <si>
    <t>WILCHES NARVAEZ</t>
  </si>
  <si>
    <t>WENDY YAQUELINE</t>
  </si>
  <si>
    <t>HERNANDEZ RODRIGUEZ</t>
  </si>
  <si>
    <t>SULEIMA MARCELA</t>
  </si>
  <si>
    <t>NARVAEZ RODRIGUEZ</t>
  </si>
  <si>
    <t xml:space="preserve">SOBEY </t>
  </si>
  <si>
    <t>MARIA RUBIELA</t>
  </si>
  <si>
    <t>AMESQUITA BARRETO</t>
  </si>
  <si>
    <t>MAURICIO HERNAN</t>
  </si>
  <si>
    <t>BAIRON ALEXANDER</t>
  </si>
  <si>
    <t>BRILLY NATALIA</t>
  </si>
  <si>
    <t>PARDO ROZO</t>
  </si>
  <si>
    <t>JOSE LEONCI</t>
  </si>
  <si>
    <t>YISELA ALEJANDRA</t>
  </si>
  <si>
    <t>CORTES CASTAÑEDA</t>
  </si>
  <si>
    <t>VARGAS VELASQUEZ</t>
  </si>
  <si>
    <t>PAOLA CRISTINA</t>
  </si>
  <si>
    <t>GALLO CARRANZA</t>
  </si>
  <si>
    <t>ELIANA VICTORIA</t>
  </si>
  <si>
    <t>MORENO BETANCUR</t>
  </si>
  <si>
    <t>CARLOS ARTURO</t>
  </si>
  <si>
    <t>PARRA MARIN</t>
  </si>
  <si>
    <t xml:space="preserve">JACQUELINE </t>
  </si>
  <si>
    <t>MOLINA RINCON</t>
  </si>
  <si>
    <t>JOSE ARNALDO</t>
  </si>
  <si>
    <t>RODRIGO ALFONSO</t>
  </si>
  <si>
    <t>BERNAL QUINTERO</t>
  </si>
  <si>
    <t>DUVAN STIVEN</t>
  </si>
  <si>
    <t>QUINTERO PATIÑO</t>
  </si>
  <si>
    <t>GLORIA NELSY</t>
  </si>
  <si>
    <t>TOVAR RINCON</t>
  </si>
  <si>
    <t xml:space="preserve">ALONSO </t>
  </si>
  <si>
    <t>JONIER ALEXIS</t>
  </si>
  <si>
    <t>EDWIN ALONSO</t>
  </si>
  <si>
    <t xml:space="preserve">RAIGOSO </t>
  </si>
  <si>
    <t>LOPERA BARRETO</t>
  </si>
  <si>
    <t xml:space="preserve">LEONEL </t>
  </si>
  <si>
    <t>PEDRO NEL</t>
  </si>
  <si>
    <t>GARCIA CARDONA</t>
  </si>
  <si>
    <t>DIANA ESCARLATA</t>
  </si>
  <si>
    <t xml:space="preserve">JHOVANA </t>
  </si>
  <si>
    <t>JHON JADER</t>
  </si>
  <si>
    <t>JOSE GUILLERMO</t>
  </si>
  <si>
    <t>MONICA MARCELA</t>
  </si>
  <si>
    <t>VARGAS SUAREZ</t>
  </si>
  <si>
    <t xml:space="preserve">EDUIN </t>
  </si>
  <si>
    <t>GUTIERREZ CACERES</t>
  </si>
  <si>
    <t>YEIMY LORENA</t>
  </si>
  <si>
    <t>YULIETH ALEJANDRA</t>
  </si>
  <si>
    <t>GUTIERREZ SOLANO</t>
  </si>
  <si>
    <t>DAVID STIVEN</t>
  </si>
  <si>
    <t>YISED PATRICIA</t>
  </si>
  <si>
    <t>CASTRILLON AGUIRRE</t>
  </si>
  <si>
    <t>ALBA ESMILDA</t>
  </si>
  <si>
    <t xml:space="preserve">ROCHA </t>
  </si>
  <si>
    <t>MARTINEZ MAHECHA</t>
  </si>
  <si>
    <t>YULIET VIVIANA</t>
  </si>
  <si>
    <t>PEÑA RODRIGUEZ</t>
  </si>
  <si>
    <t xml:space="preserve">GREGORIO </t>
  </si>
  <si>
    <t>MARLON STIVENSON</t>
  </si>
  <si>
    <t>BUITRAGO HINCAPIE</t>
  </si>
  <si>
    <t>OSCAR JULIAN</t>
  </si>
  <si>
    <t>ARCOS GOMEZ</t>
  </si>
  <si>
    <t>BARRERA MURIEL</t>
  </si>
  <si>
    <t>MEYLIN VIVIANA</t>
  </si>
  <si>
    <t>BOLAÑOS MUÑOZ</t>
  </si>
  <si>
    <t>YEFERSON RIKI</t>
  </si>
  <si>
    <t>BRAVO OBANDO</t>
  </si>
  <si>
    <t>MAURICIO JAVIER</t>
  </si>
  <si>
    <t>CABRERA BEDOYA</t>
  </si>
  <si>
    <t>MONICA ANDREA</t>
  </si>
  <si>
    <t>CAMILO MOSQUERA</t>
  </si>
  <si>
    <t>RENE ALBERTO</t>
  </si>
  <si>
    <t>DAZA GUZMAN</t>
  </si>
  <si>
    <t>ERAZO CASTRO</t>
  </si>
  <si>
    <t>LUIS FELIPE</t>
  </si>
  <si>
    <t>FERNANDEZ MUÑOZ</t>
  </si>
  <si>
    <t>TATIANA</t>
  </si>
  <si>
    <t>GALLEGO SARRIA</t>
  </si>
  <si>
    <t>GOMEZ ENRIQUEZ</t>
  </si>
  <si>
    <t>DIANA STEFANIA</t>
  </si>
  <si>
    <t>JIMENEZ JIMENEZ</t>
  </si>
  <si>
    <t>CLAUDIA SOCORRO</t>
  </si>
  <si>
    <t>LEON OBANDO</t>
  </si>
  <si>
    <t>ELKIN</t>
  </si>
  <si>
    <t>MARTINEZ MURCIA</t>
  </si>
  <si>
    <t>LILIANA STEFANNY</t>
  </si>
  <si>
    <t>MARTINEZ QUIÑONEZ</t>
  </si>
  <si>
    <t>CARLOS ESTEBAN</t>
  </si>
  <si>
    <t>MENDOZA BURBANO</t>
  </si>
  <si>
    <t>JUAN MANUEL</t>
  </si>
  <si>
    <t>MUÑOZ BENAVIDES</t>
  </si>
  <si>
    <t>CHRISTIAN MIGUEL</t>
  </si>
  <si>
    <t>ORDOÑEZ DELGADO</t>
  </si>
  <si>
    <t>HECTOR GENTIL</t>
  </si>
  <si>
    <t>OTERO SALAZAR</t>
  </si>
  <si>
    <t>NELLY YAZMIN</t>
  </si>
  <si>
    <t>PANTOJA LARA</t>
  </si>
  <si>
    <t>DAMARIS</t>
  </si>
  <si>
    <t>PARRA CAMPOS</t>
  </si>
  <si>
    <t>AMANDA</t>
  </si>
  <si>
    <t>PINEDA SARRIA</t>
  </si>
  <si>
    <t>RODRIGUEZ ESTRELLA</t>
  </si>
  <si>
    <t>JOSE DENIS</t>
  </si>
  <si>
    <t>SANCHEZ ROJAS</t>
  </si>
  <si>
    <t>KAROL JOE</t>
  </si>
  <si>
    <t>TAUTIVA BASTIDAS</t>
  </si>
  <si>
    <t>CARLOS ALBEIRO</t>
  </si>
  <si>
    <t>TERAN ROSERO</t>
  </si>
  <si>
    <t>HERNAN ALEXIS</t>
  </si>
  <si>
    <t>TRUJILLO BRAVO</t>
  </si>
  <si>
    <t>JORGE ALIRIO</t>
  </si>
  <si>
    <t>VARGAS GENOY</t>
  </si>
  <si>
    <t>YESNARDA NAIROBI</t>
  </si>
  <si>
    <t>ZUÑIGA CERON</t>
  </si>
  <si>
    <t>CHAVEZ MARTINEZ</t>
  </si>
  <si>
    <t>HAROLD ORLANDO</t>
  </si>
  <si>
    <t>MENESES HERNANDEZ</t>
  </si>
  <si>
    <t>ZULLY JOHANA</t>
  </si>
  <si>
    <t>VELASQUEZ PAZ</t>
  </si>
  <si>
    <t>JULIAN CAMILO</t>
  </si>
  <si>
    <t>BURGOS</t>
  </si>
  <si>
    <t>JERONIMO</t>
  </si>
  <si>
    <t>VILLEGAS</t>
  </si>
  <si>
    <t>ESTEFANIA</t>
  </si>
  <si>
    <t>FERNANDEZ</t>
  </si>
  <si>
    <t>GUILLERMO</t>
  </si>
  <si>
    <t>ELIANA</t>
  </si>
  <si>
    <t>CARMONA</t>
  </si>
  <si>
    <t>JOSE</t>
  </si>
  <si>
    <t>DE SANTIS</t>
  </si>
  <si>
    <t>MARCELA</t>
  </si>
  <si>
    <t>FRANCO</t>
  </si>
  <si>
    <t>DANIELA</t>
  </si>
  <si>
    <t>RAFAEL</t>
  </si>
  <si>
    <t>BERRIO</t>
  </si>
  <si>
    <t>CAMILO</t>
  </si>
  <si>
    <t>FRANCISCO</t>
  </si>
  <si>
    <t>MERIZALDE</t>
  </si>
  <si>
    <t>ANTONIO</t>
  </si>
  <si>
    <t>RESTREPO</t>
  </si>
  <si>
    <t>KAREN</t>
  </si>
  <si>
    <t>LEMUS</t>
  </si>
  <si>
    <t>DAVID</t>
  </si>
  <si>
    <t>SANTANA</t>
  </si>
  <si>
    <t>JAVIER</t>
  </si>
  <si>
    <t>VIRGINIA</t>
  </si>
  <si>
    <t>POSADA</t>
  </si>
  <si>
    <t>SERGIO</t>
  </si>
  <si>
    <t xml:space="preserve">ZEA </t>
  </si>
  <si>
    <t>JORGE</t>
  </si>
  <si>
    <t xml:space="preserve">DIAZ </t>
  </si>
  <si>
    <t>MARIANA</t>
  </si>
  <si>
    <t>ESTEBAN</t>
  </si>
  <si>
    <t>IDARRAGA</t>
  </si>
  <si>
    <t>SIMANCA</t>
  </si>
  <si>
    <t>ALEJANDRO</t>
  </si>
  <si>
    <t>PULGARIN</t>
  </si>
  <si>
    <t>ANGELINA</t>
  </si>
  <si>
    <t>AGUIRRE</t>
  </si>
  <si>
    <t>BRENDA</t>
  </si>
  <si>
    <t>TAMAYO</t>
  </si>
  <si>
    <t>GLORIA</t>
  </si>
  <si>
    <t xml:space="preserve">CARMONA </t>
  </si>
  <si>
    <t>ANDREA</t>
  </si>
  <si>
    <t>LUCERO</t>
  </si>
  <si>
    <t>ALZATE</t>
  </si>
  <si>
    <t>ANGELA</t>
  </si>
  <si>
    <t>ARANGO</t>
  </si>
  <si>
    <t>GARCES</t>
  </si>
  <si>
    <t>ELENA</t>
  </si>
  <si>
    <t>URIBE</t>
  </si>
  <si>
    <t>CARMEN</t>
  </si>
  <si>
    <t>OSPINA</t>
  </si>
  <si>
    <t>DANIEL</t>
  </si>
  <si>
    <t>PELÁEZ</t>
  </si>
  <si>
    <t>ALBERTO</t>
  </si>
  <si>
    <t>SEBASTIAN</t>
  </si>
  <si>
    <t>CIFUENTES</t>
  </si>
  <si>
    <t>OSCAR</t>
  </si>
  <si>
    <t>JARAMILLO</t>
  </si>
  <si>
    <t>SANTIAGO</t>
  </si>
  <si>
    <t>MELANO</t>
  </si>
  <si>
    <t>LUIS</t>
  </si>
  <si>
    <t>TAMMY</t>
  </si>
  <si>
    <t>TOMAS</t>
  </si>
  <si>
    <t>DIEZ</t>
  </si>
  <si>
    <t>PATRICIA</t>
  </si>
  <si>
    <t>SIERRA</t>
  </si>
  <si>
    <t>LUISA</t>
  </si>
  <si>
    <t>SARA</t>
  </si>
  <si>
    <t>ALEXANDRA</t>
  </si>
  <si>
    <t>LISA</t>
  </si>
  <si>
    <t xml:space="preserve">RODRÍGUEZ </t>
  </si>
  <si>
    <t>ANA MARIA</t>
  </si>
  <si>
    <t>MARULANDA</t>
  </si>
  <si>
    <t>SOFIA</t>
  </si>
  <si>
    <t>PALACIO</t>
  </si>
  <si>
    <t>PAULA</t>
  </si>
  <si>
    <t>JESUS</t>
  </si>
  <si>
    <t>TOLEDO</t>
  </si>
  <si>
    <t>ROBERTA</t>
  </si>
  <si>
    <t>ACEVEDO</t>
  </si>
  <si>
    <t>MELINA</t>
  </si>
  <si>
    <t>COCK</t>
  </si>
  <si>
    <t>CRISTINA</t>
  </si>
  <si>
    <t>CASADIEGOS</t>
  </si>
  <si>
    <t>MANUELA</t>
  </si>
  <si>
    <t>ISABEL</t>
  </si>
  <si>
    <t>JUAN</t>
  </si>
  <si>
    <t>GRANDA</t>
  </si>
  <si>
    <t xml:space="preserve">ARANGO </t>
  </si>
  <si>
    <t>MONICA</t>
  </si>
  <si>
    <t>ARROYAVE</t>
  </si>
  <si>
    <t>FEDERICO</t>
  </si>
  <si>
    <t>DALIA</t>
  </si>
  <si>
    <t>ANA</t>
  </si>
  <si>
    <t>LEMA</t>
  </si>
  <si>
    <t>MARIA</t>
  </si>
  <si>
    <t>CARO</t>
  </si>
  <si>
    <t>DIANA</t>
  </si>
  <si>
    <t>AMALIA</t>
  </si>
  <si>
    <t>DUQUE</t>
  </si>
  <si>
    <t>JULIAN</t>
  </si>
  <si>
    <t>MUÑOZ</t>
  </si>
  <si>
    <t>MARITZA</t>
  </si>
  <si>
    <t>ANDRÉS</t>
  </si>
  <si>
    <t>MIGUEL</t>
  </si>
  <si>
    <t>CANO</t>
  </si>
  <si>
    <t>CAROLINA</t>
  </si>
  <si>
    <t>MARQUEZ</t>
  </si>
  <si>
    <t>JESSICA</t>
  </si>
  <si>
    <t>SAMUEL</t>
  </si>
  <si>
    <t>GUSTAVO</t>
  </si>
  <si>
    <t>KARINA</t>
  </si>
  <si>
    <t>OSORIO</t>
  </si>
  <si>
    <t>JULIETH</t>
  </si>
  <si>
    <t>VILLAMIZAR</t>
  </si>
  <si>
    <t>LINA</t>
  </si>
  <si>
    <t>CARLOS</t>
  </si>
  <si>
    <t>GRACÍA</t>
  </si>
  <si>
    <t>SIMÓN</t>
  </si>
  <si>
    <t>MELISA</t>
  </si>
  <si>
    <t>ALEJANDRA</t>
  </si>
  <si>
    <t>GUTIERREZ</t>
  </si>
  <si>
    <t>RAQUEL</t>
  </si>
  <si>
    <t>GONZALO</t>
  </si>
  <si>
    <t>BETANCURT</t>
  </si>
  <si>
    <t>ISABELLA</t>
  </si>
  <si>
    <t>KARLA</t>
  </si>
  <si>
    <t>HILDA</t>
  </si>
  <si>
    <t>HINCAPIE</t>
  </si>
  <si>
    <t>VICTORIA</t>
  </si>
  <si>
    <t xml:space="preserve">ROJAS </t>
  </si>
  <si>
    <t>PABLO</t>
  </si>
  <si>
    <t>SERNA</t>
  </si>
  <si>
    <t>PAMELA</t>
  </si>
  <si>
    <t>ZAPATA</t>
  </si>
  <si>
    <t>STEPANIA</t>
  </si>
  <si>
    <t>MANUEL</t>
  </si>
  <si>
    <t>HENAO</t>
  </si>
  <si>
    <t>BARBARA</t>
  </si>
  <si>
    <t>CASTRILLÓN</t>
  </si>
  <si>
    <t>JULIANA</t>
  </si>
  <si>
    <t>DINARA</t>
  </si>
  <si>
    <t>MOTA</t>
  </si>
  <si>
    <t>ELISA</t>
  </si>
  <si>
    <t>ALICIA</t>
  </si>
  <si>
    <t>MAURICIO</t>
  </si>
  <si>
    <t>HOYOS</t>
  </si>
  <si>
    <t>ADRIANA</t>
  </si>
  <si>
    <t>ARISTIZABAL</t>
  </si>
  <si>
    <t>NATALIA</t>
  </si>
  <si>
    <t xml:space="preserve">DOMINGUEZ </t>
  </si>
  <si>
    <t>CAMILA</t>
  </si>
  <si>
    <t>SUSANA</t>
  </si>
  <si>
    <t>HIGUITA</t>
  </si>
  <si>
    <t>CATHY</t>
  </si>
  <si>
    <t>CATALINA</t>
  </si>
  <si>
    <t>BUSTOS</t>
  </si>
  <si>
    <t>JACOBO</t>
  </si>
  <si>
    <t>RODAS</t>
  </si>
  <si>
    <t>GABRIEL</t>
  </si>
  <si>
    <t>SANDRA</t>
  </si>
  <si>
    <t>EVELYN</t>
  </si>
  <si>
    <t xml:space="preserve">HERNANDEZ </t>
  </si>
  <si>
    <t>ARLEY</t>
  </si>
  <si>
    <t>PALACIOS</t>
  </si>
  <si>
    <t>EDUARDO</t>
  </si>
  <si>
    <t>SILVA SÁNCHEZ</t>
  </si>
  <si>
    <t>JANNETH</t>
  </si>
  <si>
    <t xml:space="preserve">PINEDA </t>
  </si>
  <si>
    <t>JOSÉ</t>
  </si>
  <si>
    <t>GONZÁLEZ ARAUJO</t>
  </si>
  <si>
    <t>LUIS ERNESTO</t>
  </si>
  <si>
    <t>BLANCO RIVERO</t>
  </si>
  <si>
    <t>DE LEÓN NOVOA</t>
  </si>
  <si>
    <t>DIANETH</t>
  </si>
  <si>
    <t>SILVA ZAPATA</t>
  </si>
  <si>
    <t>ORDOÑEZ</t>
  </si>
  <si>
    <t>CLAUDIA CAROLINA</t>
  </si>
  <si>
    <t>BALLESTEROS SOTO</t>
  </si>
  <si>
    <t>JAIME</t>
  </si>
  <si>
    <t>BONNET MOLINA</t>
  </si>
  <si>
    <t>JOSÉ OLEGARIO</t>
  </si>
  <si>
    <t>NEMETH ESQUINAS</t>
  </si>
  <si>
    <t>OLGA MARÍA</t>
  </si>
  <si>
    <t>CORREA FLOREZ</t>
  </si>
  <si>
    <t>SALAS LASSO</t>
  </si>
  <si>
    <t>ALEXIS KEVIN</t>
  </si>
  <si>
    <t>DE LA HOZ MANOTAS</t>
  </si>
  <si>
    <t>FAISAL YAMIL</t>
  </si>
  <si>
    <t>BERNAL HIGUITA</t>
  </si>
  <si>
    <t>VÉLEZ ZAPATA</t>
  </si>
  <si>
    <t>JORGE ELÍAS</t>
  </si>
  <si>
    <t>BUZÓN OJEDA</t>
  </si>
  <si>
    <t>JOSÉ LUIS</t>
  </si>
  <si>
    <t>AHUMADA VILLAFAÑE</t>
  </si>
  <si>
    <t>NADIA JUDITH</t>
  </si>
  <si>
    <t>OLAYA CORONADO</t>
  </si>
  <si>
    <t>NAYIB</t>
  </si>
  <si>
    <t>MORENO RODRIGUEZ</t>
  </si>
  <si>
    <t>CAMILO ALBERTO</t>
  </si>
  <si>
    <t>TORRES PARRA</t>
  </si>
  <si>
    <t>CRISTIAN ALEJANDRO</t>
  </si>
  <si>
    <t>ULLOA CARRILLO</t>
  </si>
  <si>
    <t>DIANA JANETH</t>
  </si>
  <si>
    <t>LANCHEROS CUESTA</t>
  </si>
  <si>
    <t>ARIAS HERNÁNDEZ</t>
  </si>
  <si>
    <t>JHON FRANCINED</t>
  </si>
  <si>
    <t>HERRERA CUBIDES</t>
  </si>
  <si>
    <t>MANUEL FERNANDO</t>
  </si>
  <si>
    <t>DÁVILA SQUERRA</t>
  </si>
  <si>
    <t>NÉSTOR HUGO</t>
  </si>
  <si>
    <t>MONROY GARCÍA</t>
  </si>
  <si>
    <t xml:space="preserve">CARLOS ARTURO </t>
  </si>
  <si>
    <t>OYARZÚN GONZÁLEZ</t>
  </si>
  <si>
    <t>DAVID HERNÁN</t>
  </si>
  <si>
    <t>MUÑOZ MONTOYA</t>
  </si>
  <si>
    <t>CRISTANCHO SIERRA</t>
  </si>
  <si>
    <t>JULIO CÉSAR</t>
  </si>
  <si>
    <t>AGUILAR MARTÍNEZ</t>
  </si>
  <si>
    <t>OSCAR EDUARDO</t>
  </si>
  <si>
    <t>PATAQUIVA JIMÉNEZ</t>
  </si>
  <si>
    <t>LÓPEZ QUINTERO</t>
  </si>
  <si>
    <t>SALAZAR PERDOMO</t>
  </si>
  <si>
    <t>VICENTE</t>
  </si>
  <si>
    <t>ALBÉNIZ LACLAUSTRA</t>
  </si>
  <si>
    <t>CARLOS FELIPE</t>
  </si>
  <si>
    <t>LONDOÑO ÁLVAREZ</t>
  </si>
  <si>
    <t>LUCÍA VICTORIA</t>
  </si>
  <si>
    <t>OSPINA CARDONA</t>
  </si>
  <si>
    <t>RUBÉN DARÍO</t>
  </si>
  <si>
    <t>HERNÁNDEZ PÉREZ</t>
  </si>
  <si>
    <t>MUÑOZ DELGADO</t>
  </si>
  <si>
    <t>RICARDO JAVIER</t>
  </si>
  <si>
    <t>PAREDES MUÑOZ</t>
  </si>
  <si>
    <t>CARLOS ORLANDO</t>
  </si>
  <si>
    <t>QUIROGA FERREIRA</t>
  </si>
  <si>
    <t xml:space="preserve">GERMÁN ADOLFO </t>
  </si>
  <si>
    <t xml:space="preserve">GARCÍA CASTELLANOS </t>
  </si>
  <si>
    <t>AIDA</t>
  </si>
  <si>
    <t>BENAVIDES</t>
  </si>
  <si>
    <t>RODRIGO</t>
  </si>
  <si>
    <t>GUARNIZO</t>
  </si>
  <si>
    <t>OCHOA ARBELÁEZ</t>
  </si>
  <si>
    <t>EDGAR</t>
  </si>
  <si>
    <t>LÓPEZ</t>
  </si>
  <si>
    <t xml:space="preserve">LUIS ANTONIO </t>
  </si>
  <si>
    <t>GARCÍA PRIETO</t>
  </si>
  <si>
    <t>RAFAEL ARTURO</t>
  </si>
  <si>
    <t>CAMERANO FUENTES</t>
  </si>
  <si>
    <t>CHRISTIAN ALEXANDER</t>
  </si>
  <si>
    <t>FETECUA ORTIZ</t>
  </si>
  <si>
    <t>HORACIO</t>
  </si>
  <si>
    <t>CASTELLANOS ACEROS</t>
  </si>
  <si>
    <t>CHAPARRO FONSECA</t>
  </si>
  <si>
    <t>NALINY PATRICIA</t>
  </si>
  <si>
    <t>GUERRA PATRICIA</t>
  </si>
  <si>
    <t>RAY ALFREDO</t>
  </si>
  <si>
    <t>BELLO DÁVILA</t>
  </si>
  <si>
    <t>JAIRO CÉSAR</t>
  </si>
  <si>
    <t>GÓMEZ ACERO</t>
  </si>
  <si>
    <t>FAVER ADRIAN</t>
  </si>
  <si>
    <t>AMOROCHO SEPÚLVEDA</t>
  </si>
  <si>
    <t>LONDOÑO JARAMILLO</t>
  </si>
  <si>
    <t>PERVYS</t>
  </si>
  <si>
    <t>RENGIFO RENGIFO</t>
  </si>
  <si>
    <t>VARGAS CANO</t>
  </si>
  <si>
    <t>ANGÉLICA LUCIA</t>
  </si>
  <si>
    <t>ECHAVEZ DUNCAN</t>
  </si>
  <si>
    <t>ROSALES PAYARES</t>
  </si>
  <si>
    <t>LAURA VANESSA</t>
  </si>
  <si>
    <t>ORTÍZ HERNÁNDEZ</t>
  </si>
  <si>
    <t>JOSÉ MARÍA</t>
  </si>
  <si>
    <t xml:space="preserve">MUÑOZ BOTINA </t>
  </si>
  <si>
    <t>JONIER</t>
  </si>
  <si>
    <t>RENDÓN</t>
  </si>
  <si>
    <t>JOSÉ LEONARDO</t>
  </si>
  <si>
    <t>RAMÍREZ ECHAVARRÍA</t>
  </si>
  <si>
    <t>HENNESEY</t>
  </si>
  <si>
    <t>MARÍA M.</t>
  </si>
  <si>
    <t>LARRONDO PETRIE</t>
  </si>
  <si>
    <t>DORIS</t>
  </si>
  <si>
    <t>BRODEUR</t>
  </si>
  <si>
    <t>DANIEL ELSO</t>
  </si>
  <si>
    <t>MORANO</t>
  </si>
  <si>
    <t>LIBARDO ANTONIO</t>
  </si>
  <si>
    <t>LONDOÑO CIRO</t>
  </si>
  <si>
    <t>JAVIER ALONSO</t>
  </si>
  <si>
    <t>ARANGO PARDO</t>
  </si>
  <si>
    <t>ALEJANDRA MARÍA</t>
  </si>
  <si>
    <t>GONZÁLEZ CORREAL</t>
  </si>
  <si>
    <t>BOHÓRQUEZ SANDOVAL</t>
  </si>
  <si>
    <t>BLANCA CECILIA</t>
  </si>
  <si>
    <t>PÉREZ MUZUZU</t>
  </si>
  <si>
    <t>FRANCISCO JAVIER</t>
  </si>
  <si>
    <t>REBOLLEDO MUÑOZ</t>
  </si>
  <si>
    <t>GIOVANNA</t>
  </si>
  <si>
    <t>FIORILLO OBANDO</t>
  </si>
  <si>
    <t xml:space="preserve">HERMES ARIEL </t>
  </si>
  <si>
    <t xml:space="preserve">VACCA </t>
  </si>
  <si>
    <t>MÉNDOZA GARCÍA</t>
  </si>
  <si>
    <t>JORGE EDILBERTO</t>
  </si>
  <si>
    <t>NIÑO VERA</t>
  </si>
  <si>
    <t>JORGE FRANCISCO</t>
  </si>
  <si>
    <t>ESTELA URIBE</t>
  </si>
  <si>
    <t>CRUZ BOHÓRQUEZ</t>
  </si>
  <si>
    <t xml:space="preserve">LUCÍA DEL PILAR </t>
  </si>
  <si>
    <t xml:space="preserve">MONROY </t>
  </si>
  <si>
    <t>DÍAZ CHAPARRO</t>
  </si>
  <si>
    <t>MARTHA PATRICIA</t>
  </si>
  <si>
    <t>CARO GUTÍERREZ</t>
  </si>
  <si>
    <t>LUIS TOMAS</t>
  </si>
  <si>
    <t>JIMÉNEZ HERRERA</t>
  </si>
  <si>
    <t>PALACIOS CORREA</t>
  </si>
  <si>
    <t>BECKER</t>
  </si>
  <si>
    <t>MARÍA ANGÉLICA</t>
  </si>
  <si>
    <t>BERNAL</t>
  </si>
  <si>
    <t xml:space="preserve">HERRERA </t>
  </si>
  <si>
    <t>OMAR</t>
  </si>
  <si>
    <t>TRUJILLO</t>
  </si>
  <si>
    <t>NAYIBE</t>
  </si>
  <si>
    <t>CHIO</t>
  </si>
  <si>
    <t>WILSON</t>
  </si>
  <si>
    <t>BRICEÑO PINEDA</t>
  </si>
  <si>
    <t>ARMANDO</t>
  </si>
  <si>
    <t>ROBLEDO ACOSTA</t>
  </si>
  <si>
    <t>BETTY LILIANA</t>
  </si>
  <si>
    <t>ESPINEL GÓMEZ</t>
  </si>
  <si>
    <t>FELIX</t>
  </si>
  <si>
    <t>VARGAS MARTÍNEZ</t>
  </si>
  <si>
    <t>FRANZ JULIO</t>
  </si>
  <si>
    <t>QUESADA TATIS</t>
  </si>
  <si>
    <t>MARQUEZ SANTOS</t>
  </si>
  <si>
    <t>BONAVIRE</t>
  </si>
  <si>
    <t>VALMIRO</t>
  </si>
  <si>
    <t>MALDONADO ÁLVAREZ</t>
  </si>
  <si>
    <t>WILLIAM</t>
  </si>
  <si>
    <t>ARNEDO SARMIENTO</t>
  </si>
  <si>
    <t>ALFONSO</t>
  </si>
  <si>
    <t>LOZANO MONTAÑA</t>
  </si>
  <si>
    <t>DUILIO</t>
  </si>
  <si>
    <t>CRUZ BECERRA</t>
  </si>
  <si>
    <t>EDWIN DANIEL</t>
  </si>
  <si>
    <t>DURAN GAVIRIA</t>
  </si>
  <si>
    <t>GILBERTO</t>
  </si>
  <si>
    <t>LEÓN ESTUPIÑAN</t>
  </si>
  <si>
    <t>JOSÉ JESÚS FERNANDO</t>
  </si>
  <si>
    <t>MARTÍNEZ PAEZ</t>
  </si>
  <si>
    <t>LUZ MAYELA</t>
  </si>
  <si>
    <t>RAMÍREZ OROZCO</t>
  </si>
  <si>
    <t>CORTÉS ORTIZ</t>
  </si>
  <si>
    <t>PELÁEZ VALENCIA</t>
  </si>
  <si>
    <t>FERNANDO</t>
  </si>
  <si>
    <t>ROJAS ROJAS</t>
  </si>
  <si>
    <t>FUENTES ARISMENDI</t>
  </si>
  <si>
    <t>MARTHA LUCÍA</t>
  </si>
  <si>
    <t>MALAGÓN MICÁN</t>
  </si>
  <si>
    <t xml:space="preserve">ASDRÚBAL </t>
  </si>
  <si>
    <t>VALENCIA GIRALDO</t>
  </si>
  <si>
    <t>ELKÍN LIBARDO</t>
  </si>
  <si>
    <t>RÍOS ORTÍZ</t>
  </si>
  <si>
    <t>FELIX OCTAVIO</t>
  </si>
  <si>
    <t>DÍAZ ARANGO</t>
  </si>
  <si>
    <t>MIGUEL HUMBERTO</t>
  </si>
  <si>
    <t>MAZZEO MENESES</t>
  </si>
  <si>
    <t>ÁLVARO</t>
  </si>
  <si>
    <t>REALPE JIMÉNEZ</t>
  </si>
  <si>
    <t>CANDELARIA NAHIR</t>
  </si>
  <si>
    <t>TEJADA TOVAR</t>
  </si>
  <si>
    <t>RODRÍGUEZ BOSSA</t>
  </si>
  <si>
    <t>MIGUEL ÁNGEL</t>
  </si>
  <si>
    <t>GARCÍA BOLAÑOS</t>
  </si>
  <si>
    <t>MODESTO</t>
  </si>
  <si>
    <t>BARRIOS FONTALVO</t>
  </si>
  <si>
    <t>RAMÓN DE JESÚS</t>
  </si>
  <si>
    <t>TORRES ORTEGA</t>
  </si>
  <si>
    <t xml:space="preserve">WILLIAM </t>
  </si>
  <si>
    <t>MOGOLLÓN ARENAS</t>
  </si>
  <si>
    <t>ALBA MANUELA</t>
  </si>
  <si>
    <t>DURANGO</t>
  </si>
  <si>
    <t>HELMAN</t>
  </si>
  <si>
    <t>KAREN CECILIA</t>
  </si>
  <si>
    <t>FERNÁNDEZ SIMANCA</t>
  </si>
  <si>
    <t>PARODI CAMAÑO</t>
  </si>
  <si>
    <t>TOBÍAS ALFONSO</t>
  </si>
  <si>
    <t>MARÍA LUISA</t>
  </si>
  <si>
    <t>BARRETO SANDOVAL</t>
  </si>
  <si>
    <t>RAFAEL ENRIQUE</t>
  </si>
  <si>
    <t>DÍAZ DÍAZ</t>
  </si>
  <si>
    <t xml:space="preserve">JORGE ENRIQUE </t>
  </si>
  <si>
    <t>GONZÁLEZ LASTRA</t>
  </si>
  <si>
    <t xml:space="preserve">INDIRA </t>
  </si>
  <si>
    <t>SOTELO DÍAZ</t>
  </si>
  <si>
    <t>JOSÉ MÁURICIO</t>
  </si>
  <si>
    <t>PARDO BENITO</t>
  </si>
  <si>
    <t>BERNAL ACOSTA</t>
  </si>
  <si>
    <t>HÉCTOR</t>
  </si>
  <si>
    <t>VEGA GARZÓN</t>
  </si>
  <si>
    <t>LUIS EFREN</t>
  </si>
  <si>
    <t>AYALA ROJAS</t>
  </si>
  <si>
    <t>RODRÍGUEZ CALDERÓN</t>
  </si>
  <si>
    <t>JORGE ALBERTO</t>
  </si>
  <si>
    <t>VILLALOBOS SALCEDO</t>
  </si>
  <si>
    <t>MARGARITA MARÍA</t>
  </si>
  <si>
    <t>RUEDA PINZÓN</t>
  </si>
  <si>
    <t>OMAR YESID</t>
  </si>
  <si>
    <t xml:space="preserve">BELTRÁN </t>
  </si>
  <si>
    <t xml:space="preserve">ORLANDO RUÍZ </t>
  </si>
  <si>
    <t>NELSON</t>
  </si>
  <si>
    <t>ARTURO</t>
  </si>
  <si>
    <t>ALDO</t>
  </si>
  <si>
    <t xml:space="preserve">CLAUDIO CAMILO </t>
  </si>
  <si>
    <t>GONZÁLEZ CLAVIJO</t>
  </si>
  <si>
    <t>GIOVANI</t>
  </si>
  <si>
    <t>BELTRÁN DULCEY</t>
  </si>
  <si>
    <t>RODRÍGUEZ PEÑA</t>
  </si>
  <si>
    <t>MIGUEL HUGO</t>
  </si>
  <si>
    <t>CORCHUELO MORA</t>
  </si>
  <si>
    <t>MURILLO</t>
  </si>
  <si>
    <t>MORILLO</t>
  </si>
  <si>
    <t>CARMEN ALICIA</t>
  </si>
  <si>
    <t>GÓMEZ DE LA HOZ</t>
  </si>
  <si>
    <t>CRISTINA MARGARITA</t>
  </si>
  <si>
    <t>DEDE PABÓN</t>
  </si>
  <si>
    <t xml:space="preserve">DIANA  </t>
  </si>
  <si>
    <t>VIVEROS</t>
  </si>
  <si>
    <t>ERNESTO AMARU</t>
  </si>
  <si>
    <t>GALVIS LISTA</t>
  </si>
  <si>
    <t>GERARDO LUÍS</t>
  </si>
  <si>
    <t>ANGULO CUENTAS</t>
  </si>
  <si>
    <t>GONZÁLEZ</t>
  </si>
  <si>
    <t xml:space="preserve">HUGO </t>
  </si>
  <si>
    <t>MERCADO CERVERA</t>
  </si>
  <si>
    <t>INÉS</t>
  </si>
  <si>
    <t>MERIÑO FUENTES</t>
  </si>
  <si>
    <t>JAIRO LUIS</t>
  </si>
  <si>
    <t>ROMERO MEZA</t>
  </si>
  <si>
    <t>ARAGÓN RUSSO</t>
  </si>
  <si>
    <t>MARLON MANUEL</t>
  </si>
  <si>
    <t>PEDRAZA ORDOÑEZ</t>
  </si>
  <si>
    <t>MAYDA</t>
  </si>
  <si>
    <t>GONZÁLEZ ZABALA</t>
  </si>
  <si>
    <t>MICHAEL ANDRÉS</t>
  </si>
  <si>
    <t>VARELA ÁLVAREZ</t>
  </si>
  <si>
    <t>NÉLSON</t>
  </si>
  <si>
    <t>GAMBASICA PIRANEQUE</t>
  </si>
  <si>
    <t>OLMIS STIVEN</t>
  </si>
  <si>
    <t>JARAMILLO URIBE</t>
  </si>
  <si>
    <t>OMAR FRANCISCO</t>
  </si>
  <si>
    <t>LINERO MEJÍA</t>
  </si>
  <si>
    <t>RAFAEL RICARDO</t>
  </si>
  <si>
    <t>ROLDAN BARRIOS</t>
  </si>
  <si>
    <t>ALVIN</t>
  </si>
  <si>
    <t>AMPARO</t>
  </si>
  <si>
    <t xml:space="preserve">CAMACHO </t>
  </si>
  <si>
    <t>CÉSAR ALEJANDRO</t>
  </si>
  <si>
    <t>HERNÁNDEZ MORALES</t>
  </si>
  <si>
    <t>DIEGO</t>
  </si>
  <si>
    <t>GÓMEZ CERÓN</t>
  </si>
  <si>
    <t>FRANK ALBERTO</t>
  </si>
  <si>
    <t>IBARRA HERNÁNDEZ</t>
  </si>
  <si>
    <t>ESPITIA PANTOJA</t>
  </si>
  <si>
    <t>HERIBERTO</t>
  </si>
  <si>
    <t>MAURY RAMÍREZ</t>
  </si>
  <si>
    <t>PÁEZ SAAVEDRA</t>
  </si>
  <si>
    <t>SERRANO</t>
  </si>
  <si>
    <t>NORELLI</t>
  </si>
  <si>
    <t>SCHETTINI CASTRO</t>
  </si>
  <si>
    <t>SHERYL</t>
  </si>
  <si>
    <t>URQUIJO</t>
  </si>
  <si>
    <t>ELKIN ANIBAL</t>
  </si>
  <si>
    <t>MONSALVE DURANGO</t>
  </si>
  <si>
    <t>IBARGÜEN OCAMPO</t>
  </si>
  <si>
    <t>JIMÉNEZ CLEVES</t>
  </si>
  <si>
    <t>JAIBER EVELIO</t>
  </si>
  <si>
    <t>CARDONA ARISTIZABAL</t>
  </si>
  <si>
    <t>ECHEVERRY MURILLO</t>
  </si>
  <si>
    <t>JUAN VICENTE</t>
  </si>
  <si>
    <t>VILLAMIZAR HERNÁNDEZ</t>
  </si>
  <si>
    <t>JULIÁN</t>
  </si>
  <si>
    <t xml:space="preserve">DÍAZ GUTIÉRREZ </t>
  </si>
  <si>
    <t>LEONARDO ALONSO</t>
  </si>
  <si>
    <t>HERNÁNDEZ RODRÍGUEZ</t>
  </si>
  <si>
    <t>POLANIA OBANDO</t>
  </si>
  <si>
    <t>ROBINSON</t>
  </si>
  <si>
    <t>PULGARÍN GIRALDO</t>
  </si>
  <si>
    <t>SERGIO AUGUSTO</t>
  </si>
  <si>
    <t>CARDONA TORRES</t>
  </si>
  <si>
    <t>SONIA</t>
  </si>
  <si>
    <t>JARAMILLO VALBUENA</t>
  </si>
  <si>
    <t>WILMER DIEGO</t>
  </si>
  <si>
    <t>JIMÉNEZ TRUJILLO</t>
  </si>
  <si>
    <t>ROSVEN</t>
  </si>
  <si>
    <t xml:space="preserve">ARÉVALO </t>
  </si>
  <si>
    <t>CÉSAR AUGUSTO</t>
  </si>
  <si>
    <t>DELGADO GARCÍA</t>
  </si>
  <si>
    <t>OSORIO GÓMEZ</t>
  </si>
  <si>
    <t>FABIOLA</t>
  </si>
  <si>
    <t>SÁENZ BLANCO</t>
  </si>
  <si>
    <t>WILLIAM MANUEL</t>
  </si>
  <si>
    <t>MORA PENAGOS</t>
  </si>
  <si>
    <t>DÍAZ GAMBA</t>
  </si>
  <si>
    <t>YISSELLE INDIRA</t>
  </si>
  <si>
    <t>ACUÑA HEREIRA</t>
  </si>
  <si>
    <t>FLÓREZ SOLANO</t>
  </si>
  <si>
    <t>EDER NORBERTO</t>
  </si>
  <si>
    <t>TORCOROMA</t>
  </si>
  <si>
    <t>VELÁSQUEZ PÉREZ</t>
  </si>
  <si>
    <t>ULLOA</t>
  </si>
  <si>
    <t>CARLOS ALFREDO</t>
  </si>
  <si>
    <t>VÁSQUEZ RODRÍGUEZ</t>
  </si>
  <si>
    <t>GARCÍA CASTRO</t>
  </si>
  <si>
    <t>ANA MARÍA ALEXANDRA</t>
  </si>
  <si>
    <t>CARLOS EDUARDO</t>
  </si>
  <si>
    <t>DÍAZ BOHORQUEZ</t>
  </si>
  <si>
    <t>CARLOS ENRIQUE</t>
  </si>
  <si>
    <t>VECINO ARENAS</t>
  </si>
  <si>
    <t>DANIEL ALFONSO</t>
  </si>
  <si>
    <t>SIERRA BUENO</t>
  </si>
  <si>
    <t>VESGA BLANCO</t>
  </si>
  <si>
    <t>ESPERANZA</t>
  </si>
  <si>
    <t>AGUILAR DE FLÓREZ</t>
  </si>
  <si>
    <t>FRANCY LORENA</t>
  </si>
  <si>
    <t>CASTRO APONTE</t>
  </si>
  <si>
    <t>ORDOÑEZ PLATA</t>
  </si>
  <si>
    <t>GERARDO</t>
  </si>
  <si>
    <t>LATORRE BAYONA</t>
  </si>
  <si>
    <t>HUGO ERNESTO</t>
  </si>
  <si>
    <t>MARTÍNEZ ARDILA</t>
  </si>
  <si>
    <t>JAIME ALBERTO</t>
  </si>
  <si>
    <t>CAMACHO PICO</t>
  </si>
  <si>
    <t>JERSON FABÍAN</t>
  </si>
  <si>
    <t>RICO ALBARRACIN</t>
  </si>
  <si>
    <t>JHON FREDDY</t>
  </si>
  <si>
    <t>GARAVITO SUÁREZ</t>
  </si>
  <si>
    <t>CÁRCAMO SEPÚLVEDA</t>
  </si>
  <si>
    <t xml:space="preserve">LEIDY JOHANNA </t>
  </si>
  <si>
    <t>CARDENAS SOLANO</t>
  </si>
  <si>
    <t>LEIDY MARCELA</t>
  </si>
  <si>
    <t>DUEÑAS RAMIREZ</t>
  </si>
  <si>
    <t xml:space="preserve">LEIDY YOHANA </t>
  </si>
  <si>
    <t>FLÓREZ GÓMEZ</t>
  </si>
  <si>
    <t>BECERRA ARDILA</t>
  </si>
  <si>
    <t>LUZ MARÍA</t>
  </si>
  <si>
    <t>PÉREZ SAAVEDRA</t>
  </si>
  <si>
    <t>MANUEL GUILLERMO</t>
  </si>
  <si>
    <t>FLÓREZ BECERRA</t>
  </si>
  <si>
    <t>MARÍA CAMILA</t>
  </si>
  <si>
    <t>FLÓREZ POVEDA</t>
  </si>
  <si>
    <t>MARYURIS</t>
  </si>
  <si>
    <t>CHARRIS POLO</t>
  </si>
  <si>
    <t>MIGUEL ENRIQUE</t>
  </si>
  <si>
    <t>HIGUERA MARÍN</t>
  </si>
  <si>
    <t>OSCAR FRANCISCO</t>
  </si>
  <si>
    <t>PICO VELANDIA</t>
  </si>
  <si>
    <t>RICARDO</t>
  </si>
  <si>
    <t>JAIMES ROLON</t>
  </si>
  <si>
    <t>WILLIAM ERNESTO</t>
  </si>
  <si>
    <t>ARDILA GÓMEZ</t>
  </si>
  <si>
    <t>XIMENA PAOLA</t>
  </si>
  <si>
    <t>FLÓREZ RODRÍGUEZ</t>
  </si>
  <si>
    <t>PINTO PRIETO</t>
  </si>
  <si>
    <t>ÄLVARO</t>
  </si>
  <si>
    <t xml:space="preserve">REY SOTO </t>
  </si>
  <si>
    <t>AURA KARINA</t>
  </si>
  <si>
    <t>REYES ECHEVERRIA</t>
  </si>
  <si>
    <t>GARCÍA RAMÍREZ</t>
  </si>
  <si>
    <t>DIONISIO ANTONIO</t>
  </si>
  <si>
    <t>LAVERDE CATAÑO</t>
  </si>
  <si>
    <t>EDUARDO ALBERTO</t>
  </si>
  <si>
    <t>CASTAÑEDA PINZÓN</t>
  </si>
  <si>
    <t>GERMÁN</t>
  </si>
  <si>
    <t>GARCÍA</t>
  </si>
  <si>
    <t>CHIO CHO</t>
  </si>
  <si>
    <t>GUSTAVO ANDRÉS</t>
  </si>
  <si>
    <t xml:space="preserve">MONTERO </t>
  </si>
  <si>
    <t xml:space="preserve">HÉCTOR </t>
  </si>
  <si>
    <t>NIÑO</t>
  </si>
  <si>
    <t>HÉCTOR JULIO</t>
  </si>
  <si>
    <t xml:space="preserve">PARRA </t>
  </si>
  <si>
    <t>HEVENLY</t>
  </si>
  <si>
    <t>CELY</t>
  </si>
  <si>
    <t>JOHN FABER</t>
  </si>
  <si>
    <t>ARCHILA DIAZ</t>
  </si>
  <si>
    <t>JORGE EDUARDO</t>
  </si>
  <si>
    <t>PINTO VALDERRAMA</t>
  </si>
  <si>
    <t>COLEGIAL GUTÍERREZ</t>
  </si>
  <si>
    <t>CELY NOSSA</t>
  </si>
  <si>
    <t>BAUTISTA ROJAS</t>
  </si>
  <si>
    <t xml:space="preserve">SIERRA SOYA </t>
  </si>
  <si>
    <t>LUIS ORLANDO</t>
  </si>
  <si>
    <t>AGUIRRE RODRÍGUEZ</t>
  </si>
  <si>
    <t xml:space="preserve">MARIO FERNANDO </t>
  </si>
  <si>
    <t>LLAMOSA VILLALBA</t>
  </si>
  <si>
    <t>CRUZ HERNÁNDEZ</t>
  </si>
  <si>
    <t xml:space="preserve">RUBÉN DARIO </t>
  </si>
  <si>
    <t>CRUZ RODRÍGUEZ</t>
  </si>
  <si>
    <t>ADOLFO LEÓN</t>
  </si>
  <si>
    <t>ARENAS L.</t>
  </si>
  <si>
    <t>GONZÁLEZ CAMARGO</t>
  </si>
  <si>
    <t>ISAÍAS</t>
  </si>
  <si>
    <t>GUANUMEN MOLINA</t>
  </si>
  <si>
    <t>LINA MARÍA</t>
  </si>
  <si>
    <t>JARAMILLO ECHEVERRY</t>
  </si>
  <si>
    <t>LUIS MIGUEL</t>
  </si>
  <si>
    <t>MEJÍA GIRALDO</t>
  </si>
  <si>
    <t>XIMENA</t>
  </si>
  <si>
    <t>CIFUENTES WCHIMA</t>
  </si>
  <si>
    <t>ALVARO</t>
  </si>
  <si>
    <t>ANDRES</t>
  </si>
  <si>
    <t>SUAREZ ESCOBAR</t>
  </si>
  <si>
    <t>EVER ANGEL</t>
  </si>
  <si>
    <t>FUENTES</t>
  </si>
  <si>
    <t>FABIÁN</t>
  </si>
  <si>
    <t>CASTILLO PEÑA</t>
  </si>
  <si>
    <t>JOHN</t>
  </si>
  <si>
    <t>JORGE RENÉ</t>
  </si>
  <si>
    <t>SILVA</t>
  </si>
  <si>
    <t>VELÁSQUEZ GIRALDO</t>
  </si>
  <si>
    <t xml:space="preserve">YUSSY </t>
  </si>
  <si>
    <t>ARTETA PEÑA</t>
  </si>
  <si>
    <t>IVÁN DARÍO</t>
  </si>
  <si>
    <t>BASTIDAS CASTELLANOS</t>
  </si>
  <si>
    <t>JOSÉ JAVIER</t>
  </si>
  <si>
    <t>VILLALBA ROMERO</t>
  </si>
  <si>
    <t>ERNESTO</t>
  </si>
  <si>
    <t>VILLARREAL</t>
  </si>
  <si>
    <t>VELÁSQUEZ QUINTAN</t>
  </si>
  <si>
    <t>YOUNES VELOSA</t>
  </si>
  <si>
    <t>CUBILLOS PEÑA</t>
  </si>
  <si>
    <t>CARLOS TITO</t>
  </si>
  <si>
    <t>VEGA GUTIÉRREZ</t>
  </si>
  <si>
    <t>CAROL ANDREA</t>
  </si>
  <si>
    <t>ESCOBAR GARCÍA</t>
  </si>
  <si>
    <t>HERNÁNDEZ LOSADA</t>
  </si>
  <si>
    <t>FLAVIO</t>
  </si>
  <si>
    <t>PRIETO</t>
  </si>
  <si>
    <t xml:space="preserve">MÉNDOZA RONCANCIO </t>
  </si>
  <si>
    <t>GLORIA INÉS</t>
  </si>
  <si>
    <t>JIMÉNEZ GUTIÉRREZ</t>
  </si>
  <si>
    <t>ALEMÁN CASA</t>
  </si>
  <si>
    <t>JOHN WILLIAN</t>
  </si>
  <si>
    <t>BRANCH BEDOYA</t>
  </si>
  <si>
    <t>JOHNNY ALEXANDER</t>
  </si>
  <si>
    <t>TAMAYO ARÍAS</t>
  </si>
  <si>
    <t>JORGE IVÁN</t>
  </si>
  <si>
    <t xml:space="preserve">SOFRONY ESMERAL </t>
  </si>
  <si>
    <t>JOSÉ ISMAEL</t>
  </si>
  <si>
    <t>PEÑA REYES</t>
  </si>
  <si>
    <t>JOSÉ NÉLSON</t>
  </si>
  <si>
    <t>ROJAS GRISALES</t>
  </si>
  <si>
    <t>JOVANI ALBERTO</t>
  </si>
  <si>
    <t>JIMÉNEZ BUILES</t>
  </si>
  <si>
    <t>CAÑÓN RODRÍGUEZ</t>
  </si>
  <si>
    <t>LEONARDO DAVID</t>
  </si>
  <si>
    <t>DONADO GARZÓN</t>
  </si>
  <si>
    <t>SERRATO AGUIRRE</t>
  </si>
  <si>
    <t>GALLEGO VEGA</t>
  </si>
  <si>
    <t>ORDOÑEZ SANTOS</t>
  </si>
  <si>
    <t>GÓMEZ ECHAVARRÍA</t>
  </si>
  <si>
    <t>SIERRA BAENA</t>
  </si>
  <si>
    <t>MOISÉS OSWALDO</t>
  </si>
  <si>
    <t>BUSTAMANTE RÚA</t>
  </si>
  <si>
    <t xml:space="preserve">NÉLSON ANTONIO </t>
  </si>
  <si>
    <t>VANEGAS MOLINA</t>
  </si>
  <si>
    <t>RODRÍGUEZ</t>
  </si>
  <si>
    <t>HÉCTOR ANTONIO</t>
  </si>
  <si>
    <t>FONSECA PERALTA</t>
  </si>
  <si>
    <t>HELVER</t>
  </si>
  <si>
    <t>PARRA ARÍAS</t>
  </si>
  <si>
    <t>SAAVEDRA</t>
  </si>
  <si>
    <t>LEGUIZAMÓN BARRETO</t>
  </si>
  <si>
    <t>LOZANO GÓMEZ</t>
  </si>
  <si>
    <t>MAURO</t>
  </si>
  <si>
    <t>CALLEJAS CUERVO</t>
  </si>
  <si>
    <t>NÉLSON RAFAEL</t>
  </si>
  <si>
    <t>CAMARGO TORRES</t>
  </si>
  <si>
    <t>ORLANDO</t>
  </si>
  <si>
    <t>VERGEL PORTILLO</t>
  </si>
  <si>
    <t>GUTÍERREZ JUNCO</t>
  </si>
  <si>
    <t>EDGAR ANTONIO</t>
  </si>
  <si>
    <t>VARGAS CASTRO</t>
  </si>
  <si>
    <t>MYRIAM JEANNETTE</t>
  </si>
  <si>
    <t>BERMÚDEZ ROJAS</t>
  </si>
  <si>
    <t>HERMES</t>
  </si>
  <si>
    <t>BARRERA AVILA</t>
  </si>
  <si>
    <t xml:space="preserve">IVONNE CECILIA </t>
  </si>
  <si>
    <t>LACERA CORTÉS</t>
  </si>
  <si>
    <t>JANUARIO</t>
  </si>
  <si>
    <t>HERNÁNDEZ HAMEL CASSAB</t>
  </si>
  <si>
    <t xml:space="preserve">LUDYM </t>
  </si>
  <si>
    <t>JAIMES CARRILLO</t>
  </si>
  <si>
    <t xml:space="preserve">MARCO ANTONIO </t>
  </si>
  <si>
    <t>VILLAMIZAR ARAQUE</t>
  </si>
  <si>
    <t>MONTERO VARGAS</t>
  </si>
  <si>
    <t>OMAIRA</t>
  </si>
  <si>
    <t>TAPIAS DÍAZ</t>
  </si>
  <si>
    <t>SALAZAR GUALDRÓN</t>
  </si>
  <si>
    <t>MYRIAM ROCÍO</t>
  </si>
  <si>
    <t>PALLARES MUÑOZ</t>
  </si>
  <si>
    <t>NÉLSON JAVIER</t>
  </si>
  <si>
    <t>ROJAS MANCIPE</t>
  </si>
  <si>
    <t xml:space="preserve">SOFÍA LEONILDE </t>
  </si>
  <si>
    <t>MURILLO MARTINEZ</t>
  </si>
  <si>
    <t>RAFAEL ANTONIO</t>
  </si>
  <si>
    <t>ORDUZ MEDINA</t>
  </si>
  <si>
    <t>ADRIANA CECILIA</t>
  </si>
  <si>
    <t>PÁEZ PINO</t>
  </si>
  <si>
    <t>PASTRANA BONILLA</t>
  </si>
  <si>
    <t>VALENCIA GRANADA</t>
  </si>
  <si>
    <t>GUIBER</t>
  </si>
  <si>
    <t>OLAYA MARÍN</t>
  </si>
  <si>
    <t>BONILLA CAMACHO</t>
  </si>
  <si>
    <t>NEISAR</t>
  </si>
  <si>
    <t>SALAZAR RAMÍREZ</t>
  </si>
  <si>
    <t>VILLA RAMÍREZ</t>
  </si>
  <si>
    <t>ARRAUT CAMARGO</t>
  </si>
  <si>
    <t>OCAMPO VALENCIA</t>
  </si>
  <si>
    <t xml:space="preserve">ANA MARÍA </t>
  </si>
  <si>
    <t>LÓPEZ ECHEVERRY</t>
  </si>
  <si>
    <t>CARLOS MAURICIO</t>
  </si>
  <si>
    <t>ZULUAGA RAMÍREZ</t>
  </si>
  <si>
    <t>CESAR</t>
  </si>
  <si>
    <t>JARAMILLO NARANJO</t>
  </si>
  <si>
    <t>ERIKA</t>
  </si>
  <si>
    <t>ECHEVERRY LONDOÑO</t>
  </si>
  <si>
    <t>ARTEAGA SALCEDO</t>
  </si>
  <si>
    <t>JAIRO ALBERTO</t>
  </si>
  <si>
    <t>MENDOZA VARGAS</t>
  </si>
  <si>
    <t>JENIFER</t>
  </si>
  <si>
    <t>CRUZ BETANCUR</t>
  </si>
  <si>
    <t>LAURA ANGÉLICA</t>
  </si>
  <si>
    <t>MEJIA OSPINA</t>
  </si>
  <si>
    <t>RESTREPO DE OCAMPO</t>
  </si>
  <si>
    <t>GUAPACHA RAMOS</t>
  </si>
  <si>
    <t>RAMIRO</t>
  </si>
  <si>
    <t xml:space="preserve">BARRIOS VALENCIA </t>
  </si>
  <si>
    <t>WALDO</t>
  </si>
  <si>
    <t>LIZCANO</t>
  </si>
  <si>
    <t>WILSÓN</t>
  </si>
  <si>
    <t xml:space="preserve">ARENAS </t>
  </si>
  <si>
    <t>MÉLIDA</t>
  </si>
  <si>
    <t>MARTÍNEZ GUARDIA</t>
  </si>
  <si>
    <t>TIM</t>
  </si>
  <si>
    <t>OSSWALD</t>
  </si>
  <si>
    <t>LUIS ARLEY</t>
  </si>
  <si>
    <t>OLAYA</t>
  </si>
  <si>
    <t>MARIA MAYERLI</t>
  </si>
  <si>
    <t>HEIDY MARCELA</t>
  </si>
  <si>
    <t>JOSE ALEXANDER</t>
  </si>
  <si>
    <t>REY</t>
  </si>
  <si>
    <t xml:space="preserve">HIPOLITO </t>
  </si>
  <si>
    <t>PEDRO AGUSTIN</t>
  </si>
  <si>
    <t xml:space="preserve">JHONATAN </t>
  </si>
  <si>
    <t>ARIZA</t>
  </si>
  <si>
    <t>DE SOLANO</t>
  </si>
  <si>
    <t xml:space="preserve">MERITO </t>
  </si>
  <si>
    <t>MIRYAM MARGOTH</t>
  </si>
  <si>
    <t>TRINA MARCELA</t>
  </si>
  <si>
    <t xml:space="preserve">ALLISON </t>
  </si>
  <si>
    <t>PAULA MICHEAL</t>
  </si>
  <si>
    <t>ANA ISABEL</t>
  </si>
  <si>
    <t>AQUILINO ANTONIO</t>
  </si>
  <si>
    <t>ASTRID GIOVANNA</t>
  </si>
  <si>
    <t xml:space="preserve">ROBERTO </t>
  </si>
  <si>
    <t>MACIAS</t>
  </si>
  <si>
    <t>YULI PAOLA</t>
  </si>
  <si>
    <t>YESICA NATALIA</t>
  </si>
  <si>
    <t>JOHANA YOICETH</t>
  </si>
  <si>
    <t>YEIMY NORELI</t>
  </si>
  <si>
    <t xml:space="preserve">NOHELIA </t>
  </si>
  <si>
    <t xml:space="preserve">HERIBERTO </t>
  </si>
  <si>
    <t>JASBLEIDY YULIETH</t>
  </si>
  <si>
    <t>MARIA VIRGELINA</t>
  </si>
  <si>
    <t>DE QUIROGA</t>
  </si>
  <si>
    <t>MARIA PEREGRINA</t>
  </si>
  <si>
    <t>MINA</t>
  </si>
  <si>
    <t>ELY EDIMAR</t>
  </si>
  <si>
    <t>CERQUERA</t>
  </si>
  <si>
    <t xml:space="preserve">ELIANA </t>
  </si>
  <si>
    <t xml:space="preserve">SAMANTHA </t>
  </si>
  <si>
    <t>INGRID VANESA</t>
  </si>
  <si>
    <t xml:space="preserve">YOLIMA </t>
  </si>
  <si>
    <t>JOHY LORENA</t>
  </si>
  <si>
    <t>BARACALDO</t>
  </si>
  <si>
    <t>CRISTIAN STIVEN</t>
  </si>
  <si>
    <t>JERLY MARIBEL</t>
  </si>
  <si>
    <t>GARCIA</t>
  </si>
  <si>
    <t xml:space="preserve">CENAIDA </t>
  </si>
  <si>
    <t>DEVIA</t>
  </si>
  <si>
    <t>ERIKA MAYERLY</t>
  </si>
  <si>
    <t>JOHN FREDDY</t>
  </si>
  <si>
    <t xml:space="preserve">CATHERINE </t>
  </si>
  <si>
    <t>DE GONSALEZ</t>
  </si>
  <si>
    <t>MARIA MERCEDES</t>
  </si>
  <si>
    <t>LIBIA CARLINA</t>
  </si>
  <si>
    <t>MARLY YULIANA</t>
  </si>
  <si>
    <t>HEIDY KARINA</t>
  </si>
  <si>
    <t xml:space="preserve">OROSMAN </t>
  </si>
  <si>
    <t>DAVINSON OROSMAN</t>
  </si>
  <si>
    <t>DORA NELCY</t>
  </si>
  <si>
    <t>BUITRAGO</t>
  </si>
  <si>
    <t>YEINER DARIO</t>
  </si>
  <si>
    <t>YEIDI LORENA</t>
  </si>
  <si>
    <t xml:space="preserve">FANNY </t>
  </si>
  <si>
    <t>LEYDI TATIANA</t>
  </si>
  <si>
    <t>YILMER ALEXIS</t>
  </si>
  <si>
    <t>VIVIAN JULIETH</t>
  </si>
  <si>
    <t>DE PALACIOS</t>
  </si>
  <si>
    <t>MARIA EDELMIRA</t>
  </si>
  <si>
    <t>OMAR SAUL</t>
  </si>
  <si>
    <t>YENIFER MABEL</t>
  </si>
  <si>
    <t>GUZMAN</t>
  </si>
  <si>
    <t>DANIEL VICENTE</t>
  </si>
  <si>
    <t>DIANA DEL PILAR</t>
  </si>
  <si>
    <t>ANA CENAIDA</t>
  </si>
  <si>
    <t xml:space="preserve">MIREYA </t>
  </si>
  <si>
    <t>CHINCHILA</t>
  </si>
  <si>
    <t>SHARID DAYANNA</t>
  </si>
  <si>
    <t>JOSE IGNACIO</t>
  </si>
  <si>
    <t>JOHAN ESNEIDER</t>
  </si>
  <si>
    <t>MARIA EMA</t>
  </si>
  <si>
    <t>WILMAR ESTEBAN</t>
  </si>
  <si>
    <t>MARCOS RAIMUNDO</t>
  </si>
  <si>
    <t>GARZON</t>
  </si>
  <si>
    <t>JOSE DELIRIO</t>
  </si>
  <si>
    <t xml:space="preserve">AMANDA </t>
  </si>
  <si>
    <t>MARTHA LILIANA</t>
  </si>
  <si>
    <t>DANIEL ANDRES</t>
  </si>
  <si>
    <t>MARIA PAULA</t>
  </si>
  <si>
    <t>ERIKA YAZMIN</t>
  </si>
  <si>
    <t>KAREN LIZETH</t>
  </si>
  <si>
    <t>BOLAÑOS</t>
  </si>
  <si>
    <t>JUSTO ANGEL</t>
  </si>
  <si>
    <t>SARMIENTO</t>
  </si>
  <si>
    <t>YEINER ESTEBAN</t>
  </si>
  <si>
    <t>BAUTISTA</t>
  </si>
  <si>
    <t>SANTAMARIA</t>
  </si>
  <si>
    <t>BERCELIA ISABEL DEL CARMEN</t>
  </si>
  <si>
    <t>LEYDY DANIELA</t>
  </si>
  <si>
    <t>SAMUEL ESTEBAN</t>
  </si>
  <si>
    <t>JOHAN NICOLAS</t>
  </si>
  <si>
    <t>DE HERNANDEZ</t>
  </si>
  <si>
    <t xml:space="preserve">RAMIRO </t>
  </si>
  <si>
    <t>GINA PAOLA</t>
  </si>
  <si>
    <t>OMAR ESNEIDER</t>
  </si>
  <si>
    <t>BOHORQUEZ</t>
  </si>
  <si>
    <t>MICHAEL STEVENS</t>
  </si>
  <si>
    <t>KAREN JULIETH</t>
  </si>
  <si>
    <t xml:space="preserve">ARIEL </t>
  </si>
  <si>
    <t>BRIAN FABIAN</t>
  </si>
  <si>
    <t>NELSON AMADO</t>
  </si>
  <si>
    <t>IRMA MILENA</t>
  </si>
  <si>
    <t>RONALDO ALEXIS</t>
  </si>
  <si>
    <t>CARDONA</t>
  </si>
  <si>
    <t>GLORIA PATRICIA</t>
  </si>
  <si>
    <t>STIWAR LEANDRO</t>
  </si>
  <si>
    <t>KEVIN ALEJANDRO</t>
  </si>
  <si>
    <t>LAURA DANIELA</t>
  </si>
  <si>
    <t>CARLOS NORBERTO</t>
  </si>
  <si>
    <t xml:space="preserve">EMILIO </t>
  </si>
  <si>
    <t>ARCE</t>
  </si>
  <si>
    <t>HERBERT ALEXIS</t>
  </si>
  <si>
    <t>CRISTIAN FARDEY</t>
  </si>
  <si>
    <t>CARMEN GLADIS</t>
  </si>
  <si>
    <t>JOSE NOEL</t>
  </si>
  <si>
    <t xml:space="preserve">LEONOR </t>
  </si>
  <si>
    <t xml:space="preserve">FILOMENO </t>
  </si>
  <si>
    <t>CARVAJAL</t>
  </si>
  <si>
    <t>SULY MAITE</t>
  </si>
  <si>
    <t xml:space="preserve">EDELMIRA </t>
  </si>
  <si>
    <t>HUACA</t>
  </si>
  <si>
    <t>YOJAN NICOLAS</t>
  </si>
  <si>
    <t>ERIKA MARIA</t>
  </si>
  <si>
    <t xml:space="preserve">ARAMINTA </t>
  </si>
  <si>
    <t>LIU KENT</t>
  </si>
  <si>
    <t>YECENIA PATRICIA</t>
  </si>
  <si>
    <t>JOSE MARIA</t>
  </si>
  <si>
    <t>YOBANY ALONSO</t>
  </si>
  <si>
    <t>MATA</t>
  </si>
  <si>
    <t>INGRID JULIETH</t>
  </si>
  <si>
    <t>BRAYAN ALONSO</t>
  </si>
  <si>
    <t>MAYORGA</t>
  </si>
  <si>
    <t>NINFA LUZ</t>
  </si>
  <si>
    <t>BOBADILLA</t>
  </si>
  <si>
    <t xml:space="preserve">FRANCY </t>
  </si>
  <si>
    <t>SANDOVAL</t>
  </si>
  <si>
    <t xml:space="preserve">NOHEMI </t>
  </si>
  <si>
    <t xml:space="preserve">ARNOLDO </t>
  </si>
  <si>
    <t>POLANCO</t>
  </si>
  <si>
    <t>ELKIN ASDRUBAL</t>
  </si>
  <si>
    <t xml:space="preserve">CINNDY </t>
  </si>
  <si>
    <t xml:space="preserve">NICOLAS </t>
  </si>
  <si>
    <t>LIEVANO</t>
  </si>
  <si>
    <t>LUIS EDINSON</t>
  </si>
  <si>
    <t>MAHECHA</t>
  </si>
  <si>
    <t xml:space="preserve">HEINER </t>
  </si>
  <si>
    <t>ANDRES JUDITH</t>
  </si>
  <si>
    <t>ANDRES CAMILO</t>
  </si>
  <si>
    <t xml:space="preserve">ARNULFO </t>
  </si>
  <si>
    <t>DOSA</t>
  </si>
  <si>
    <t>ZAIRA LILIANA</t>
  </si>
  <si>
    <t>GISELA LIMAYE</t>
  </si>
  <si>
    <t>CARMEN FAUSTINA</t>
  </si>
  <si>
    <t>MATEUS</t>
  </si>
  <si>
    <t>MUETE</t>
  </si>
  <si>
    <t>PAULA ANDREA DEL PILAR</t>
  </si>
  <si>
    <t>JAVIER ALIECER</t>
  </si>
  <si>
    <t>ANGIE VANESSA</t>
  </si>
  <si>
    <t>MARITZA EUGENIA</t>
  </si>
  <si>
    <t>JHON DEIVER</t>
  </si>
  <si>
    <t>HERNAN DE JESUS</t>
  </si>
  <si>
    <t xml:space="preserve">FRANCYRLEU </t>
  </si>
  <si>
    <t xml:space="preserve">YORLENY </t>
  </si>
  <si>
    <t xml:space="preserve">FILONILA </t>
  </si>
  <si>
    <t xml:space="preserve">FAIBER </t>
  </si>
  <si>
    <t xml:space="preserve">CELIANO </t>
  </si>
  <si>
    <t>MEDELLIN</t>
  </si>
  <si>
    <t>DE TORRES</t>
  </si>
  <si>
    <t>MARIA AIDEE</t>
  </si>
  <si>
    <t>FREDY ARLEY</t>
  </si>
  <si>
    <t>ERIKA LILIANA</t>
  </si>
  <si>
    <t>EDITH JULIETH</t>
  </si>
  <si>
    <t>MAURO ARCADIO</t>
  </si>
  <si>
    <t>MONICA DANIELA</t>
  </si>
  <si>
    <t xml:space="preserve">ADELMO </t>
  </si>
  <si>
    <t>ERIKA PAOLA</t>
  </si>
  <si>
    <t>TABARQUINO</t>
  </si>
  <si>
    <t>MARIA ELOISA</t>
  </si>
  <si>
    <t>CLAUDIA YESCENIA</t>
  </si>
  <si>
    <t>NELSON ALEXANDER</t>
  </si>
  <si>
    <t>JOSE LEONARDO</t>
  </si>
  <si>
    <t>VALDES</t>
  </si>
  <si>
    <t>NIDIER ANDRES</t>
  </si>
  <si>
    <t>JILBER FAUSTO</t>
  </si>
  <si>
    <t>FABIO ENRIQUE</t>
  </si>
  <si>
    <t>EIDY CAMILA</t>
  </si>
  <si>
    <t>KAREN LIZET</t>
  </si>
  <si>
    <t>JOHANA PAOLA</t>
  </si>
  <si>
    <t>JOHN JAIRO</t>
  </si>
  <si>
    <t>NANCY JOVANA</t>
  </si>
  <si>
    <t>YANETH FRANCELINA</t>
  </si>
  <si>
    <t xml:space="preserve">RICARDO </t>
  </si>
  <si>
    <t>MAYRA GISETH</t>
  </si>
  <si>
    <t>ABAUNZA</t>
  </si>
  <si>
    <t xml:space="preserve">CARMEN </t>
  </si>
  <si>
    <t>RICARDO ALEXANDER</t>
  </si>
  <si>
    <t xml:space="preserve">JULIAN </t>
  </si>
  <si>
    <t xml:space="preserve">XIMENA </t>
  </si>
  <si>
    <t>MAIA ALEJANDRA</t>
  </si>
  <si>
    <t>DE TOVAR</t>
  </si>
  <si>
    <t>ANA BEATRIZ</t>
  </si>
  <si>
    <t xml:space="preserve">TATIANA </t>
  </si>
  <si>
    <t>MACANO</t>
  </si>
  <si>
    <t xml:space="preserve">EUSEBIO </t>
  </si>
  <si>
    <t>ANA BEATRZ</t>
  </si>
  <si>
    <t>CHAVARRO</t>
  </si>
  <si>
    <t>MARIA ANTONIA</t>
  </si>
  <si>
    <t>ROLDAN</t>
  </si>
  <si>
    <t>EDWIN ANTONIO</t>
  </si>
  <si>
    <t>SANDRA BOLEMA</t>
  </si>
  <si>
    <t>YURI MARCELA</t>
  </si>
  <si>
    <t>GALINDO</t>
  </si>
  <si>
    <t>BARAJAS</t>
  </si>
  <si>
    <t>BLANCA ESTHER</t>
  </si>
  <si>
    <t>VERANO</t>
  </si>
  <si>
    <t xml:space="preserve">TEODOLINDO </t>
  </si>
  <si>
    <t>OFREIMAN ALEXANDER</t>
  </si>
  <si>
    <t>ROSA ELENA</t>
  </si>
  <si>
    <t xml:space="preserve">KAROLL </t>
  </si>
  <si>
    <t xml:space="preserve">JOSELIN </t>
  </si>
  <si>
    <t>VELARDE</t>
  </si>
  <si>
    <t>SIERVO LEONARDO</t>
  </si>
  <si>
    <t>ADRIANA LUCIA</t>
  </si>
  <si>
    <t>DINA ZENAIDA</t>
  </si>
  <si>
    <t>PEDRO ALFONSO</t>
  </si>
  <si>
    <t>HUBER GUSTAVO</t>
  </si>
  <si>
    <t>YULLY LILIANA</t>
  </si>
  <si>
    <t xml:space="preserve">OSCAR </t>
  </si>
  <si>
    <t>TEODORO AUGUSTO</t>
  </si>
  <si>
    <t>ALEGRIA</t>
  </si>
  <si>
    <t>MARIA CRUZ</t>
  </si>
  <si>
    <t>UNI</t>
  </si>
  <si>
    <t>ANA ROSA</t>
  </si>
  <si>
    <t>SABOGAL</t>
  </si>
  <si>
    <t>MARIA BETTY</t>
  </si>
  <si>
    <t xml:space="preserve">XIOMARA </t>
  </si>
  <si>
    <t>MARLA MICHEL</t>
  </si>
  <si>
    <t>ALMANZA</t>
  </si>
  <si>
    <t>JOHAN STIVEN</t>
  </si>
  <si>
    <t>LUZ ANGELA</t>
  </si>
  <si>
    <t>CHARIT DAYANA</t>
  </si>
  <si>
    <t>LUISA MIREYA</t>
  </si>
  <si>
    <t>KEVIN ESNIDER</t>
  </si>
  <si>
    <t>ABRIL</t>
  </si>
  <si>
    <t>MARIA ALCIRA</t>
  </si>
  <si>
    <t>DIANA KARINA</t>
  </si>
  <si>
    <t>ROBERT ARMANDO</t>
  </si>
  <si>
    <t>MARIA CLAUDIA</t>
  </si>
  <si>
    <t xml:space="preserve">ARQUIMEDES </t>
  </si>
  <si>
    <t>GEYDI YOHANA</t>
  </si>
  <si>
    <t>MANUEL ENRIQUE</t>
  </si>
  <si>
    <t>DE LEON</t>
  </si>
  <si>
    <t>ISALBA MARIA</t>
  </si>
  <si>
    <t>CASTAÑEDA</t>
  </si>
  <si>
    <t xml:space="preserve">ALQUIMEDEZ </t>
  </si>
  <si>
    <t>ERIKA PATRICIA</t>
  </si>
  <si>
    <t xml:space="preserve">ARQUIMEDEZ </t>
  </si>
  <si>
    <t>BENITO</t>
  </si>
  <si>
    <t>MARIA ROSALIDA</t>
  </si>
  <si>
    <t>GUATIVA</t>
  </si>
  <si>
    <t xml:space="preserve">ROMELIA </t>
  </si>
  <si>
    <t>NOZA</t>
  </si>
  <si>
    <t>PEDRO PABLO</t>
  </si>
  <si>
    <t>BOJACA</t>
  </si>
  <si>
    <t xml:space="preserve">JAVIER </t>
  </si>
  <si>
    <t>TELLO</t>
  </si>
  <si>
    <t>NOHORA ESNEYDA</t>
  </si>
  <si>
    <t>MIRYAM STELLA</t>
  </si>
  <si>
    <t>OLGA MARITZA</t>
  </si>
  <si>
    <t>LAURA DAYANA</t>
  </si>
  <si>
    <t>CARLOS FERNANDO</t>
  </si>
  <si>
    <t>LANCHEROS</t>
  </si>
  <si>
    <t>LISSED STEFANY</t>
  </si>
  <si>
    <t>DE LANCHEROS</t>
  </si>
  <si>
    <t xml:space="preserve">BARBARA </t>
  </si>
  <si>
    <t>BARBARA DEL PILAR</t>
  </si>
  <si>
    <t>JOSE FARID</t>
  </si>
  <si>
    <t>ACUÑA</t>
  </si>
  <si>
    <t>JOSE ANSELMO</t>
  </si>
  <si>
    <t>NUBIA ESPERANZA</t>
  </si>
  <si>
    <t>HERNAN</t>
  </si>
  <si>
    <t>MARIA LUCEIRA</t>
  </si>
  <si>
    <t>HERRAN</t>
  </si>
  <si>
    <t>YORMAN ANDRES</t>
  </si>
  <si>
    <t>JAIME EDUARDO</t>
  </si>
  <si>
    <t>LUCY JANETH</t>
  </si>
  <si>
    <t>GIL SORAIDA</t>
  </si>
  <si>
    <t>JEFERSON ANDRES</t>
  </si>
  <si>
    <t xml:space="preserve">GILDARDO </t>
  </si>
  <si>
    <t>MARIA EDIH</t>
  </si>
  <si>
    <t>MARTHA LUCIA</t>
  </si>
  <si>
    <t>LUZ MAGNOLIA</t>
  </si>
  <si>
    <t xml:space="preserve">PABLO </t>
  </si>
  <si>
    <t>LEIDY KATHERINE</t>
  </si>
  <si>
    <t xml:space="preserve">FREDY </t>
  </si>
  <si>
    <t xml:space="preserve">JEISSON </t>
  </si>
  <si>
    <t xml:space="preserve">WILMER </t>
  </si>
  <si>
    <t>JORGE ENRIQUE</t>
  </si>
  <si>
    <t>VELEZ</t>
  </si>
  <si>
    <t>ANGEL DE JESUS</t>
  </si>
  <si>
    <t xml:space="preserve">EVANGELINA </t>
  </si>
  <si>
    <t>VICTOR FABIAN</t>
  </si>
  <si>
    <t>LEIBY YASMIN</t>
  </si>
  <si>
    <t>FONSECA</t>
  </si>
  <si>
    <t>LINDA ZARIT</t>
  </si>
  <si>
    <t>DAVID SANTIAGO</t>
  </si>
  <si>
    <t xml:space="preserve">EFROSINA </t>
  </si>
  <si>
    <t>YESMER ALEXIS</t>
  </si>
  <si>
    <t>AVILA</t>
  </si>
  <si>
    <t xml:space="preserve">YESMER </t>
  </si>
  <si>
    <t xml:space="preserve">PLINIO </t>
  </si>
  <si>
    <t xml:space="preserve">JHUNFANCY </t>
  </si>
  <si>
    <t xml:space="preserve">EDICSON </t>
  </si>
  <si>
    <t>RUBIO</t>
  </si>
  <si>
    <t>NORMA ZORANI</t>
  </si>
  <si>
    <t>CRISTAN ESTIVEN</t>
  </si>
  <si>
    <t>MONROY</t>
  </si>
  <si>
    <t xml:space="preserve">GILBERTO </t>
  </si>
  <si>
    <t>JHON STEWAR</t>
  </si>
  <si>
    <t>SANDY MARCELA</t>
  </si>
  <si>
    <t>GERSON SNEIDER</t>
  </si>
  <si>
    <t>GRASS</t>
  </si>
  <si>
    <t>REINA LUCERO</t>
  </si>
  <si>
    <t xml:space="preserve">MARISEL </t>
  </si>
  <si>
    <t>ANDRES ESTEBAN</t>
  </si>
  <si>
    <t>CORTEZ</t>
  </si>
  <si>
    <t xml:space="preserve">CLODOMIRIO </t>
  </si>
  <si>
    <t>REINA</t>
  </si>
  <si>
    <t xml:space="preserve">MARLENI </t>
  </si>
  <si>
    <t>MAURICIO ANTONIO</t>
  </si>
  <si>
    <t xml:space="preserve">ALEXANDER </t>
  </si>
  <si>
    <t>JOHN FREDERYK</t>
  </si>
  <si>
    <t xml:space="preserve">MARIELA </t>
  </si>
  <si>
    <t>TEJEIRO</t>
  </si>
  <si>
    <t>YURI ANDREA</t>
  </si>
  <si>
    <t>POPAYAN</t>
  </si>
  <si>
    <t>LINDA JACKELINE</t>
  </si>
  <si>
    <t>ZULLY PAOLA</t>
  </si>
  <si>
    <t xml:space="preserve">YAQUELINE </t>
  </si>
  <si>
    <t>PINZON</t>
  </si>
  <si>
    <t xml:space="preserve">LIRBEY </t>
  </si>
  <si>
    <t xml:space="preserve">MYRIAM </t>
  </si>
  <si>
    <t>JOSE AGUSTIN</t>
  </si>
  <si>
    <t>VIVIANA YINETH</t>
  </si>
  <si>
    <t xml:space="preserve">HERNY </t>
  </si>
  <si>
    <t>DE PEREZ</t>
  </si>
  <si>
    <t>ELIANA CAROLINA</t>
  </si>
  <si>
    <t>JORGE ROBERTO</t>
  </si>
  <si>
    <t xml:space="preserve">YEFERSON </t>
  </si>
  <si>
    <t>JORGE ONEIDER</t>
  </si>
  <si>
    <t>MILGEN ANDREY</t>
  </si>
  <si>
    <t>HUERTAS</t>
  </si>
  <si>
    <t>MARTIN</t>
  </si>
  <si>
    <t>DIANA ESPERANZA</t>
  </si>
  <si>
    <t>YESID JHOANY</t>
  </si>
  <si>
    <t>CARMEN HELENA</t>
  </si>
  <si>
    <t>JOJAN CAMILO</t>
  </si>
  <si>
    <t>MIGUEL ALFREDO</t>
  </si>
  <si>
    <t>MONTENEGRO</t>
  </si>
  <si>
    <t xml:space="preserve">ELENA </t>
  </si>
  <si>
    <t>FAJARDO</t>
  </si>
  <si>
    <t>MARIA VISITACION</t>
  </si>
  <si>
    <t>MARTHA SONIA</t>
  </si>
  <si>
    <t xml:space="preserve">ELISABETH </t>
  </si>
  <si>
    <t>AZA</t>
  </si>
  <si>
    <t>BLANCA GLADYS</t>
  </si>
  <si>
    <t>NASLY CAMIL SULAY</t>
  </si>
  <si>
    <t>BARRRERA</t>
  </si>
  <si>
    <t>LEYDY DAYANA</t>
  </si>
  <si>
    <t>RUTH ISMERAY</t>
  </si>
  <si>
    <t xml:space="preserve">ELIAS </t>
  </si>
  <si>
    <t>TIBADUIZA</t>
  </si>
  <si>
    <t>DIANA MILENA</t>
  </si>
  <si>
    <t>MARIA MAGDALENA</t>
  </si>
  <si>
    <t xml:space="preserve">DIEGO </t>
  </si>
  <si>
    <t xml:space="preserve">MARICELLA </t>
  </si>
  <si>
    <t>MARIA YANETH</t>
  </si>
  <si>
    <t>PLAZAS</t>
  </si>
  <si>
    <t>JULIAN ALBERTO</t>
  </si>
  <si>
    <t>JOHAN SEBASTAN</t>
  </si>
  <si>
    <t>WILMA LIZETTE</t>
  </si>
  <si>
    <t>DUBAN CAMILO</t>
  </si>
  <si>
    <t>CASTELLANOS</t>
  </si>
  <si>
    <t>JIMMY ALEJANDRO</t>
  </si>
  <si>
    <t>QUIÑONEZ</t>
  </si>
  <si>
    <t>MARIA CLERIA</t>
  </si>
  <si>
    <t>YEINER ARNULFO</t>
  </si>
  <si>
    <t>HEIDY YURLEY</t>
  </si>
  <si>
    <t>NAYIVER ALEYDA</t>
  </si>
  <si>
    <t>VELAZQUEZ</t>
  </si>
  <si>
    <t>ROSA EMILIA</t>
  </si>
  <si>
    <t>GLADIS MARIA</t>
  </si>
  <si>
    <t>LADY YULEITH</t>
  </si>
  <si>
    <t>CLAUDIA YOLANDA</t>
  </si>
  <si>
    <t>LUIS OSWALDO</t>
  </si>
  <si>
    <t xml:space="preserve">ISMAEL </t>
  </si>
  <si>
    <t>FLOR</t>
  </si>
  <si>
    <t xml:space="preserve">RODOLFO </t>
  </si>
  <si>
    <t>QUEZADA</t>
  </si>
  <si>
    <t>MARIA RAQUEL</t>
  </si>
  <si>
    <t>DEYSI MILENA</t>
  </si>
  <si>
    <t>YESID ALEXANDER</t>
  </si>
  <si>
    <t>CLARA BEATRIZ</t>
  </si>
  <si>
    <t>LEIDY CAROLINA</t>
  </si>
  <si>
    <t>PAJOY</t>
  </si>
  <si>
    <t>JENIFER MARLENY</t>
  </si>
  <si>
    <t>HAWUER STIVEN</t>
  </si>
  <si>
    <t>ELSON ANDRES</t>
  </si>
  <si>
    <t>SANDRA KATHERINE</t>
  </si>
  <si>
    <t>FRANCISCO ERLEY</t>
  </si>
  <si>
    <t xml:space="preserve">RAUL </t>
  </si>
  <si>
    <t>OSCAR FREDY</t>
  </si>
  <si>
    <t>JULIA EDILMA</t>
  </si>
  <si>
    <t>VAZQUEZ</t>
  </si>
  <si>
    <t>EDGAR ALBERTO</t>
  </si>
  <si>
    <t xml:space="preserve">JHENRY </t>
  </si>
  <si>
    <t>LESLIE PATRICIA</t>
  </si>
  <si>
    <t>MARIA CARMENZA</t>
  </si>
  <si>
    <t>CRISTIAN YORDIN</t>
  </si>
  <si>
    <t>MONCADA</t>
  </si>
  <si>
    <t>MARIA STELLA</t>
  </si>
  <si>
    <t xml:space="preserve">AGUSTIN </t>
  </si>
  <si>
    <t>KAREN YISETH</t>
  </si>
  <si>
    <t>RICAUTE</t>
  </si>
  <si>
    <t xml:space="preserve">VIRGINIA </t>
  </si>
  <si>
    <t>ELDA YISENIA</t>
  </si>
  <si>
    <t>VDA RAMIREZ</t>
  </si>
  <si>
    <t>ANA JULIA</t>
  </si>
  <si>
    <t>NARCISO</t>
  </si>
  <si>
    <t xml:space="preserve">CRISANTA </t>
  </si>
  <si>
    <t>HEIDY LORENA</t>
  </si>
  <si>
    <t>ROBINSON STIVEN</t>
  </si>
  <si>
    <t>VICTOR OSWALDO</t>
  </si>
  <si>
    <t>BRENDA CECILIA</t>
  </si>
  <si>
    <t xml:space="preserve">MAURICIO </t>
  </si>
  <si>
    <t>BRAYAN MAURICIO</t>
  </si>
  <si>
    <t xml:space="preserve">AUDELINO </t>
  </si>
  <si>
    <t>VALERO</t>
  </si>
  <si>
    <t xml:space="preserve">DEYANIDEZ </t>
  </si>
  <si>
    <t>MOGOLLON</t>
  </si>
  <si>
    <t>MARIA IDALI</t>
  </si>
  <si>
    <t>BEDOYA</t>
  </si>
  <si>
    <t>CASTAÑO</t>
  </si>
  <si>
    <t>RUTH STELLA</t>
  </si>
  <si>
    <t>DE CASTAÑO</t>
  </si>
  <si>
    <t>MARIA RUT</t>
  </si>
  <si>
    <t xml:space="preserve">ALEJANDRO </t>
  </si>
  <si>
    <t>NAVARRO</t>
  </si>
  <si>
    <t xml:space="preserve">ELVIA </t>
  </si>
  <si>
    <t>VICTOR ANTONIO</t>
  </si>
  <si>
    <t xml:space="preserve">RUBIEL </t>
  </si>
  <si>
    <t>HERNZNDEZ</t>
  </si>
  <si>
    <t>JOSE EFREN</t>
  </si>
  <si>
    <t xml:space="preserve">ETELVINA </t>
  </si>
  <si>
    <t>VICTOR DINEL</t>
  </si>
  <si>
    <t>EDIER DEINER</t>
  </si>
  <si>
    <t>SANTOS TEODORO</t>
  </si>
  <si>
    <t>MALAGON</t>
  </si>
  <si>
    <t>ALBA IRENE</t>
  </si>
  <si>
    <t>OLGA MARINA</t>
  </si>
  <si>
    <t>DAZA</t>
  </si>
  <si>
    <t>BRIGITTE LORENA</t>
  </si>
  <si>
    <t xml:space="preserve">GIOVANY </t>
  </si>
  <si>
    <t>CARREÑO</t>
  </si>
  <si>
    <t>MOZO</t>
  </si>
  <si>
    <t>HEIMAN JHOBANY</t>
  </si>
  <si>
    <t>FREDY ALEXANDER</t>
  </si>
  <si>
    <t>ANGIE PAULA</t>
  </si>
  <si>
    <t xml:space="preserve">EUFRACIO </t>
  </si>
  <si>
    <t>WILMER ALEXANDER</t>
  </si>
  <si>
    <t>JESICA JOHANA</t>
  </si>
  <si>
    <t xml:space="preserve">CAROLINA </t>
  </si>
  <si>
    <t>JAIME ANDRES</t>
  </si>
  <si>
    <t>QUICENO</t>
  </si>
  <si>
    <t>DANIEL ANTONIO</t>
  </si>
  <si>
    <t>ADRIANA PATRICIA</t>
  </si>
  <si>
    <t>JOSE RULBER</t>
  </si>
  <si>
    <t>MARIA ARGELIA</t>
  </si>
  <si>
    <t>ERIKA CAROLINA</t>
  </si>
  <si>
    <t>MIGUEL ANTONIO</t>
  </si>
  <si>
    <t xml:space="preserve">YAMID </t>
  </si>
  <si>
    <t>BALLEN</t>
  </si>
  <si>
    <t>MARTHA IRENE</t>
  </si>
  <si>
    <t xml:space="preserve">WILLIMTON </t>
  </si>
  <si>
    <t>JOHN FERNEY</t>
  </si>
  <si>
    <t xml:space="preserve">MODESTA </t>
  </si>
  <si>
    <t>KAREN DAYANA</t>
  </si>
  <si>
    <t>CARMEN YAMILE</t>
  </si>
  <si>
    <t>BAQUERO</t>
  </si>
  <si>
    <t xml:space="preserve">EULALIA </t>
  </si>
  <si>
    <t>PUERTAS</t>
  </si>
  <si>
    <t>JENNY PAOLA</t>
  </si>
  <si>
    <t>PEDRO EULICES</t>
  </si>
  <si>
    <t>ASTRID MARLENY</t>
  </si>
  <si>
    <t>JIMMY ARIEL</t>
  </si>
  <si>
    <t>JOSE TRINIDAD</t>
  </si>
  <si>
    <t>RIANO</t>
  </si>
  <si>
    <t>RIAÑO</t>
  </si>
  <si>
    <t xml:space="preserve">ARMANDO </t>
  </si>
  <si>
    <t>MILENY PAOLA</t>
  </si>
  <si>
    <t>SERGIO ARMANDO</t>
  </si>
  <si>
    <t>YURY TATIANA</t>
  </si>
  <si>
    <t>MARIA ANDREA</t>
  </si>
  <si>
    <t>DIANA XIMENA</t>
  </si>
  <si>
    <t>JIMMY NICOLAS</t>
  </si>
  <si>
    <t>VICTOR GUILLERMO</t>
  </si>
  <si>
    <t>CESAR AUGUSTO</t>
  </si>
  <si>
    <t>JONATHAN DAVID</t>
  </si>
  <si>
    <t>DE MOJICA</t>
  </si>
  <si>
    <t xml:space="preserve">DOMINGO </t>
  </si>
  <si>
    <t xml:space="preserve">VITERBINA </t>
  </si>
  <si>
    <t>ERIKA JAZMIN</t>
  </si>
  <si>
    <t>LEIDY YOANA</t>
  </si>
  <si>
    <t>SENAIDA MATILDE</t>
  </si>
  <si>
    <t>GLORIA MARIA</t>
  </si>
  <si>
    <t>JOSE EDILSON</t>
  </si>
  <si>
    <t xml:space="preserve">BRIGIDA </t>
  </si>
  <si>
    <t xml:space="preserve">DONIRA </t>
  </si>
  <si>
    <t>LIZETH TATIANA</t>
  </si>
  <si>
    <t>CABRA</t>
  </si>
  <si>
    <t>CEIDY YULIANA</t>
  </si>
  <si>
    <t xml:space="preserve">YIRLENA </t>
  </si>
  <si>
    <t xml:space="preserve">FLORINDA </t>
  </si>
  <si>
    <t>CRISTIAN FERNANDO</t>
  </si>
  <si>
    <t xml:space="preserve">OLMAR </t>
  </si>
  <si>
    <t>ROSA LIGIA</t>
  </si>
  <si>
    <t>LENDY ALEJANDRO</t>
  </si>
  <si>
    <t xml:space="preserve">ALDEMAR </t>
  </si>
  <si>
    <t>MARYI ALEXANDRA</t>
  </si>
  <si>
    <t>EMILSEN JOHANA</t>
  </si>
  <si>
    <t>VIVIANA ALEJANDRA</t>
  </si>
  <si>
    <t>LUIS WILFREDO</t>
  </si>
  <si>
    <t>CLUADIA PATRICIA</t>
  </si>
  <si>
    <t>ERIKA NATALY</t>
  </si>
  <si>
    <t>HEYNER WILLIAM</t>
  </si>
  <si>
    <t>MANUEL ANGEL</t>
  </si>
  <si>
    <t>CAREN MARIA</t>
  </si>
  <si>
    <t xml:space="preserve">FRUTOSO </t>
  </si>
  <si>
    <t>DANIEL RICARDO</t>
  </si>
  <si>
    <t>CRISTIAN HINALDO</t>
  </si>
  <si>
    <t>EDWAR ALONSO</t>
  </si>
  <si>
    <t>KEVIN DANIEL</t>
  </si>
  <si>
    <t>ANGIE VIVIANA</t>
  </si>
  <si>
    <t>GLORIA BERNANRDA</t>
  </si>
  <si>
    <t>LEIDY DAYANA</t>
  </si>
  <si>
    <t>PEDRO ANGEL</t>
  </si>
  <si>
    <t>ARENAS</t>
  </si>
  <si>
    <t>OSCAR FELIPE</t>
  </si>
  <si>
    <t>DEICY LORENA</t>
  </si>
  <si>
    <t>ANGEL ANDRES</t>
  </si>
  <si>
    <t>DEISY AIDE</t>
  </si>
  <si>
    <t xml:space="preserve">MELQUICEDEC </t>
  </si>
  <si>
    <t>DE CARDENAS</t>
  </si>
  <si>
    <t>ANA LUISA</t>
  </si>
  <si>
    <t>MARTHA JUDITH</t>
  </si>
  <si>
    <t xml:space="preserve">ALEXIS </t>
  </si>
  <si>
    <t>MURCIA</t>
  </si>
  <si>
    <t xml:space="preserve">ISLENA </t>
  </si>
  <si>
    <t>YILI AMPARO</t>
  </si>
  <si>
    <t>FABIAN ALBERTO</t>
  </si>
  <si>
    <t>YEFRI KARELY</t>
  </si>
  <si>
    <t xml:space="preserve">OFELIA </t>
  </si>
  <si>
    <t xml:space="preserve">GIOVANI </t>
  </si>
  <si>
    <t>WILSON RENEO</t>
  </si>
  <si>
    <t>LAURA YIZETH</t>
  </si>
  <si>
    <t>MARIA LAURA</t>
  </si>
  <si>
    <t>LUIS HELI</t>
  </si>
  <si>
    <t xml:space="preserve">RODULFO </t>
  </si>
  <si>
    <t>MARIA NELLY</t>
  </si>
  <si>
    <t>SUARES</t>
  </si>
  <si>
    <t xml:space="preserve">MARINA </t>
  </si>
  <si>
    <t>JOSE RODULFO</t>
  </si>
  <si>
    <t>DARIO EDILBERTO</t>
  </si>
  <si>
    <t>LEIDY VIVIANA</t>
  </si>
  <si>
    <t>YEIMY ALEXANDRA</t>
  </si>
  <si>
    <t>CLARA INES</t>
  </si>
  <si>
    <t>FREIDY EDISON</t>
  </si>
  <si>
    <t>BOHADA</t>
  </si>
  <si>
    <t>DE ROSSO</t>
  </si>
  <si>
    <t xml:space="preserve">LUDOVINA </t>
  </si>
  <si>
    <t>ANYI YURLEY</t>
  </si>
  <si>
    <t>VICTOR ALFONSO</t>
  </si>
  <si>
    <t>ROBINSON EDUARDO</t>
  </si>
  <si>
    <t xml:space="preserve">OLGA </t>
  </si>
  <si>
    <t xml:space="preserve">DIOMEDES </t>
  </si>
  <si>
    <t>COPETE</t>
  </si>
  <si>
    <t>SOLANY KATHERIN</t>
  </si>
  <si>
    <t>INDIRA ALEXANDRA</t>
  </si>
  <si>
    <t>ANDRADE</t>
  </si>
  <si>
    <t>VILLA</t>
  </si>
  <si>
    <t>LUIS JOSE</t>
  </si>
  <si>
    <t>WILTON ALBEIRO</t>
  </si>
  <si>
    <t>AMADO</t>
  </si>
  <si>
    <t>MILADY TATIANA</t>
  </si>
  <si>
    <t>JULIAN ALBEIRO</t>
  </si>
  <si>
    <t>CHACON</t>
  </si>
  <si>
    <t>ANDREA PAOLA</t>
  </si>
  <si>
    <t>MICHEL STIVEN</t>
  </si>
  <si>
    <t>ARNOLD ARLEY</t>
  </si>
  <si>
    <t>ROLINTON JANCLOVER</t>
  </si>
  <si>
    <t>LINDA KARINA</t>
  </si>
  <si>
    <t>ROA</t>
  </si>
  <si>
    <t xml:space="preserve">CLAUDINA </t>
  </si>
  <si>
    <t>ANYERSON AJAKSON</t>
  </si>
  <si>
    <t xml:space="preserve">CARLOS </t>
  </si>
  <si>
    <t xml:space="preserve">NAPOLEON </t>
  </si>
  <si>
    <t>KATTY JULIETH</t>
  </si>
  <si>
    <t>TAMARA</t>
  </si>
  <si>
    <t xml:space="preserve">NIDIA </t>
  </si>
  <si>
    <t>LISNEY PAOLA</t>
  </si>
  <si>
    <t>JOSE ANUL</t>
  </si>
  <si>
    <t>JOSE GILBERTO</t>
  </si>
  <si>
    <t>JAVIER ANDRES</t>
  </si>
  <si>
    <t xml:space="preserve">JEIBER </t>
  </si>
  <si>
    <t>LIDA PATRICIA</t>
  </si>
  <si>
    <t>CABULO</t>
  </si>
  <si>
    <t xml:space="preserve">LAUDICE </t>
  </si>
  <si>
    <t>JULIAN ANDRES</t>
  </si>
  <si>
    <t>YEISON JAHIR</t>
  </si>
  <si>
    <t>MARIA GLADIS</t>
  </si>
  <si>
    <t>CRISTIAN ORLANDO</t>
  </si>
  <si>
    <t>JOSE REINALDO</t>
  </si>
  <si>
    <t xml:space="preserve">WALTER </t>
  </si>
  <si>
    <t xml:space="preserve">FERNEY </t>
  </si>
  <si>
    <t xml:space="preserve">BRAYAN </t>
  </si>
  <si>
    <t>PABLO EMILIO</t>
  </si>
  <si>
    <t>TITO ANTONIO</t>
  </si>
  <si>
    <t>ZORRILLA</t>
  </si>
  <si>
    <t>YENNY LORENA</t>
  </si>
  <si>
    <t xml:space="preserve">GERARDO </t>
  </si>
  <si>
    <t>ANTOCINEZ</t>
  </si>
  <si>
    <t>MARIA ROSALBA</t>
  </si>
  <si>
    <t>PEDRO LEONARDO</t>
  </si>
  <si>
    <t>CHARONN MICHEL</t>
  </si>
  <si>
    <t>PAULA YULITZA</t>
  </si>
  <si>
    <t xml:space="preserve">YURY </t>
  </si>
  <si>
    <t>BRENDA JICELA</t>
  </si>
  <si>
    <t>RAMIRO ANTONIO</t>
  </si>
  <si>
    <t>CABALLERO</t>
  </si>
  <si>
    <t>JIM FERNEY</t>
  </si>
  <si>
    <t>FREDY ANDERSON</t>
  </si>
  <si>
    <t>LEYDY PAOLA</t>
  </si>
  <si>
    <t>GERMAN ANTONIO</t>
  </si>
  <si>
    <t>CESAR ALFREDO</t>
  </si>
  <si>
    <t>DUVAN DAVID</t>
  </si>
  <si>
    <t>MARTHA YANETH</t>
  </si>
  <si>
    <t xml:space="preserve">OFELIO </t>
  </si>
  <si>
    <t>AMOROCHO</t>
  </si>
  <si>
    <t>SONIA CAROLINA</t>
  </si>
  <si>
    <t xml:space="preserve">UBARLEY </t>
  </si>
  <si>
    <t>ANGIE JIRET</t>
  </si>
  <si>
    <t>WILSON DAVID</t>
  </si>
  <si>
    <t xml:space="preserve">JAZMIN </t>
  </si>
  <si>
    <t>NEIMER DAVID</t>
  </si>
  <si>
    <t>JERSON FABIAN</t>
  </si>
  <si>
    <t>JOSE ILMER</t>
  </si>
  <si>
    <t>JESSICA ANDREA</t>
  </si>
  <si>
    <t>JUAN DE DIOS</t>
  </si>
  <si>
    <t>SHIRLEY VALENTINA</t>
  </si>
  <si>
    <t>CESAR ANDRES</t>
  </si>
  <si>
    <t>JORGE DAVID</t>
  </si>
  <si>
    <t>ANDREA CAROLINA</t>
  </si>
  <si>
    <t>LEZAMA</t>
  </si>
  <si>
    <t>PAULA MICHELLE</t>
  </si>
  <si>
    <t>PORAS</t>
  </si>
  <si>
    <t>JHEYDER TULIO</t>
  </si>
  <si>
    <t>VILLAMIL</t>
  </si>
  <si>
    <t xml:space="preserve">YESENIA </t>
  </si>
  <si>
    <t>TATIANA LORENA</t>
  </si>
  <si>
    <t>DANNA ALEXANDRA</t>
  </si>
  <si>
    <t>MILLER ALEJANDRO</t>
  </si>
  <si>
    <t>DE VILLAMIL</t>
  </si>
  <si>
    <t>MARIA AUXILIA</t>
  </si>
  <si>
    <t>NELSON MANUEL</t>
  </si>
  <si>
    <t>TELLEZ</t>
  </si>
  <si>
    <t>JOSE NICOLAS</t>
  </si>
  <si>
    <t>CARRILLO</t>
  </si>
  <si>
    <t xml:space="preserve">SIMON </t>
  </si>
  <si>
    <t>YURI ENEYDA</t>
  </si>
  <si>
    <t>CARMEN ELVIRA</t>
  </si>
  <si>
    <t>PALMA</t>
  </si>
  <si>
    <t>JOSE ORLANDO</t>
  </si>
  <si>
    <t>KAREN SOLANDY</t>
  </si>
  <si>
    <t>SISO</t>
  </si>
  <si>
    <t xml:space="preserve">LUCY </t>
  </si>
  <si>
    <t>PEDRO ISAI</t>
  </si>
  <si>
    <t>JOSE LEOPOLDO</t>
  </si>
  <si>
    <t>PERDOMO</t>
  </si>
  <si>
    <t>ANGELA MARIA</t>
  </si>
  <si>
    <t>DE LOPEZ</t>
  </si>
  <si>
    <t xml:space="preserve">LAURA </t>
  </si>
  <si>
    <t>SIRLEY OSMANY</t>
  </si>
  <si>
    <t>ALDANA</t>
  </si>
  <si>
    <t>JOSE ISMAEL</t>
  </si>
  <si>
    <t>JOSE CRISTOFER</t>
  </si>
  <si>
    <t>ANGELA PATRICIA</t>
  </si>
  <si>
    <t xml:space="preserve">LEOPOLDINA </t>
  </si>
  <si>
    <t>PIÑEROS</t>
  </si>
  <si>
    <t>JOHN FRANCISCO</t>
  </si>
  <si>
    <t>SILVIA JOHANA</t>
  </si>
  <si>
    <t>DUMAR OLMEDO</t>
  </si>
  <si>
    <t>BREYSON DANIEL</t>
  </si>
  <si>
    <t>ANDRES FERNANDO</t>
  </si>
  <si>
    <t>FREDY ALEJANDRO</t>
  </si>
  <si>
    <t>FABIAN STIVEN</t>
  </si>
  <si>
    <t>DE GUERRA</t>
  </si>
  <si>
    <t>HAYDI KARINA</t>
  </si>
  <si>
    <t>MORA</t>
  </si>
  <si>
    <t>ALFREDO ALFONSO</t>
  </si>
  <si>
    <t>DE MACHADO</t>
  </si>
  <si>
    <t xml:space="preserve">ELVILDA </t>
  </si>
  <si>
    <t>YIMMY ARNULFO</t>
  </si>
  <si>
    <t>KARY YULIETH</t>
  </si>
  <si>
    <t>DIDIER LEONARDO</t>
  </si>
  <si>
    <t>LINA LEONELA</t>
  </si>
  <si>
    <t>KAMIR SMITH</t>
  </si>
  <si>
    <t>ELKIN YECID</t>
  </si>
  <si>
    <t>CLAUDIA ANDREA</t>
  </si>
  <si>
    <t>GUEVARA</t>
  </si>
  <si>
    <t>ANDRES ALBERTO</t>
  </si>
  <si>
    <t>ESPITIA</t>
  </si>
  <si>
    <t>JIMMY ALEXANDER</t>
  </si>
  <si>
    <t>JOSE GUSTAVO</t>
  </si>
  <si>
    <t>GORDILLO</t>
  </si>
  <si>
    <t>MAYRA XIOMARA</t>
  </si>
  <si>
    <t>CRISTIAN YESID</t>
  </si>
  <si>
    <t>YURLEY FERNANDA</t>
  </si>
  <si>
    <t>MARIA EUDOCIA</t>
  </si>
  <si>
    <t>GENNY KATERINE</t>
  </si>
  <si>
    <t>JOSE VICENTE</t>
  </si>
  <si>
    <t>DERICK JOHAN</t>
  </si>
  <si>
    <t>YEINNY PAOLA</t>
  </si>
  <si>
    <t xml:space="preserve">HUMBERTO </t>
  </si>
  <si>
    <t>ANGY VANNESSA</t>
  </si>
  <si>
    <t>ALBA LUCIA</t>
  </si>
  <si>
    <t>CAMPOS</t>
  </si>
  <si>
    <t xml:space="preserve">BERTULFO </t>
  </si>
  <si>
    <t>ANDREA PILAR</t>
  </si>
  <si>
    <t>CUERVO</t>
  </si>
  <si>
    <t>ANA BEISABE</t>
  </si>
  <si>
    <t>MARIA AIDE</t>
  </si>
  <si>
    <t xml:space="preserve">GERMIN </t>
  </si>
  <si>
    <t>JESUS ALFONSO</t>
  </si>
  <si>
    <t>DE VILLEGAS</t>
  </si>
  <si>
    <t>MARIA GIRALDINA</t>
  </si>
  <si>
    <t>SALAS</t>
  </si>
  <si>
    <t>UBADIER JESUS</t>
  </si>
  <si>
    <t>BLANCA SOFIA</t>
  </si>
  <si>
    <t>VIVIAN DAYANA</t>
  </si>
  <si>
    <t>LUIS ARNULFO</t>
  </si>
  <si>
    <t>EDWIN ALEXIS</t>
  </si>
  <si>
    <t>RAQUEL AURORA</t>
  </si>
  <si>
    <t>LAVADO</t>
  </si>
  <si>
    <t>ANA EDELMIRA</t>
  </si>
  <si>
    <t>KAROL GISELL</t>
  </si>
  <si>
    <t>RUTH DARY</t>
  </si>
  <si>
    <t>MABEL DAYANNA</t>
  </si>
  <si>
    <t>MARLLY LIZETH</t>
  </si>
  <si>
    <t>PALOMA</t>
  </si>
  <si>
    <t xml:space="preserve">ORFILIA </t>
  </si>
  <si>
    <t>CASANOVA</t>
  </si>
  <si>
    <t>LICETH PAOLA</t>
  </si>
  <si>
    <t>LILIANA ROCIO</t>
  </si>
  <si>
    <t>YIMI ALEXANDER</t>
  </si>
  <si>
    <t>JEISSON ESTEBAN</t>
  </si>
  <si>
    <t>NOVA</t>
  </si>
  <si>
    <t>CORREAL</t>
  </si>
  <si>
    <t>JORGE ELIAS</t>
  </si>
  <si>
    <t>YEINY LORENA</t>
  </si>
  <si>
    <t>LOMBANA</t>
  </si>
  <si>
    <t>ZULLY JULIET</t>
  </si>
  <si>
    <t>JHONATAN ALEXANDER</t>
  </si>
  <si>
    <t>DE LOMBANA</t>
  </si>
  <si>
    <t>MARIA ALEIDA</t>
  </si>
  <si>
    <t xml:space="preserve">MOISES </t>
  </si>
  <si>
    <t>CLAVIJO</t>
  </si>
  <si>
    <t xml:space="preserve">URIEL </t>
  </si>
  <si>
    <t>WILLIAM ALBERTO</t>
  </si>
  <si>
    <t>LEIDY MAGALY</t>
  </si>
  <si>
    <t>JENNY YURANY</t>
  </si>
  <si>
    <t>PABLO ESTIVEL</t>
  </si>
  <si>
    <t>JIRLEN MARLENY</t>
  </si>
  <si>
    <t>URIEL ALEXANDER</t>
  </si>
  <si>
    <t>GEISON JAVIER</t>
  </si>
  <si>
    <t>VDA DE GARCIA</t>
  </si>
  <si>
    <t>WILSON HARBEY</t>
  </si>
  <si>
    <t>JULIAN FELIPE</t>
  </si>
  <si>
    <t>JOHN ARMANDO</t>
  </si>
  <si>
    <t>DE BARBOSA</t>
  </si>
  <si>
    <t xml:space="preserve">DELFINA </t>
  </si>
  <si>
    <t>RITA DELIA</t>
  </si>
  <si>
    <t>MOSQUERA</t>
  </si>
  <si>
    <t xml:space="preserve">VEVERLY </t>
  </si>
  <si>
    <t>HECTOR ORLANDO</t>
  </si>
  <si>
    <t>OSCAR ORLANDO</t>
  </si>
  <si>
    <t>OMAR ARMANDO</t>
  </si>
  <si>
    <t xml:space="preserve">SHIRLEY </t>
  </si>
  <si>
    <t>DELGADO</t>
  </si>
  <si>
    <t>ANGIE DAYANA</t>
  </si>
  <si>
    <t>YULLY ANDREA</t>
  </si>
  <si>
    <t>EDWIN LUCIANO</t>
  </si>
  <si>
    <t>JOSE ONORIO</t>
  </si>
  <si>
    <t>JOHATHAN STEVEN</t>
  </si>
  <si>
    <t>EMA ROCIO</t>
  </si>
  <si>
    <t>JOSE JOHANI</t>
  </si>
  <si>
    <t>SINDI JOHANA</t>
  </si>
  <si>
    <t>YULI VIVIANA</t>
  </si>
  <si>
    <t>LEIDI TATIANA</t>
  </si>
  <si>
    <t xml:space="preserve">ELICEDONIO </t>
  </si>
  <si>
    <t xml:space="preserve">YESICA </t>
  </si>
  <si>
    <t xml:space="preserve">YEINER </t>
  </si>
  <si>
    <t>EDISON GUSTAVO</t>
  </si>
  <si>
    <t>MARIA JANETH</t>
  </si>
  <si>
    <t>JOSE LIBARDO</t>
  </si>
  <si>
    <t>LAGUILAVO</t>
  </si>
  <si>
    <t>WILSON ROSENDO</t>
  </si>
  <si>
    <t>ROSA YOREY</t>
  </si>
  <si>
    <t>YEIMI MAGALI</t>
  </si>
  <si>
    <t>LUZ DENNY</t>
  </si>
  <si>
    <t>ANGELA YAZMIN</t>
  </si>
  <si>
    <t>EDWIN GEOVANY</t>
  </si>
  <si>
    <t>REAY</t>
  </si>
  <si>
    <t>CARMEN YOLANDA</t>
  </si>
  <si>
    <t>VICTOR ORLANDO</t>
  </si>
  <si>
    <t>RUBIANO</t>
  </si>
  <si>
    <t>JESSICA ROXANA</t>
  </si>
  <si>
    <t xml:space="preserve">MIRSIGLEDIS </t>
  </si>
  <si>
    <t>ORJUELA</t>
  </si>
  <si>
    <t>CAROL BRIYITH</t>
  </si>
  <si>
    <t>ZUÑIGA</t>
  </si>
  <si>
    <t>LIZETH JASBLEIDY</t>
  </si>
  <si>
    <t>ANA LUZ MILA</t>
  </si>
  <si>
    <t>JASBLEIDI YINETH</t>
  </si>
  <si>
    <t>MARIA LUZ</t>
  </si>
  <si>
    <t>LINA PAOLA</t>
  </si>
  <si>
    <t>SEGURA</t>
  </si>
  <si>
    <t xml:space="preserve">EUTIQUIO </t>
  </si>
  <si>
    <t xml:space="preserve">FABIAN </t>
  </si>
  <si>
    <t>CADENA</t>
  </si>
  <si>
    <t>AURORA MARIA</t>
  </si>
  <si>
    <t xml:space="preserve">OVIDIO </t>
  </si>
  <si>
    <t>BRENDA KARINA</t>
  </si>
  <si>
    <t>PARRADO</t>
  </si>
  <si>
    <t>MARIA ELVIRA</t>
  </si>
  <si>
    <t>DE ARDILA</t>
  </si>
  <si>
    <t>KAREN LORENA</t>
  </si>
  <si>
    <t xml:space="preserve">HENRY </t>
  </si>
  <si>
    <t>MARIO ALEJANDRO</t>
  </si>
  <si>
    <t>JULIETH NATALIA</t>
  </si>
  <si>
    <t>OSMAN EDUARDO</t>
  </si>
  <si>
    <t>GLORIA EDITH</t>
  </si>
  <si>
    <t>GLORIA NELLY</t>
  </si>
  <si>
    <t>YESSICA ARGENIS</t>
  </si>
  <si>
    <t xml:space="preserve">ARLEY </t>
  </si>
  <si>
    <t>JOHANA MIREYA</t>
  </si>
  <si>
    <t xml:space="preserve">GENTIL </t>
  </si>
  <si>
    <t xml:space="preserve">EDILSON </t>
  </si>
  <si>
    <t>DE RODRIGUEZ</t>
  </si>
  <si>
    <t>MARIA EMMA</t>
  </si>
  <si>
    <t>JYDY LISSETH</t>
  </si>
  <si>
    <t>JEFFERSON ESNEIDER</t>
  </si>
  <si>
    <t>VILLALBA</t>
  </si>
  <si>
    <t>ELFRIELDE JERISNEK</t>
  </si>
  <si>
    <t>FRAIDER JEFREY</t>
  </si>
  <si>
    <t>HUNSNEIDIS ZHARIH</t>
  </si>
  <si>
    <t>GILBERT ELIAN</t>
  </si>
  <si>
    <t>DORA LIGIA</t>
  </si>
  <si>
    <t>JOSE LUBIN</t>
  </si>
  <si>
    <t xml:space="preserve">TERESA </t>
  </si>
  <si>
    <t xml:space="preserve">DAGOBERTO </t>
  </si>
  <si>
    <t xml:space="preserve">MILLER </t>
  </si>
  <si>
    <t>MARLA PAOLA</t>
  </si>
  <si>
    <t>JANIER JHONEIDER</t>
  </si>
  <si>
    <t>SHIRLEY PAOLA</t>
  </si>
  <si>
    <t xml:space="preserve">DEYANIRA </t>
  </si>
  <si>
    <t>ANGIE XILENA</t>
  </si>
  <si>
    <t xml:space="preserve">ANATOLIO </t>
  </si>
  <si>
    <t>CRISTIAN HERNAN</t>
  </si>
  <si>
    <t xml:space="preserve">JONATHAN </t>
  </si>
  <si>
    <t xml:space="preserve">VILI </t>
  </si>
  <si>
    <t>YEY FABIAN</t>
  </si>
  <si>
    <t>VICTOR HERNAN</t>
  </si>
  <si>
    <t>BLANCA YASMYH</t>
  </si>
  <si>
    <t>FABIO NORBERTO</t>
  </si>
  <si>
    <t>OSIRIS YANETH</t>
  </si>
  <si>
    <t>FIDEL ANTONIO</t>
  </si>
  <si>
    <t>DE FRANCO</t>
  </si>
  <si>
    <t>VIVIANAN ALEJANDRA</t>
  </si>
  <si>
    <t>FRANCISCO ANTONIO</t>
  </si>
  <si>
    <t>JOHANA MARCELA</t>
  </si>
  <si>
    <t>MARIA NINFA</t>
  </si>
  <si>
    <t xml:space="preserve">SILVESTRE </t>
  </si>
  <si>
    <t>WILLINTON DOMINGO</t>
  </si>
  <si>
    <t>INGRID VIVIANA</t>
  </si>
  <si>
    <t>VERONICA ISABEL</t>
  </si>
  <si>
    <t>ANDREA PATRICIA</t>
  </si>
  <si>
    <t xml:space="preserve">NIKOL </t>
  </si>
  <si>
    <t>ANA RITA</t>
  </si>
  <si>
    <t>HECTOR EMILIANO</t>
  </si>
  <si>
    <t>JOSE TOMAS</t>
  </si>
  <si>
    <t>ANGELICA CATALINA</t>
  </si>
  <si>
    <t>ERICA DANIELA</t>
  </si>
  <si>
    <t>DE LOZADA</t>
  </si>
  <si>
    <t xml:space="preserve">VERONICA </t>
  </si>
  <si>
    <t>DAIRON YADIR</t>
  </si>
  <si>
    <t>ROSA MILENA</t>
  </si>
  <si>
    <t>ASCENCIO</t>
  </si>
  <si>
    <t>JOAQUIN SANTOS</t>
  </si>
  <si>
    <t xml:space="preserve">JOAQUIN </t>
  </si>
  <si>
    <t>ORTEGA</t>
  </si>
  <si>
    <t>MELO</t>
  </si>
  <si>
    <t xml:space="preserve">LUCILA </t>
  </si>
  <si>
    <t>HAIVERSON DAYAN</t>
  </si>
  <si>
    <t>OSCAR FABIAN</t>
  </si>
  <si>
    <t xml:space="preserve">NANCY </t>
  </si>
  <si>
    <t>JOSE DARIO</t>
  </si>
  <si>
    <t>BRAYAN ESTIVEN</t>
  </si>
  <si>
    <t xml:space="preserve">EDWIN </t>
  </si>
  <si>
    <t xml:space="preserve">LUCINIO </t>
  </si>
  <si>
    <t>ANA BERTILIA</t>
  </si>
  <si>
    <t>JORGE OCTAVIO</t>
  </si>
  <si>
    <t>CAROL DAYANA</t>
  </si>
  <si>
    <t>OSCAR MAURICIO</t>
  </si>
  <si>
    <t>GEISON BERNANDO</t>
  </si>
  <si>
    <t>LUIS SEGUNDO</t>
  </si>
  <si>
    <t>WILDER ALEXANDER</t>
  </si>
  <si>
    <t xml:space="preserve">SEGUNDO </t>
  </si>
  <si>
    <t>MARELIS ESTHER</t>
  </si>
  <si>
    <t xml:space="preserve">ROMULO </t>
  </si>
  <si>
    <t>CLARA ESTELLA</t>
  </si>
  <si>
    <t>EDUAR CAMILO</t>
  </si>
  <si>
    <t>JOSE ARQUIMEDES</t>
  </si>
  <si>
    <t>GLORIA ALIX</t>
  </si>
  <si>
    <t>YULIAN ARLEY</t>
  </si>
  <si>
    <t>JOSE FRANKLIN</t>
  </si>
  <si>
    <t>JHON HAROL</t>
  </si>
  <si>
    <t xml:space="preserve">PLACIDO </t>
  </si>
  <si>
    <t>JOSE VITELTO</t>
  </si>
  <si>
    <t>YEINER PACHILIN</t>
  </si>
  <si>
    <t>MAYORLY HERLINDA</t>
  </si>
  <si>
    <t xml:space="preserve">ISNELDA </t>
  </si>
  <si>
    <t>JENNY LUCRECIA</t>
  </si>
  <si>
    <t>EFRAIN DE JESUS</t>
  </si>
  <si>
    <t>NERGIO LID</t>
  </si>
  <si>
    <t>MARIA EVANGELINA</t>
  </si>
  <si>
    <t>DANNA LIZETH</t>
  </si>
  <si>
    <t>FLOR CECILIA</t>
  </si>
  <si>
    <t xml:space="preserve">CALIXTO </t>
  </si>
  <si>
    <t>SOLIS</t>
  </si>
  <si>
    <t>PORRAS</t>
  </si>
  <si>
    <t xml:space="preserve">VIVIANA </t>
  </si>
  <si>
    <t>DE HOLGUIN</t>
  </si>
  <si>
    <t xml:space="preserve">ANA </t>
  </si>
  <si>
    <t xml:space="preserve">BERTILDA </t>
  </si>
  <si>
    <t>JOSE ANYINSON</t>
  </si>
  <si>
    <t>SALGADO</t>
  </si>
  <si>
    <t>BARRERO</t>
  </si>
  <si>
    <t>HEIDER ANDREY</t>
  </si>
  <si>
    <t>JOSE CELEDONIO</t>
  </si>
  <si>
    <t>CAMACHO</t>
  </si>
  <si>
    <t>ISABEL YESENIA</t>
  </si>
  <si>
    <t>KATERIN PAOLA</t>
  </si>
  <si>
    <t>ZOILA FENIXE</t>
  </si>
  <si>
    <t>CARLOS DIMAS</t>
  </si>
  <si>
    <t>QUIMBAYA</t>
  </si>
  <si>
    <t>NEDRID YOHANA</t>
  </si>
  <si>
    <t>JHON EDUAR</t>
  </si>
  <si>
    <t>KARLA BRYLLYD</t>
  </si>
  <si>
    <t>CRISTIAN ARLEY</t>
  </si>
  <si>
    <t>MARIA YERALDIN</t>
  </si>
  <si>
    <t>CARLOS ALIRIO</t>
  </si>
  <si>
    <t>DERLY KARINA</t>
  </si>
  <si>
    <t>CARLOS DANIEL</t>
  </si>
  <si>
    <t>GUARACA</t>
  </si>
  <si>
    <t>AURA ISABEL</t>
  </si>
  <si>
    <t xml:space="preserve">IDALID </t>
  </si>
  <si>
    <t>MANCERA</t>
  </si>
  <si>
    <t>ANGEL HERNANDO</t>
  </si>
  <si>
    <t>MAYERLY ARGENIS</t>
  </si>
  <si>
    <t>MARI LUZ</t>
  </si>
  <si>
    <t>LUZ YAMILE</t>
  </si>
  <si>
    <t>ELVIA MARIA</t>
  </si>
  <si>
    <t>LUIS JAVIER</t>
  </si>
  <si>
    <t>YEIMY ELIZABETH</t>
  </si>
  <si>
    <t>DANA ALEXANDRA</t>
  </si>
  <si>
    <t xml:space="preserve">MERARY </t>
  </si>
  <si>
    <t xml:space="preserve">ANIBAL </t>
  </si>
  <si>
    <t>NARYI VALENCIA</t>
  </si>
  <si>
    <t>ERIKA GISSELA</t>
  </si>
  <si>
    <t xml:space="preserve">NATALY </t>
  </si>
  <si>
    <t xml:space="preserve">DORAY </t>
  </si>
  <si>
    <t>URBINA</t>
  </si>
  <si>
    <t>YESICA LILIANA</t>
  </si>
  <si>
    <t>QUIÑONES</t>
  </si>
  <si>
    <t>SILVANO ANTONIO</t>
  </si>
  <si>
    <t>DE MENJURA</t>
  </si>
  <si>
    <t>JENNY FERNANDA</t>
  </si>
  <si>
    <t>ANA LUIZA</t>
  </si>
  <si>
    <t>IMBOL</t>
  </si>
  <si>
    <t>JEFERSON STEVEN</t>
  </si>
  <si>
    <t>JEISSON ALBERTO</t>
  </si>
  <si>
    <t>DIANA KATERIN</t>
  </si>
  <si>
    <t xml:space="preserve">CRISANTO </t>
  </si>
  <si>
    <t>YEIDY MARCELA</t>
  </si>
  <si>
    <t>CLAUDIA VIVIANA</t>
  </si>
  <si>
    <t>HELBER ALEXANDER</t>
  </si>
  <si>
    <t xml:space="preserve">ELSY </t>
  </si>
  <si>
    <t>MARIA HELENA</t>
  </si>
  <si>
    <t>JAILER GIOVANY</t>
  </si>
  <si>
    <t>BRAYAN HERNANDO</t>
  </si>
  <si>
    <t>DENIS FABIANA</t>
  </si>
  <si>
    <t>EDUAR ORLANDO</t>
  </si>
  <si>
    <t>MAIRA YULIETH</t>
  </si>
  <si>
    <t>ALVARADO</t>
  </si>
  <si>
    <t>ANA TERESA</t>
  </si>
  <si>
    <t>SALINAS</t>
  </si>
  <si>
    <t>WILSON FERNEY</t>
  </si>
  <si>
    <t>DIANA KATHERIN</t>
  </si>
  <si>
    <t>DE CHACON</t>
  </si>
  <si>
    <t>JOSE ANGEL</t>
  </si>
  <si>
    <t>ANGELA DANIELA</t>
  </si>
  <si>
    <t>MARIA CONSUELO</t>
  </si>
  <si>
    <t>SEGUNDO JORGE</t>
  </si>
  <si>
    <t xml:space="preserve">YURANY </t>
  </si>
  <si>
    <t>MARIA HERMINDA</t>
  </si>
  <si>
    <t>LEIDY SHIRLEY</t>
  </si>
  <si>
    <t>YULY TATIANA</t>
  </si>
  <si>
    <t>SOACHE</t>
  </si>
  <si>
    <t>INGRID ANDREA</t>
  </si>
  <si>
    <t xml:space="preserve">ANDERSON </t>
  </si>
  <si>
    <t>NOVOA</t>
  </si>
  <si>
    <t>AGUJA</t>
  </si>
  <si>
    <t>CARLOS FAIR</t>
  </si>
  <si>
    <t>DULIAN FERLEY</t>
  </si>
  <si>
    <t xml:space="preserve">RODNEY </t>
  </si>
  <si>
    <t>GUALTEROS</t>
  </si>
  <si>
    <t>DORA NELLY</t>
  </si>
  <si>
    <t xml:space="preserve">OLIVER </t>
  </si>
  <si>
    <t>IVAN DAVID</t>
  </si>
  <si>
    <t>DE SANCHEZ</t>
  </si>
  <si>
    <t>NELSON ARLEY</t>
  </si>
  <si>
    <t>CAMILA ALEJANDRA</t>
  </si>
  <si>
    <t>LUCY ARELIS</t>
  </si>
  <si>
    <t>KAREN ALEXANDRA</t>
  </si>
  <si>
    <t>GERSON HERLEY</t>
  </si>
  <si>
    <t>LUIS ANTONIO</t>
  </si>
  <si>
    <t>JENNY MATILDE</t>
  </si>
  <si>
    <t xml:space="preserve">CENEY </t>
  </si>
  <si>
    <t xml:space="preserve">ABDORA </t>
  </si>
  <si>
    <t>JULIETH ANDREA</t>
  </si>
  <si>
    <t xml:space="preserve">AMPARO </t>
  </si>
  <si>
    <t>PLAZA</t>
  </si>
  <si>
    <t>HECTOR ALFONSO</t>
  </si>
  <si>
    <t>JHASBLEIDY YULIETH</t>
  </si>
  <si>
    <t>LUZ DARY DE JESUS</t>
  </si>
  <si>
    <t>RUSBEL YULIAN</t>
  </si>
  <si>
    <t>MANUEL RUPERTO</t>
  </si>
  <si>
    <t>MIRIAN SUSANA</t>
  </si>
  <si>
    <t>LUIS ENRIQUE</t>
  </si>
  <si>
    <t>BRITNEY ALEXANDRA</t>
  </si>
  <si>
    <t>ANA VIRGINIA</t>
  </si>
  <si>
    <t>QUITIAN</t>
  </si>
  <si>
    <t>NELSON JAVIER</t>
  </si>
  <si>
    <t>JOSE MOISES</t>
  </si>
  <si>
    <t>LISETH JASBLEIDY</t>
  </si>
  <si>
    <t xml:space="preserve">DISNEY </t>
  </si>
  <si>
    <t>LAVERDE</t>
  </si>
  <si>
    <t>LIZETH VIVIANA</t>
  </si>
  <si>
    <t>DORA ELBA</t>
  </si>
  <si>
    <t xml:space="preserve">ERIBERTO </t>
  </si>
  <si>
    <t>SHARICK JULIANA</t>
  </si>
  <si>
    <t>BLANCA INES</t>
  </si>
  <si>
    <t>SAUL ANDRES</t>
  </si>
  <si>
    <t>ANGELICA ROCIO</t>
  </si>
  <si>
    <t>BLANCA NORA</t>
  </si>
  <si>
    <t>HERNANDES</t>
  </si>
  <si>
    <t>GAMBA</t>
  </si>
  <si>
    <t>MARIA GRACIELA</t>
  </si>
  <si>
    <t>SANTA FE</t>
  </si>
  <si>
    <t>MEZA</t>
  </si>
  <si>
    <t>WILLIAM FERNANDO</t>
  </si>
  <si>
    <t>SANDRA LILIANA</t>
  </si>
  <si>
    <t>CESAR ESNEIDER</t>
  </si>
  <si>
    <t>FREDY FABIAN</t>
  </si>
  <si>
    <t>JOSE ABELARDO</t>
  </si>
  <si>
    <t>DE CORDOBA</t>
  </si>
  <si>
    <t>MARIA GERTRUDIS</t>
  </si>
  <si>
    <t>LUCY DAYANY</t>
  </si>
  <si>
    <t>VICTORIA MAGDALENA</t>
  </si>
  <si>
    <t>LIZETH VERONICA</t>
  </si>
  <si>
    <t>DE SALAMANCA</t>
  </si>
  <si>
    <t xml:space="preserve">ANDREA </t>
  </si>
  <si>
    <t>JUAN DAVID ALEJANDRO</t>
  </si>
  <si>
    <t>LICETH JOHANA</t>
  </si>
  <si>
    <t>EDWIN ARLEY</t>
  </si>
  <si>
    <t xml:space="preserve">JORGE </t>
  </si>
  <si>
    <t>FIGUEROA</t>
  </si>
  <si>
    <t xml:space="preserve">OMAR </t>
  </si>
  <si>
    <t>DARWIN JOVANNY</t>
  </si>
  <si>
    <t>DUVAN ANDREY</t>
  </si>
  <si>
    <t>KAREN DAYHANA</t>
  </si>
  <si>
    <t xml:space="preserve">NOELIA </t>
  </si>
  <si>
    <t xml:space="preserve">BETTY </t>
  </si>
  <si>
    <t>NICOLE SOFIA</t>
  </si>
  <si>
    <t>LUZ MILA</t>
  </si>
  <si>
    <t>PUENTES</t>
  </si>
  <si>
    <t>JHEIDY DANIELA</t>
  </si>
  <si>
    <t>LUZ EDITH</t>
  </si>
  <si>
    <t xml:space="preserve">DARWIN </t>
  </si>
  <si>
    <t>HEIDY TATIANA</t>
  </si>
  <si>
    <t>AYA</t>
  </si>
  <si>
    <t>DEISY MARELVY</t>
  </si>
  <si>
    <t>CHINGATE</t>
  </si>
  <si>
    <t xml:space="preserve">FLABIO </t>
  </si>
  <si>
    <t>BRIGITH JOHANNA</t>
  </si>
  <si>
    <t>FLOR ELMIRA</t>
  </si>
  <si>
    <t xml:space="preserve">EVA </t>
  </si>
  <si>
    <t>ERIKA JOHANA</t>
  </si>
  <si>
    <t xml:space="preserve">JUVENCIO </t>
  </si>
  <si>
    <t>LEANDRO GILBERTO</t>
  </si>
  <si>
    <t>LUIS DAIRO</t>
  </si>
  <si>
    <t>JHON ORLANDO</t>
  </si>
  <si>
    <t>MARIA GLORIA</t>
  </si>
  <si>
    <t>MARIA HILDA</t>
  </si>
  <si>
    <t xml:space="preserve">YANILE </t>
  </si>
  <si>
    <t>QUINCHUCUA</t>
  </si>
  <si>
    <t>DANIEL STEVEN</t>
  </si>
  <si>
    <t>ADRID MARIA</t>
  </si>
  <si>
    <t>ANA NUVIDES</t>
  </si>
  <si>
    <t>GUALTERO</t>
  </si>
  <si>
    <t>LUIS MARIA</t>
  </si>
  <si>
    <t>YEIMI YOLANDA</t>
  </si>
  <si>
    <t>WILMER YESID</t>
  </si>
  <si>
    <t>HENRY SNEYDER</t>
  </si>
  <si>
    <t>ANDERSON DAVID</t>
  </si>
  <si>
    <t xml:space="preserve">PAOLA </t>
  </si>
  <si>
    <t>DILFO DUMAR</t>
  </si>
  <si>
    <t xml:space="preserve">OLIVERIO </t>
  </si>
  <si>
    <t>JAIRO DE JESUS</t>
  </si>
  <si>
    <t>DE ROJAS</t>
  </si>
  <si>
    <t>ANA BELEN</t>
  </si>
  <si>
    <t>YAMIR CAMILO</t>
  </si>
  <si>
    <t>ANDERSON ARLEY</t>
  </si>
  <si>
    <t>OMAR HELLERY</t>
  </si>
  <si>
    <t>LEONARDO FABIO</t>
  </si>
  <si>
    <t>PEDRO JULIO</t>
  </si>
  <si>
    <t>KAREN DAHIANA</t>
  </si>
  <si>
    <t>FRAIDEN MILLERY</t>
  </si>
  <si>
    <t>JUAN GUILLERMO</t>
  </si>
  <si>
    <t>MARIA CRISTINA</t>
  </si>
  <si>
    <t>MARIO JAVIER</t>
  </si>
  <si>
    <t>TRIANA</t>
  </si>
  <si>
    <t xml:space="preserve">ALIRIA </t>
  </si>
  <si>
    <t>MARITZA JULIETH</t>
  </si>
  <si>
    <t>SONIA JUDITH</t>
  </si>
  <si>
    <t>MARY JAQUELINE</t>
  </si>
  <si>
    <t>DE CRISTANCHO</t>
  </si>
  <si>
    <t>ROBINSON JAIR</t>
  </si>
  <si>
    <t>LEONEL</t>
  </si>
  <si>
    <t>JOSE BLADIMIR</t>
  </si>
  <si>
    <t>LUZ ALBENIS</t>
  </si>
  <si>
    <t>YUDI YICELA</t>
  </si>
  <si>
    <t>JOSE ADONIAS</t>
  </si>
  <si>
    <t>YEAN KEVIN</t>
  </si>
  <si>
    <t>BRAYAN ESTEVEN</t>
  </si>
  <si>
    <t>JHOAN ANDRES</t>
  </si>
  <si>
    <t>JOSE JULIAN</t>
  </si>
  <si>
    <t>HENRY ALEXANDER</t>
  </si>
  <si>
    <t>MYRIAM NAYIBER</t>
  </si>
  <si>
    <t>LUZ MYRIAM</t>
  </si>
  <si>
    <t xml:space="preserve">HEVER </t>
  </si>
  <si>
    <t>LEIDY VANESSA</t>
  </si>
  <si>
    <t>JULIAN ALFREDO</t>
  </si>
  <si>
    <t>CLAUDIA HERMINIA</t>
  </si>
  <si>
    <t>BREYNER FABIAN</t>
  </si>
  <si>
    <t>HERREÑO</t>
  </si>
  <si>
    <t>DORA ISABEL</t>
  </si>
  <si>
    <t xml:space="preserve">YEISON </t>
  </si>
  <si>
    <t>FUERTES</t>
  </si>
  <si>
    <t>DIANA MARIA</t>
  </si>
  <si>
    <t>HELLER DANIEL</t>
  </si>
  <si>
    <t>MARIA DEL TRANSITO</t>
  </si>
  <si>
    <t>JOAN CAMILO</t>
  </si>
  <si>
    <t>JOSE JHON ANDERSON</t>
  </si>
  <si>
    <t>OCAMPO</t>
  </si>
  <si>
    <t>HECTOR FABIO</t>
  </si>
  <si>
    <t>SEBASTIAN FELIPE</t>
  </si>
  <si>
    <t>NIDIA ANDREA</t>
  </si>
  <si>
    <t>HECTOR URPIANO</t>
  </si>
  <si>
    <t xml:space="preserve">LUCIANO </t>
  </si>
  <si>
    <t>FLORIDO</t>
  </si>
  <si>
    <t>OLGA PATRICIA</t>
  </si>
  <si>
    <t>LEHISDER QUERUBIN</t>
  </si>
  <si>
    <t>CAICEDO</t>
  </si>
  <si>
    <t>ELENIS JAVIER</t>
  </si>
  <si>
    <t xml:space="preserve">SONIA </t>
  </si>
  <si>
    <t>JENNY LORENA</t>
  </si>
  <si>
    <t>JOSE ERASMO</t>
  </si>
  <si>
    <t>MARIA ANGELA</t>
  </si>
  <si>
    <t>YESSICA LORENA</t>
  </si>
  <si>
    <t xml:space="preserve">JULIA </t>
  </si>
  <si>
    <t>WILSON FREDY</t>
  </si>
  <si>
    <t>JHEFFERSON WILMER</t>
  </si>
  <si>
    <t>ALONSO</t>
  </si>
  <si>
    <t xml:space="preserve">BAYRON </t>
  </si>
  <si>
    <t>PANTANO</t>
  </si>
  <si>
    <t>KELLY JOHANA</t>
  </si>
  <si>
    <t>DEISY PATRICIA</t>
  </si>
  <si>
    <t>SORANGY XIOMARA</t>
  </si>
  <si>
    <t>HECTOR ANDRES</t>
  </si>
  <si>
    <t>CASALLAS</t>
  </si>
  <si>
    <t>NANCY YULIETH</t>
  </si>
  <si>
    <t>EDNY LISBEL</t>
  </si>
  <si>
    <t>SUTA</t>
  </si>
  <si>
    <t>JAIME HUMBERTO</t>
  </si>
  <si>
    <t xml:space="preserve">BARONIO </t>
  </si>
  <si>
    <t xml:space="preserve">EBERT </t>
  </si>
  <si>
    <t>ROSA AURA</t>
  </si>
  <si>
    <t>ANGARITA</t>
  </si>
  <si>
    <t xml:space="preserve">CLEOTILDE </t>
  </si>
  <si>
    <t>ARIEL ALEXIS</t>
  </si>
  <si>
    <t>RETAVISTA</t>
  </si>
  <si>
    <t>LUZ ELENA</t>
  </si>
  <si>
    <t xml:space="preserve">YAZMIN </t>
  </si>
  <si>
    <t>LUIS ALÑBERTO</t>
  </si>
  <si>
    <t>NEIDY VIVIANA</t>
  </si>
  <si>
    <t>NELLY ANDREA</t>
  </si>
  <si>
    <t>YURY YORLENY</t>
  </si>
  <si>
    <t>YERLY ANDREA</t>
  </si>
  <si>
    <t>DAIRON ALFONSO</t>
  </si>
  <si>
    <t>CUMACO</t>
  </si>
  <si>
    <t xml:space="preserve">DANIELA </t>
  </si>
  <si>
    <t xml:space="preserve">JOEL </t>
  </si>
  <si>
    <t xml:space="preserve">CATERINE </t>
  </si>
  <si>
    <t>DANIELA ALEXANDRA</t>
  </si>
  <si>
    <t>YOJAN ESTIVEN</t>
  </si>
  <si>
    <t>CASTRILLON</t>
  </si>
  <si>
    <t>BRAYAN ESMIT</t>
  </si>
  <si>
    <t>JOSE SANTOS</t>
  </si>
  <si>
    <t xml:space="preserve">ARELIS </t>
  </si>
  <si>
    <t>PERILLA</t>
  </si>
  <si>
    <t xml:space="preserve">VICENTE </t>
  </si>
  <si>
    <t>LAURA STEFANY</t>
  </si>
  <si>
    <t>NEIDER SMITH</t>
  </si>
  <si>
    <t>CLAUDIA LILIANA</t>
  </si>
  <si>
    <t>YEIMY PAOLA</t>
  </si>
  <si>
    <t>YERSON MIGUEL</t>
  </si>
  <si>
    <t xml:space="preserve">ENRIQUETA </t>
  </si>
  <si>
    <t>GALLEGO</t>
  </si>
  <si>
    <t>LIMAS</t>
  </si>
  <si>
    <t>EVELIN TATINA</t>
  </si>
  <si>
    <t xml:space="preserve">YULIANA </t>
  </si>
  <si>
    <t>MARIA CECILIA</t>
  </si>
  <si>
    <t>RUBY YESENIA</t>
  </si>
  <si>
    <t>NAIRA KATERINA</t>
  </si>
  <si>
    <t xml:space="preserve">IGNACIO </t>
  </si>
  <si>
    <t>YAZMIN ROCIO</t>
  </si>
  <si>
    <t>CESAR AGUSTO</t>
  </si>
  <si>
    <t>LEYDY LILIANA</t>
  </si>
  <si>
    <t>LUZ JASNED</t>
  </si>
  <si>
    <t>LUIS AGUSTO</t>
  </si>
  <si>
    <t>VENAVIDES</t>
  </si>
  <si>
    <t>JIMENES</t>
  </si>
  <si>
    <t>FERNEY ALBEIRO</t>
  </si>
  <si>
    <t>ALBA YANETH</t>
  </si>
  <si>
    <t>DIDIER ALEXANDER</t>
  </si>
  <si>
    <t>MORERA</t>
  </si>
  <si>
    <t>VICTOR CAMILO</t>
  </si>
  <si>
    <t>JAVIER NIRAY</t>
  </si>
  <si>
    <t>VICTOR ARIALDO</t>
  </si>
  <si>
    <t>XIMENA ALEXANDRA</t>
  </si>
  <si>
    <t>RUTH CECILIA</t>
  </si>
  <si>
    <t xml:space="preserve">EDIER </t>
  </si>
  <si>
    <t>EDIER ALEJANDRO</t>
  </si>
  <si>
    <t xml:space="preserve">ALEXANDRA </t>
  </si>
  <si>
    <t>YERIT ALEXANDRA</t>
  </si>
  <si>
    <t xml:space="preserve">ZULEIDA </t>
  </si>
  <si>
    <t>DERLEY DAYANA</t>
  </si>
  <si>
    <t>KAREN ALEJANDRA</t>
  </si>
  <si>
    <t>MOLAVOQUE</t>
  </si>
  <si>
    <t>MARYEN ROCIO</t>
  </si>
  <si>
    <t>DINA FERNANDA</t>
  </si>
  <si>
    <t>MALUENDAS</t>
  </si>
  <si>
    <t>GIRON</t>
  </si>
  <si>
    <t>JEFFERSON FERNANDO</t>
  </si>
  <si>
    <t>ANYI MILEYDI</t>
  </si>
  <si>
    <t>INGRI KATHERIN</t>
  </si>
  <si>
    <t>OLGA JINETH</t>
  </si>
  <si>
    <t>YENI YUSLEY</t>
  </si>
  <si>
    <t>JOSE ENRIQUE</t>
  </si>
  <si>
    <t>LUIS ALEXANDER</t>
  </si>
  <si>
    <t>DE LADINO</t>
  </si>
  <si>
    <t xml:space="preserve">ELOISA </t>
  </si>
  <si>
    <t>JHON ARVEY</t>
  </si>
  <si>
    <t>MADROÑERO</t>
  </si>
  <si>
    <t>SCHNEIDER OWENS</t>
  </si>
  <si>
    <t>CIELO MARIA</t>
  </si>
  <si>
    <t>LUZ NIDIA</t>
  </si>
  <si>
    <t xml:space="preserve">NORBEY </t>
  </si>
  <si>
    <t>FREDY HERNANDO</t>
  </si>
  <si>
    <t>PABLO ANTONIO</t>
  </si>
  <si>
    <t>DANIELA VALENTINA</t>
  </si>
  <si>
    <t>MANUEL ANTONIO</t>
  </si>
  <si>
    <t>MARIA NAYME</t>
  </si>
  <si>
    <t>ANA VIVIANA</t>
  </si>
  <si>
    <t xml:space="preserve">MARITZA </t>
  </si>
  <si>
    <t>QUIROGA</t>
  </si>
  <si>
    <t xml:space="preserve">YDALY </t>
  </si>
  <si>
    <t>DUVER FERNEY</t>
  </si>
  <si>
    <t>EDWAR ALIRIO</t>
  </si>
  <si>
    <t>DARWIN FELIPE</t>
  </si>
  <si>
    <t>NELLY ALEJANDRA</t>
  </si>
  <si>
    <t>YOLAR ALEXANDER</t>
  </si>
  <si>
    <t>CARILLO</t>
  </si>
  <si>
    <t>MANUEL STIVEN</t>
  </si>
  <si>
    <t xml:space="preserve">STEVENSON </t>
  </si>
  <si>
    <t>SUNSUNAGA</t>
  </si>
  <si>
    <t>VICTORIA SILVIA</t>
  </si>
  <si>
    <t>JHORMAN OBDULIO</t>
  </si>
  <si>
    <t xml:space="preserve">MERCEDEZ </t>
  </si>
  <si>
    <t>YESSICA LISETH</t>
  </si>
  <si>
    <t>SORANY ANDREA</t>
  </si>
  <si>
    <t>VISCAINO</t>
  </si>
  <si>
    <t xml:space="preserve">LIDA </t>
  </si>
  <si>
    <t xml:space="preserve">LUCENIA </t>
  </si>
  <si>
    <t>MILLY DAYANA</t>
  </si>
  <si>
    <t>DEICY NATALIA</t>
  </si>
  <si>
    <t>SOR MARGARITA</t>
  </si>
  <si>
    <t>LINA MAYERLI</t>
  </si>
  <si>
    <t>PIEDRAITA</t>
  </si>
  <si>
    <t>NORBEY ARLEY</t>
  </si>
  <si>
    <t>JESICA SMITH</t>
  </si>
  <si>
    <t>JULIO CESAR</t>
  </si>
  <si>
    <t>MARIA OMAIRA</t>
  </si>
  <si>
    <t>GLORIA MABEL</t>
  </si>
  <si>
    <t>YUDY MILDREY</t>
  </si>
  <si>
    <t>SILVIA MILENA</t>
  </si>
  <si>
    <t>ANDRES VIVIANO</t>
  </si>
  <si>
    <t xml:space="preserve">ADRIANA </t>
  </si>
  <si>
    <t>YINETH ISABELA</t>
  </si>
  <si>
    <t>LILIA MARIA</t>
  </si>
  <si>
    <t xml:space="preserve">ALCIBIADES </t>
  </si>
  <si>
    <t xml:space="preserve">DANILO </t>
  </si>
  <si>
    <t>GUAVITA</t>
  </si>
  <si>
    <t xml:space="preserve">JOSE </t>
  </si>
  <si>
    <t>ROSA ILMA</t>
  </si>
  <si>
    <t>JONATAN ALEXANDER</t>
  </si>
  <si>
    <t>HOLMAN ANDRES</t>
  </si>
  <si>
    <t>BRAYAN IVAN</t>
  </si>
  <si>
    <t xml:space="preserve">ANGELMIRO </t>
  </si>
  <si>
    <t>ANGIE CAROLINA</t>
  </si>
  <si>
    <t>SAMUEL LEONARDO</t>
  </si>
  <si>
    <t>MARIA NILVIA</t>
  </si>
  <si>
    <t>DANIEL DAVID</t>
  </si>
  <si>
    <t>TABARES</t>
  </si>
  <si>
    <t>INGRID DANIELA</t>
  </si>
  <si>
    <t>ANDERSON HERNAN</t>
  </si>
  <si>
    <t>JUBER JHONDANI</t>
  </si>
  <si>
    <t>MAIRA ALEJANDRA</t>
  </si>
  <si>
    <t>NOHORA MARIA</t>
  </si>
  <si>
    <t>ROBIN STIVEN</t>
  </si>
  <si>
    <t>FREYMA SMITH</t>
  </si>
  <si>
    <t>MAYERLY ANDREA</t>
  </si>
  <si>
    <t>JESUS ESNEIDER</t>
  </si>
  <si>
    <t>NEYFI FRAYDEN</t>
  </si>
  <si>
    <t xml:space="preserve">JAIR </t>
  </si>
  <si>
    <t>YESICA LORENA</t>
  </si>
  <si>
    <t>DEICY YULIETH</t>
  </si>
  <si>
    <t>RICARDO ALBERTO</t>
  </si>
  <si>
    <t>LISETH FERNANDA</t>
  </si>
  <si>
    <t>OCHOA</t>
  </si>
  <si>
    <t>ROSA TATIANA</t>
  </si>
  <si>
    <t>JENNY PATRICIA</t>
  </si>
  <si>
    <t>JOSE ANDRES</t>
  </si>
  <si>
    <t>MARCOS EMILIO</t>
  </si>
  <si>
    <t>MENSA</t>
  </si>
  <si>
    <t>ERIK LEANDRO</t>
  </si>
  <si>
    <t>JOHANNA MARCELA</t>
  </si>
  <si>
    <t>ELIZABETH CAROLINA</t>
  </si>
  <si>
    <t>AVEL JHOHANNY</t>
  </si>
  <si>
    <t>EDWIN ALEXANDER</t>
  </si>
  <si>
    <t>JUAN DE LA CRUZ</t>
  </si>
  <si>
    <t>LUZ ALBA</t>
  </si>
  <si>
    <t>VIVIANA PATRICIA</t>
  </si>
  <si>
    <t>ELVER LEONEL</t>
  </si>
  <si>
    <t xml:space="preserve">ELICEO </t>
  </si>
  <si>
    <t>ALBA MARINA</t>
  </si>
  <si>
    <t>FRANKY</t>
  </si>
  <si>
    <t xml:space="preserve">EUCLIDES </t>
  </si>
  <si>
    <t xml:space="preserve">VEREMIS </t>
  </si>
  <si>
    <t>DE CASTAÑEDA</t>
  </si>
  <si>
    <t>ZOILA ROSA</t>
  </si>
  <si>
    <t>YISBER ALEIXER</t>
  </si>
  <si>
    <t xml:space="preserve">LAURINDO </t>
  </si>
  <si>
    <t xml:space="preserve">JAIVER </t>
  </si>
  <si>
    <t>KAREN NALLYD</t>
  </si>
  <si>
    <t>YENSI NAREN</t>
  </si>
  <si>
    <t>LAURA FERNANDA</t>
  </si>
  <si>
    <t>JIMMY ADRIANO</t>
  </si>
  <si>
    <t>ZULLY JOHANNA</t>
  </si>
  <si>
    <t>GEIDY JINETH</t>
  </si>
  <si>
    <t>DE SEGURA</t>
  </si>
  <si>
    <t>DE RAMIREZ</t>
  </si>
  <si>
    <t xml:space="preserve">CECILIA </t>
  </si>
  <si>
    <t>MARTINES</t>
  </si>
  <si>
    <t xml:space="preserve">ELIVER </t>
  </si>
  <si>
    <t xml:space="preserve">YENNIFER </t>
  </si>
  <si>
    <t>DUVAN ARLEY</t>
  </si>
  <si>
    <t xml:space="preserve">SALOMON </t>
  </si>
  <si>
    <t>JAIME DE JESUS</t>
  </si>
  <si>
    <t>APARICIO</t>
  </si>
  <si>
    <t>JESUS ALIRIO</t>
  </si>
  <si>
    <t>MAURICIO ALEXANDER</t>
  </si>
  <si>
    <t xml:space="preserve">ELCIRA </t>
  </si>
  <si>
    <t>JESSENIA KATHERIN</t>
  </si>
  <si>
    <t xml:space="preserve">NILVA </t>
  </si>
  <si>
    <t xml:space="preserve">YENNY </t>
  </si>
  <si>
    <t>JITSECVILISH NACARI</t>
  </si>
  <si>
    <t>NESTOR JULIO</t>
  </si>
  <si>
    <t>JISEL TATIANA</t>
  </si>
  <si>
    <t>RUTH MERY</t>
  </si>
  <si>
    <t>OLGA LEONOR</t>
  </si>
  <si>
    <t>ROBERTO ANDRES</t>
  </si>
  <si>
    <t>EDILSON FERNANDO</t>
  </si>
  <si>
    <t xml:space="preserve">ISMAR </t>
  </si>
  <si>
    <t>MAIRIN DAHIANA</t>
  </si>
  <si>
    <t>JOSE GERARDO</t>
  </si>
  <si>
    <t>LEIDY GIOVANNA</t>
  </si>
  <si>
    <t>JONATAN STEVEN</t>
  </si>
  <si>
    <t>FRANCY JANETH</t>
  </si>
  <si>
    <t>ANA ILDA</t>
  </si>
  <si>
    <t>CARLOS HUMBERTO</t>
  </si>
  <si>
    <t>JOHAN ALEJANDRO</t>
  </si>
  <si>
    <t>MARIA EMPERATRIZ</t>
  </si>
  <si>
    <t>YEISON JAVIER</t>
  </si>
  <si>
    <t>MARCOS FIDEL</t>
  </si>
  <si>
    <t>ZARTA</t>
  </si>
  <si>
    <t xml:space="preserve">VALENTINA </t>
  </si>
  <si>
    <t xml:space="preserve">ANDRES </t>
  </si>
  <si>
    <t>CLAUDIA MAYERLY</t>
  </si>
  <si>
    <t>ARRIAGA</t>
  </si>
  <si>
    <t>KARINA ALEJANDRA</t>
  </si>
  <si>
    <t>ALICIA FERNANDA</t>
  </si>
  <si>
    <t>KEREN ALEXANDRA</t>
  </si>
  <si>
    <t>CINDY PAOLA</t>
  </si>
  <si>
    <t>ANGEL AUGUSTO</t>
  </si>
  <si>
    <t>KATERIN JULIETH</t>
  </si>
  <si>
    <t>MARIA LUCIA</t>
  </si>
  <si>
    <t>DIDIER DUVAN</t>
  </si>
  <si>
    <t xml:space="preserve">DEHIXON </t>
  </si>
  <si>
    <t xml:space="preserve">HELIODORO </t>
  </si>
  <si>
    <t xml:space="preserve">UBALDINA </t>
  </si>
  <si>
    <t>JOSE DE JESUS</t>
  </si>
  <si>
    <t>JOSE J</t>
  </si>
  <si>
    <t>MARTHA ISABEL</t>
  </si>
  <si>
    <t>HANGY TATIANA</t>
  </si>
  <si>
    <t>ALEY</t>
  </si>
  <si>
    <t xml:space="preserve">CANDELARIA </t>
  </si>
  <si>
    <t xml:space="preserve">ARLEDIS </t>
  </si>
  <si>
    <t>ESPINEL</t>
  </si>
  <si>
    <t>NATALIA YIZETH</t>
  </si>
  <si>
    <t>SUNS</t>
  </si>
  <si>
    <t xml:space="preserve">EDINSON </t>
  </si>
  <si>
    <t>SEPULVEDA</t>
  </si>
  <si>
    <t>JUAN GOSAIN</t>
  </si>
  <si>
    <t>JUAN GABRIEL</t>
  </si>
  <si>
    <t>PEDRAZA</t>
  </si>
  <si>
    <t>SEGUNDO GILDARDO</t>
  </si>
  <si>
    <t>KARE JASBLEIDY</t>
  </si>
  <si>
    <t>JHON ANDERSON</t>
  </si>
  <si>
    <t>AZUERO</t>
  </si>
  <si>
    <t xml:space="preserve">ERNESTO </t>
  </si>
  <si>
    <t>GLORIA INES</t>
  </si>
  <si>
    <t xml:space="preserve">SANTIAGO </t>
  </si>
  <si>
    <t xml:space="preserve">CAMILO </t>
  </si>
  <si>
    <t>MARIA ACENETH</t>
  </si>
  <si>
    <t>JAIBER DUVAN</t>
  </si>
  <si>
    <t>GEIDY BRISECTH</t>
  </si>
  <si>
    <t>MARELBY YISNEY</t>
  </si>
  <si>
    <t>MOLANO</t>
  </si>
  <si>
    <t>JOHYST DAYHANNA</t>
  </si>
  <si>
    <t>YONNATAN YADIR</t>
  </si>
  <si>
    <t xml:space="preserve">ATANAEL </t>
  </si>
  <si>
    <t>PEDRO HELY</t>
  </si>
  <si>
    <t>LUZ SENAIDA</t>
  </si>
  <si>
    <t>MONICA PATRICIA</t>
  </si>
  <si>
    <t>BOTERO</t>
  </si>
  <si>
    <t>MARIA NATALY</t>
  </si>
  <si>
    <t>JESUS OTILIO</t>
  </si>
  <si>
    <t>WILSON DE JESUS</t>
  </si>
  <si>
    <t>MANRRIQUE</t>
  </si>
  <si>
    <t>JESUS CAMILO</t>
  </si>
  <si>
    <t>MARIA LUCIOLA</t>
  </si>
  <si>
    <t>NICOLLE MARIANA</t>
  </si>
  <si>
    <t>ANGELA MARCELA</t>
  </si>
  <si>
    <t>GONZALO ANDRES</t>
  </si>
  <si>
    <t>JOSE ALFREDO</t>
  </si>
  <si>
    <t>LUIS RODRIGO</t>
  </si>
  <si>
    <t>MARIA TEOFILDE</t>
  </si>
  <si>
    <t>JOSE JACINTO</t>
  </si>
  <si>
    <t>ISIS ONEYDI</t>
  </si>
  <si>
    <t>HILDA YIRLEY</t>
  </si>
  <si>
    <t>EFREN GREGORIO</t>
  </si>
  <si>
    <t>SHARON YORELLY</t>
  </si>
  <si>
    <t>DIANA MARGARITA</t>
  </si>
  <si>
    <t>RAUL VITELMO</t>
  </si>
  <si>
    <t>RAUL ANDRES</t>
  </si>
  <si>
    <t>WENDY VANESSA</t>
  </si>
  <si>
    <t>YASLEY KATERIN</t>
  </si>
  <si>
    <t>YESICA ALEXANDRA</t>
  </si>
  <si>
    <t>CARLOS WILLIAM</t>
  </si>
  <si>
    <t xml:space="preserve">FRANJERLY </t>
  </si>
  <si>
    <t>GUASTUMAL</t>
  </si>
  <si>
    <t>MARIA LEONILDE</t>
  </si>
  <si>
    <t>CERON</t>
  </si>
  <si>
    <t>JOSE BRAYAN ERVEY</t>
  </si>
  <si>
    <t>CHAVEZ</t>
  </si>
  <si>
    <t>JUAN AGUSTIN</t>
  </si>
  <si>
    <t>EDGAR ORLANDO</t>
  </si>
  <si>
    <t>LUIS DANIEL</t>
  </si>
  <si>
    <t>JESUS ALEJANDRO</t>
  </si>
  <si>
    <t>JONATAN FELIPE</t>
  </si>
  <si>
    <t>CRISTIAN OSWALDO</t>
  </si>
  <si>
    <t xml:space="preserve">DAYZULIZ </t>
  </si>
  <si>
    <t>JORGE TULIO</t>
  </si>
  <si>
    <t>NORMA XIMENA</t>
  </si>
  <si>
    <t>JOBANA ALEJANDRA</t>
  </si>
  <si>
    <t>ERIKA JHOANA</t>
  </si>
  <si>
    <t>DAIRO YAMID</t>
  </si>
  <si>
    <t>VIVIANA FAYSULI</t>
  </si>
  <si>
    <t>JORGE ARIEL</t>
  </si>
  <si>
    <t>NUBIA ISLANDA</t>
  </si>
  <si>
    <t>ELENA PATRICIA</t>
  </si>
  <si>
    <t>PAULA DANIELA</t>
  </si>
  <si>
    <t>JAIRO HUMBERTO</t>
  </si>
  <si>
    <t>JHORMAN JAVIER</t>
  </si>
  <si>
    <t>CESAR STEVEN</t>
  </si>
  <si>
    <t>DARLY DAYANA</t>
  </si>
  <si>
    <t>GERSON ANDRES</t>
  </si>
  <si>
    <t>DUVAN DANIEL</t>
  </si>
  <si>
    <t>JHON WILMAR</t>
  </si>
  <si>
    <t>JOHN ANDERSON</t>
  </si>
  <si>
    <t>ANYELA PATRICIA</t>
  </si>
  <si>
    <t>FERNEY HERNANDO</t>
  </si>
  <si>
    <t>KARINA ALEXANDRA</t>
  </si>
  <si>
    <t>LINDA SHARIK TATIANA</t>
  </si>
  <si>
    <t xml:space="preserve">MARINELA </t>
  </si>
  <si>
    <t xml:space="preserve">JONATAN </t>
  </si>
  <si>
    <t>LISBETH DEUVITER</t>
  </si>
  <si>
    <t>ANGIE KATHERINE</t>
  </si>
  <si>
    <t>ERIKA YULIETH</t>
  </si>
  <si>
    <t>DARWIN DUVAN</t>
  </si>
  <si>
    <t>ZURLEY KARINA</t>
  </si>
  <si>
    <t>ALEXIS JAIR</t>
  </si>
  <si>
    <t>JOSE ABEL</t>
  </si>
  <si>
    <t>JHON ESTIBEN</t>
  </si>
  <si>
    <t>JULIETH KATHERINE</t>
  </si>
  <si>
    <t xml:space="preserve">ARELYS </t>
  </si>
  <si>
    <t>LULIGO</t>
  </si>
  <si>
    <t>DIEGO ANDRES</t>
  </si>
  <si>
    <t>MARGO CECILIA</t>
  </si>
  <si>
    <t xml:space="preserve">KATERINE </t>
  </si>
  <si>
    <t xml:space="preserve">BAUDILIO </t>
  </si>
  <si>
    <t>DE PARRA</t>
  </si>
  <si>
    <t xml:space="preserve">MARIANA </t>
  </si>
  <si>
    <t>ELSA MILENA</t>
  </si>
  <si>
    <t xml:space="preserve">YINETH </t>
  </si>
  <si>
    <t>JHOVAN ESTEBAN</t>
  </si>
  <si>
    <t>YERLY PAOLA</t>
  </si>
  <si>
    <t>LILIANA MARIA</t>
  </si>
  <si>
    <t xml:space="preserve">SOLANGEL </t>
  </si>
  <si>
    <t>CRIOLLO</t>
  </si>
  <si>
    <t>JOSE ROSO</t>
  </si>
  <si>
    <t>MILEIDY KATERINE</t>
  </si>
  <si>
    <t>RUBI YANETH</t>
  </si>
  <si>
    <t>LINAREZ</t>
  </si>
  <si>
    <t>JUSTINO ALFONSO</t>
  </si>
  <si>
    <t>MARIA DEL PILAR</t>
  </si>
  <si>
    <t>JOSE ANTONY</t>
  </si>
  <si>
    <t>JOSE RICAURTE</t>
  </si>
  <si>
    <t>ALBER NEPER</t>
  </si>
  <si>
    <t xml:space="preserve">RUBEN </t>
  </si>
  <si>
    <t>JENNY VIVIANA</t>
  </si>
  <si>
    <t>MIRIAM LUCIA</t>
  </si>
  <si>
    <t>ASTRID VALENTINA</t>
  </si>
  <si>
    <t>ARBEY ALEXANDER</t>
  </si>
  <si>
    <t>MICHAEL ALFREDO</t>
  </si>
  <si>
    <t>ROSA ANGELICA</t>
  </si>
  <si>
    <t xml:space="preserve">ISRAEL </t>
  </si>
  <si>
    <t>DE AGUIRRE</t>
  </si>
  <si>
    <t>TITO JULIO</t>
  </si>
  <si>
    <t>FERRISON JAIR</t>
  </si>
  <si>
    <t>BLANCA MARGO</t>
  </si>
  <si>
    <t>WILMER EDILSON</t>
  </si>
  <si>
    <t>MAIKOLL STIVEN</t>
  </si>
  <si>
    <t xml:space="preserve">OCTAVIO </t>
  </si>
  <si>
    <t>MARIA AZUCENA</t>
  </si>
  <si>
    <t>JHON SEBASTIAN</t>
  </si>
  <si>
    <t>ANGIE YULIETH</t>
  </si>
  <si>
    <t>MAIBY DANIELA</t>
  </si>
  <si>
    <t>VELASCO</t>
  </si>
  <si>
    <t>SONIA INES</t>
  </si>
  <si>
    <t>TATIANA ANDREA</t>
  </si>
  <si>
    <t>SANTANILLA</t>
  </si>
  <si>
    <t>LAURA YISETH</t>
  </si>
  <si>
    <t>HAIDE CRISTINA</t>
  </si>
  <si>
    <t>RODRIGO HERNAN</t>
  </si>
  <si>
    <t xml:space="preserve">JARVEY </t>
  </si>
  <si>
    <t>KELLY XIOMARA</t>
  </si>
  <si>
    <t>BLANCA BEATRIZ</t>
  </si>
  <si>
    <t>DIANA ALEXANDRA</t>
  </si>
  <si>
    <t>HECTOR LEONARDO</t>
  </si>
  <si>
    <t>MERCHAN</t>
  </si>
  <si>
    <t>GERMAN ALONSO</t>
  </si>
  <si>
    <t xml:space="preserve">EDITH </t>
  </si>
  <si>
    <t>YURY KATERINE</t>
  </si>
  <si>
    <t>YONATAN ESTIVEL</t>
  </si>
  <si>
    <t>S</t>
  </si>
  <si>
    <t>ONIA MILENA</t>
  </si>
  <si>
    <t xml:space="preserve">TITO </t>
  </si>
  <si>
    <t>JOHAN DAVID</t>
  </si>
  <si>
    <t>JOSE ESNEYDER</t>
  </si>
  <si>
    <t>BLANCA ALCIRA</t>
  </si>
  <si>
    <t>CUESTA</t>
  </si>
  <si>
    <t>HAROLD ANDRES</t>
  </si>
  <si>
    <t>ZHARIK DAYANA</t>
  </si>
  <si>
    <t>ENY YUGENIA</t>
  </si>
  <si>
    <t>KAROL ANDREA</t>
  </si>
  <si>
    <t>ANDREA ESMITH</t>
  </si>
  <si>
    <t>DEIBY OCTAVIO</t>
  </si>
  <si>
    <t>ERIKA TATIANA</t>
  </si>
  <si>
    <t>ROSA IRANIA</t>
  </si>
  <si>
    <t>ROSA ELSA</t>
  </si>
  <si>
    <t xml:space="preserve">ELCY </t>
  </si>
  <si>
    <t>JULIETH KATERINE</t>
  </si>
  <si>
    <t>FLOR ANGELA</t>
  </si>
  <si>
    <t>CASTRO GUIZA</t>
  </si>
  <si>
    <t>GUIZA GONZALEZ</t>
  </si>
  <si>
    <t>BELTRAN BEJARANO</t>
  </si>
  <si>
    <t>BARBOSA CRUZ</t>
  </si>
  <si>
    <t>ERIKA VANESA</t>
  </si>
  <si>
    <t>CARO PEDRAZA</t>
  </si>
  <si>
    <t>HELENA PATRICIA</t>
  </si>
  <si>
    <t>ERIKA DAYANA</t>
  </si>
  <si>
    <t xml:space="preserve">ESTER </t>
  </si>
  <si>
    <t>EDWAR ESNEIDER</t>
  </si>
  <si>
    <t>SANCHEZ CARO</t>
  </si>
  <si>
    <t>JAINELY JORLEDY</t>
  </si>
  <si>
    <t>LUIS GABRIEL</t>
  </si>
  <si>
    <t>PEREZ ARANDA</t>
  </si>
  <si>
    <t xml:space="preserve">NATALLY </t>
  </si>
  <si>
    <t>CARDENAS PERILLA</t>
  </si>
  <si>
    <t>PAULA JULIETH</t>
  </si>
  <si>
    <t>QUIMBERLI ALEXANDRA</t>
  </si>
  <si>
    <t>PERILLA GONZALEZ</t>
  </si>
  <si>
    <t>GLADYS EMILCE</t>
  </si>
  <si>
    <t>SONIA MERCEDES</t>
  </si>
  <si>
    <t>ANGIE YURANY</t>
  </si>
  <si>
    <t>DUVAN ENRIQUE</t>
  </si>
  <si>
    <t>CARDENAS REYES</t>
  </si>
  <si>
    <t>FREDY FERNEY</t>
  </si>
  <si>
    <t>ROJAS MURILLO</t>
  </si>
  <si>
    <t>CARDENAS ROJAS</t>
  </si>
  <si>
    <t>FREDDY ANDRUAR</t>
  </si>
  <si>
    <t>LEIDY ALEJANDRA</t>
  </si>
  <si>
    <t>SANIN PEREZ</t>
  </si>
  <si>
    <t>PAULA KATHERIN</t>
  </si>
  <si>
    <t>GABRIELA INES</t>
  </si>
  <si>
    <t>MONSALVE GALINDO</t>
  </si>
  <si>
    <t xml:space="preserve">DESIDERIO </t>
  </si>
  <si>
    <t>ANA MONICA</t>
  </si>
  <si>
    <t>BARRAGAN LEON</t>
  </si>
  <si>
    <t>MARIA EDILTRUDES</t>
  </si>
  <si>
    <t xml:space="preserve">RAMOS </t>
  </si>
  <si>
    <t>SAMUEL FELIPE</t>
  </si>
  <si>
    <t>INFANTE MUÑOZ</t>
  </si>
  <si>
    <t>QUIÑONES PORTOCARREÑO</t>
  </si>
  <si>
    <t xml:space="preserve">VICTORIA </t>
  </si>
  <si>
    <t>YULI MARITZA</t>
  </si>
  <si>
    <t>LOPEZ TORO</t>
  </si>
  <si>
    <t>PRIETO CASTELLANOS</t>
  </si>
  <si>
    <t>WILLIAM ALVEIRO</t>
  </si>
  <si>
    <t>JOLMAN LEONARDO</t>
  </si>
  <si>
    <t>FORERO OLAYA</t>
  </si>
  <si>
    <t>MARIA DEL SOCORRO</t>
  </si>
  <si>
    <t>JENNIFFER ANDREA</t>
  </si>
  <si>
    <t>PEREZ SOTELO</t>
  </si>
  <si>
    <t>SALCEDO LOPEZ</t>
  </si>
  <si>
    <t>GOMEZ SALCEDO</t>
  </si>
  <si>
    <t>MAYRA SHIRLEY</t>
  </si>
  <si>
    <t xml:space="preserve">MALDONADO </t>
  </si>
  <si>
    <t>MALDONADO OTALVARO</t>
  </si>
  <si>
    <t>ALARCON MENDIETA</t>
  </si>
  <si>
    <t>REDONDO ALARCON</t>
  </si>
  <si>
    <t>EDITH YULIET</t>
  </si>
  <si>
    <t>ROMERO DE ALARCON</t>
  </si>
  <si>
    <t>CLARA ROSA</t>
  </si>
  <si>
    <t>RUTH CLEMENCIA</t>
  </si>
  <si>
    <t>CORTEZ MONROY</t>
  </si>
  <si>
    <t>JHON BRAYAN</t>
  </si>
  <si>
    <t xml:space="preserve">RAFAEL </t>
  </si>
  <si>
    <t>LUIS HERNESTO</t>
  </si>
  <si>
    <t>ANTURY ARENAS</t>
  </si>
  <si>
    <t>ANTURY ARIAS</t>
  </si>
  <si>
    <t>YURLEY ENITH</t>
  </si>
  <si>
    <t>NEISLY AZENTH</t>
  </si>
  <si>
    <t>CLAVIJO LEON</t>
  </si>
  <si>
    <t>FRANCY NATALI</t>
  </si>
  <si>
    <t>YURY MARCELA</t>
  </si>
  <si>
    <t>MONICA YISED</t>
  </si>
  <si>
    <t>HERNANDEZ TORRES</t>
  </si>
  <si>
    <t xml:space="preserve">ADELA </t>
  </si>
  <si>
    <t>FANNY ANDREA</t>
  </si>
  <si>
    <t>CAGUEÑO GUATIVA</t>
  </si>
  <si>
    <t xml:space="preserve">ERACLIDES </t>
  </si>
  <si>
    <t>ACOSTA CHIVATA</t>
  </si>
  <si>
    <t>MARIA ROMELIA</t>
  </si>
  <si>
    <t>FARFAN HUESO</t>
  </si>
  <si>
    <t>FIDEL FERNAN</t>
  </si>
  <si>
    <t>FRANCO RUANO</t>
  </si>
  <si>
    <t>ESTEFANNY NATALY</t>
  </si>
  <si>
    <t>SAAVEDRA TRUJILLO</t>
  </si>
  <si>
    <t>CARLOS DARLEY</t>
  </si>
  <si>
    <t>QUINTIAN LA VERDE</t>
  </si>
  <si>
    <t>HERNANDEZ SALCEDO</t>
  </si>
  <si>
    <t>ANTONIO MARIA</t>
  </si>
  <si>
    <t>BETANCOURT MARTINEZ</t>
  </si>
  <si>
    <t>JEIMY CATHERINE</t>
  </si>
  <si>
    <t>YESICA MARIA</t>
  </si>
  <si>
    <t xml:space="preserve">HASBLEIDY </t>
  </si>
  <si>
    <t xml:space="preserve">JARRISON </t>
  </si>
  <si>
    <t>EDUAR KALETH</t>
  </si>
  <si>
    <t xml:space="preserve">GARAVITO </t>
  </si>
  <si>
    <t>NAYIRA ALEXANDRA</t>
  </si>
  <si>
    <t>DIAZ GUZMAN</t>
  </si>
  <si>
    <t>RIOS OCAMPO</t>
  </si>
  <si>
    <t>SALINAS RENDON</t>
  </si>
  <si>
    <t>SARAY ULLOA</t>
  </si>
  <si>
    <t>OLAYA CORTES</t>
  </si>
  <si>
    <t>LADINO ARDILA</t>
  </si>
  <si>
    <t>GUTIERREZ GONZALEZ</t>
  </si>
  <si>
    <t>MARIA JANNETTE</t>
  </si>
  <si>
    <t>VANEGAS RODRIGUEZ</t>
  </si>
  <si>
    <t>GONZALEZ GALLO</t>
  </si>
  <si>
    <t>ELIANA DEL PILAR</t>
  </si>
  <si>
    <t>MARTIN CUESTO</t>
  </si>
  <si>
    <t>ALBA ISABEL</t>
  </si>
  <si>
    <t>CORREDOR FAJARDO</t>
  </si>
  <si>
    <t>SARA LUCIA</t>
  </si>
  <si>
    <t>DUVAN ESTIVEN</t>
  </si>
  <si>
    <t>LEIDY CRISTINA</t>
  </si>
  <si>
    <t>BRAYAN LIBARDO</t>
  </si>
  <si>
    <t xml:space="preserve">BERNAL </t>
  </si>
  <si>
    <t>GRAJALES CALLES</t>
  </si>
  <si>
    <t xml:space="preserve">ESNEDA </t>
  </si>
  <si>
    <t>DANIEL FERNANDO</t>
  </si>
  <si>
    <t>YERALDIN DANIELA</t>
  </si>
  <si>
    <t>CUTIVA BALLEN</t>
  </si>
  <si>
    <t>SHAUNNY VANESSA</t>
  </si>
  <si>
    <t xml:space="preserve">DAMARES </t>
  </si>
  <si>
    <t xml:space="preserve">ROSIRIS </t>
  </si>
  <si>
    <t>YURI MARICELA</t>
  </si>
  <si>
    <t>CASTRO TEJEIRO</t>
  </si>
  <si>
    <t xml:space="preserve">ERASMO </t>
  </si>
  <si>
    <t>CASTRO ROJAS</t>
  </si>
  <si>
    <t xml:space="preserve">TEJEIRO </t>
  </si>
  <si>
    <t>NIÑO RODRIGUEZ</t>
  </si>
  <si>
    <t>DUMAR ALBERTO</t>
  </si>
  <si>
    <t>NIÑO CASTRO</t>
  </si>
  <si>
    <t>LUZ STELA</t>
  </si>
  <si>
    <t>MORENO LADINO</t>
  </si>
  <si>
    <t>GARCIA PEREZ</t>
  </si>
  <si>
    <t xml:space="preserve">ALFONSO </t>
  </si>
  <si>
    <t>DIANA ZULEIMA</t>
  </si>
  <si>
    <t xml:space="preserve">ENGELS </t>
  </si>
  <si>
    <t>CARDONA JARAMILLO</t>
  </si>
  <si>
    <t>OCHOA ACEVEDO</t>
  </si>
  <si>
    <t xml:space="preserve">CELMIRA </t>
  </si>
  <si>
    <t>PARRA RAMIREZ</t>
  </si>
  <si>
    <t xml:space="preserve">YESID </t>
  </si>
  <si>
    <t>EDINSON YESID</t>
  </si>
  <si>
    <t>LILI MARCELA</t>
  </si>
  <si>
    <t>MOSQUERA VARGAS</t>
  </si>
  <si>
    <t xml:space="preserve">AMELIA </t>
  </si>
  <si>
    <t xml:space="preserve">HAMON </t>
  </si>
  <si>
    <t>GLADIS CENELIA</t>
  </si>
  <si>
    <t>YEIMY LIZETH</t>
  </si>
  <si>
    <t>ANGIE JOHANA</t>
  </si>
  <si>
    <t>PARDO PARDO</t>
  </si>
  <si>
    <t>ANA CLARA GLADIS</t>
  </si>
  <si>
    <t>GIRALDO ALVAREZ</t>
  </si>
  <si>
    <t>MARIA DENIS</t>
  </si>
  <si>
    <t>VARON MORALES</t>
  </si>
  <si>
    <t>MARIA LEONOR</t>
  </si>
  <si>
    <t>BEJARANO MUÑOZ</t>
  </si>
  <si>
    <t>CRISTIAN ELIAS</t>
  </si>
  <si>
    <t>JONATAN ESTIVEN</t>
  </si>
  <si>
    <t xml:space="preserve">ESTEFANIA </t>
  </si>
  <si>
    <t>LISETH DAYANA</t>
  </si>
  <si>
    <t>WALTEROS CASTRO</t>
  </si>
  <si>
    <t>ARNIL ESTIVED</t>
  </si>
  <si>
    <t>PEÑA BETANCURT</t>
  </si>
  <si>
    <t>MARTHA HELENA</t>
  </si>
  <si>
    <t xml:space="preserve">BOLAÑOS </t>
  </si>
  <si>
    <t>MARIA LOURDES</t>
  </si>
  <si>
    <t>YESICA LORENY</t>
  </si>
  <si>
    <t>CINDY LILIANA</t>
  </si>
  <si>
    <t xml:space="preserve">YESSENIA </t>
  </si>
  <si>
    <t>CUBIDES PEÑA</t>
  </si>
  <si>
    <t>YANETH MERCEDES</t>
  </si>
  <si>
    <t>CLAUDIA XIMENA</t>
  </si>
  <si>
    <t>SIERRA GARCIA</t>
  </si>
  <si>
    <t>JUAN ESTEVAN</t>
  </si>
  <si>
    <t>MORA SILVA</t>
  </si>
  <si>
    <t>GLORIA ESTELLA</t>
  </si>
  <si>
    <t>YENIFFER ANDREA</t>
  </si>
  <si>
    <t>PERE GOMEZ</t>
  </si>
  <si>
    <t>FLOREZ DIAZ</t>
  </si>
  <si>
    <t>BARRETO DUARTE</t>
  </si>
  <si>
    <t>JENIFFER</t>
  </si>
  <si>
    <t>CARMENZA</t>
  </si>
  <si>
    <t>PEDRO</t>
  </si>
  <si>
    <t>AMAZO</t>
  </si>
  <si>
    <t xml:space="preserve">PIZA SAAVEDRA RIGOBERTO </t>
  </si>
  <si>
    <t>RODRIGUEZ GIRALDO MARIA ANGELICA</t>
  </si>
  <si>
    <t>MARTINEZ MARTINEZ DULYER DANIELA</t>
  </si>
  <si>
    <t>PARRADO QUEVEDO ELSA MARIA</t>
  </si>
  <si>
    <t>CLAVIJO HERRERA MARIA DOLFY</t>
  </si>
  <si>
    <t>DIAZ LARA LEIDY YADIRA</t>
  </si>
  <si>
    <t>DIAZ LARA ANDERSON JAVIER</t>
  </si>
  <si>
    <t>ACERO RIVERA YUDI ANDREA</t>
  </si>
  <si>
    <t>BELTRAN SABOGAL YUDI ANDREA</t>
  </si>
  <si>
    <t>SANCHEZ NEIRA IVAN ANDRES</t>
  </si>
  <si>
    <t>PLATA ROCHA CRISTIAN DAVID</t>
  </si>
  <si>
    <t>VARGAS GONZALEZ JEFERSON RODRIGO</t>
  </si>
  <si>
    <t>ACOSTA FERRUCHO YESICA TATIANA</t>
  </si>
  <si>
    <t>ROCHA SANCHEZ LUZ ESTELLA</t>
  </si>
  <si>
    <t xml:space="preserve">RUGELES RODRIGUEZ YANNETH </t>
  </si>
  <si>
    <t xml:space="preserve">RINCON ROJAS FERNANDO </t>
  </si>
  <si>
    <t>RINCON CAGUA KEVIN FERNANDO</t>
  </si>
  <si>
    <t>RODRIGUEZ MARTINEZ LUISA FERNANDA</t>
  </si>
  <si>
    <t>RODRIGUEZ OCAMPO JUAN CARLOS</t>
  </si>
  <si>
    <t>VARGAS BUITRAGO MARIA MARLENY</t>
  </si>
  <si>
    <t xml:space="preserve">QUINTANA  GONZALO </t>
  </si>
  <si>
    <t>DAZA ALVARADO ANA GRACIELA</t>
  </si>
  <si>
    <t>RIVEROS BELTRAN JOSE DUVAN</t>
  </si>
  <si>
    <t>OCA CAMPO ANDRES SANTIAGO</t>
  </si>
  <si>
    <t>LADINO ALVAREZ GLORIA STELLA</t>
  </si>
  <si>
    <t>GORDILLO SAZA CARLOS JULIAN</t>
  </si>
  <si>
    <t xml:space="preserve">PEREZ AGUDELO LUZMILA </t>
  </si>
  <si>
    <t>BENITO PEREZ TATIANA MAYERLY</t>
  </si>
  <si>
    <t>ARCINIEGAS  RUTH PATRICIA</t>
  </si>
  <si>
    <t>GUTIERREZ LEON MARIA ELISA</t>
  </si>
  <si>
    <t>VARGAS ZAPATA MARIA ALEJANDRA</t>
  </si>
  <si>
    <t>FRANCO PEÑA CRISTIAN EDUARDO</t>
  </si>
  <si>
    <t>MUÑOZ QUINTERO LUIS GONZALO</t>
  </si>
  <si>
    <t xml:space="preserve">SANCHEZ AHUMADA ROOSEVELT </t>
  </si>
  <si>
    <t xml:space="preserve">GOMEZ GALEANO EDILBERTO </t>
  </si>
  <si>
    <t>PLATA ROCHA LUISA FERNANDA</t>
  </si>
  <si>
    <t>LARGO LARGO MARIA JUDID</t>
  </si>
  <si>
    <t>SOSA  ITALO JULIO</t>
  </si>
  <si>
    <t>SOSA CIFUENTES YENI XIOMARA</t>
  </si>
  <si>
    <t>BASTO URREGO MARIA MARCELA</t>
  </si>
  <si>
    <t xml:space="preserve">ORJUELA MORA BEATRIZ </t>
  </si>
  <si>
    <t>GALEANO AYALA HERSON SAMUEL</t>
  </si>
  <si>
    <t>RINCON GARCIA JORGE ORLANDO</t>
  </si>
  <si>
    <t>RINCON RINCON DANIEL STIVEN</t>
  </si>
  <si>
    <t xml:space="preserve">BELTRAN MARTINEZ LEONARDO </t>
  </si>
  <si>
    <t>SUAREZ CORREA EDWARD ALEJANDRO</t>
  </si>
  <si>
    <t xml:space="preserve">CAGUA CAGUA REMIGIO </t>
  </si>
  <si>
    <t>CORDOBA CAGUA CARLOS ANDRES</t>
  </si>
  <si>
    <t xml:space="preserve">CAGUA CRUZ NUBIA </t>
  </si>
  <si>
    <t>CRUZ RINCON MARIA LIGIA</t>
  </si>
  <si>
    <t xml:space="preserve">ALARCON ROMERO GERMAN </t>
  </si>
  <si>
    <t>GUIZA HAMON JAVIER YECID</t>
  </si>
  <si>
    <t>ORTEGA CASTRO HERNAN FELIPE</t>
  </si>
  <si>
    <t>CASTIBLANCO GARCIA WILLIAN ALEJANDRO</t>
  </si>
  <si>
    <t>CERVERA  JORGE HUMBERTO</t>
  </si>
  <si>
    <t xml:space="preserve">CERVERA ARCINIEGAS VANDERPOUL </t>
  </si>
  <si>
    <t>CAGUEÑO MUÑOS JESSICA ALEXANDRA</t>
  </si>
  <si>
    <t>GARAVITO DIAZ JUAN DAVID</t>
  </si>
  <si>
    <t>ARIAS PEREZ BORIS ANDRES</t>
  </si>
  <si>
    <t>CORDOBA SILVA SANDRA MILENA</t>
  </si>
  <si>
    <t>URREGO  BLANCA NIEVES</t>
  </si>
  <si>
    <t>MORA ORTIZ JEISON FABIAN</t>
  </si>
  <si>
    <t>CARDENAS CUBIDES JOSE MIGUEL</t>
  </si>
  <si>
    <t xml:space="preserve">GONZALEZ MURCIA ALCIRA </t>
  </si>
  <si>
    <t>GUTIERREZ ROJAS JESSICA VIVIANA</t>
  </si>
  <si>
    <t>GOMEZ ORTIZ MARIA TRINIDAD</t>
  </si>
  <si>
    <t>GUERRERO VARGAS DINA DAYERLY</t>
  </si>
  <si>
    <t>QUINTANA MORA MARIA ANGELICA</t>
  </si>
  <si>
    <t>TAPIA HERNANDEZ LEIDY CONSTANZA</t>
  </si>
  <si>
    <t xml:space="preserve">CORREA MATEUS GLORIA </t>
  </si>
  <si>
    <t>CASTIBLANCO GARCIA LEIDY NATALIA</t>
  </si>
  <si>
    <t>BENITO PEREZ WILLIAM ALEXANDER</t>
  </si>
  <si>
    <t>PEREZ  SANDRA MILENA</t>
  </si>
  <si>
    <t>TOVAR CASTAÑO JUAN FELIPE</t>
  </si>
  <si>
    <t>LEGUIZAMO GARCIA CARLOS ALFONSO</t>
  </si>
  <si>
    <t xml:space="preserve">CERQUERA URREGO ESTELA </t>
  </si>
  <si>
    <t>GUTIERREZ PARDO JINNA LIZETH</t>
  </si>
  <si>
    <t xml:space="preserve">MUÑOZ SOLORZA JORMAN </t>
  </si>
  <si>
    <t>WALTEROS VILLAREAL YANITH GERALDY</t>
  </si>
  <si>
    <t>MOSQUERA AVILA CESAR ARLEY</t>
  </si>
  <si>
    <t>GAITAN GIRALDO LUIS ARTURO</t>
  </si>
  <si>
    <t>MORENO GIRALDO LUZ DARY</t>
  </si>
  <si>
    <t>SALAMANCA BANDERAS DARLY DAYANNA</t>
  </si>
  <si>
    <t>MARTINEZ ROZO HILDA MARIA</t>
  </si>
  <si>
    <t>ARIZA MANZANAREZ LUIS ALFREDO</t>
  </si>
  <si>
    <t>GALEANO SALCEDO JOSE RUBEN</t>
  </si>
  <si>
    <t>RIVEROS BELTRAN JONATAN SEBASTIAN</t>
  </si>
  <si>
    <t>SUAREZ CORREA NORMA CONSTANZA</t>
  </si>
  <si>
    <t xml:space="preserve">GIL RODRIGUEZ HERLINDA </t>
  </si>
  <si>
    <t>BARRIOS MARIA ALEJANDRA</t>
  </si>
  <si>
    <t>RODRIGUEZ CLAUDIA MILENA</t>
  </si>
  <si>
    <t xml:space="preserve">SALAMANCA NELLY </t>
  </si>
  <si>
    <t xml:space="preserve">JIMENEZ RIAÑO BRICEIDA </t>
  </si>
  <si>
    <t xml:space="preserve">ZAPATA ANGULO EUNICE </t>
  </si>
  <si>
    <t>FRANCO PEÑA VIVIANA CRISTINA</t>
  </si>
  <si>
    <t>SOLANO LOPEZ ROSA ALBA</t>
  </si>
  <si>
    <t>QUIJANO PACHECO VICTOR HUGO</t>
  </si>
  <si>
    <t xml:space="preserve">ARIZA PARRA EDILBERTO </t>
  </si>
  <si>
    <t>RIVEROS CESPEDES JOSE BENJAMIN</t>
  </si>
  <si>
    <t>FUENTES HERNANDEZ CARMEN AURORA</t>
  </si>
  <si>
    <t>ROJAS CORREA YERLY YULITZA</t>
  </si>
  <si>
    <t xml:space="preserve">CRUZ RINCON MARLENY </t>
  </si>
  <si>
    <t>RIVEROS GARCIA EDISON ENRIQUE</t>
  </si>
  <si>
    <t xml:space="preserve">CHAMORRO FRAYERSON </t>
  </si>
  <si>
    <t>MONSALVE BARRERA DAVID ALEJANDRO</t>
  </si>
  <si>
    <t>BARRETO NARVAEZ MABEL NICOL</t>
  </si>
  <si>
    <t>REY VARGAS LINA MARIA</t>
  </si>
  <si>
    <t>PEÑA HERNANDEZ DURLEY ASMEIDER</t>
  </si>
  <si>
    <t xml:space="preserve">BANDERAS ROCHA NEISAN </t>
  </si>
  <si>
    <t>GUEVARA MOYA JESUS ANDRES</t>
  </si>
  <si>
    <t xml:space="preserve">RODRIGUEZ MARTINEZ YEIMMY </t>
  </si>
  <si>
    <t>GORDILLO  FRANCISCO JOSE</t>
  </si>
  <si>
    <t>DURAN ANGIE KATERINE</t>
  </si>
  <si>
    <t xml:space="preserve">OLAYA ARTUNDUAGA EYNER </t>
  </si>
  <si>
    <t>AVILA RODRIGUEZ MARIA CILIA</t>
  </si>
  <si>
    <t>RODRIGUEZ RUIZ PABLO JULIO</t>
  </si>
  <si>
    <t>AYALA BARRERA ANA CECILIA</t>
  </si>
  <si>
    <t>QUINTANA MORA CAMILO ANDRES</t>
  </si>
  <si>
    <t>RIVEROS LUIS ANGEL</t>
  </si>
  <si>
    <t>PRIETO BABATIVA TANIA MAILY</t>
  </si>
  <si>
    <t>BARRETO GUANTIVA GERMAN GUSTAVO</t>
  </si>
  <si>
    <t>PIZA CORDOBA YONER ALEXANDER</t>
  </si>
  <si>
    <t>RODRIGUEZ RUA ANGEL FEDERICO</t>
  </si>
  <si>
    <t>ROCHA CASTRILLON SANDRA MILENA</t>
  </si>
  <si>
    <t xml:space="preserve">FERRUCHO MONCADA HERMELINDA </t>
  </si>
  <si>
    <t>RIAÑOS SANCHEZ SIRLEY YURANI</t>
  </si>
  <si>
    <t xml:space="preserve">HERNANDEZ ORTIZ ELIZABETH </t>
  </si>
  <si>
    <t xml:space="preserve">ROMERO DE QUEVEDO BELEN </t>
  </si>
  <si>
    <t>TAPIA BENAVIDES ANDRES FELIPE</t>
  </si>
  <si>
    <t xml:space="preserve">CAGUA CRUZ ADOLFO </t>
  </si>
  <si>
    <t>DIAZ PARRADO CRISTIAN ANDRES</t>
  </si>
  <si>
    <t>SILVA PEÑA YAZMIN LORENA</t>
  </si>
  <si>
    <t xml:space="preserve">SANCHEZ MEJIA SEBASTIAN </t>
  </si>
  <si>
    <t>ESTRADA GUEVARA SANDRA MILENA</t>
  </si>
  <si>
    <t>ARIZA MANZANAREZ LADY YINETH</t>
  </si>
  <si>
    <t>FRANCO FUENTES FRANKLIN MANUEL</t>
  </si>
  <si>
    <t>FUENTES HERNANDEZ JASMIN ROCIO</t>
  </si>
  <si>
    <t>ROJAS NIXON ERNEY</t>
  </si>
  <si>
    <t>CHAMORRO LUZ MARIELA</t>
  </si>
  <si>
    <t>SILVA SARAY LEIDY JOHANNA</t>
  </si>
  <si>
    <t xml:space="preserve">MORA LADINO NESTOR </t>
  </si>
  <si>
    <t>MEJIA SANCHEZ JESUS ALBERTO</t>
  </si>
  <si>
    <t xml:space="preserve">RIAÑOS SANCHEZ MAGDALY </t>
  </si>
  <si>
    <t xml:space="preserve">SANCHEZ OLGUIN MARIENY </t>
  </si>
  <si>
    <t>RIVERA MARTINEZ JORGE ELIECER</t>
  </si>
  <si>
    <t>HERNANDEZ QUEVEDO JOSE DURABIO</t>
  </si>
  <si>
    <t>TAPIA HERNANDEZ JHON FREDY</t>
  </si>
  <si>
    <t xml:space="preserve">GARCIA CANTOR ALEIDYS </t>
  </si>
  <si>
    <t>VARGAS DE MOLINA LUZ CELIDA</t>
  </si>
  <si>
    <t>PEÑA HERNANDEZ LEYDER HERNANDO</t>
  </si>
  <si>
    <t xml:space="preserve">CAGUA CRUZ GUSTAVO </t>
  </si>
  <si>
    <t>GORDILLO CLAVIJO JOSE FERNANDO</t>
  </si>
  <si>
    <t>ARICAPA NARVAEZ FRANCY TATIANA</t>
  </si>
  <si>
    <t xml:space="preserve">SARAY PEÑA NELSON </t>
  </si>
  <si>
    <t>ATEHORTUA HENAO JUAN PABLO</t>
  </si>
  <si>
    <t>GIRALDO RODRIGUEZ JESUS DAVID</t>
  </si>
  <si>
    <t>GIRALDO RODRIGUEZ YURI PAOLA</t>
  </si>
  <si>
    <t xml:space="preserve">PARRA MUÑOZ DANIEL </t>
  </si>
  <si>
    <t xml:space="preserve">MORENO BERNAL ORLANDO </t>
  </si>
  <si>
    <t xml:space="preserve">TAPIA  CONSTANTINO </t>
  </si>
  <si>
    <t>GORDILLO GIL DUVAN ALEXANDER</t>
  </si>
  <si>
    <t>GONZALES GOMEZ LUZ MARINA</t>
  </si>
  <si>
    <t>DIAZ DIAZ OSCAR SILVINO</t>
  </si>
  <si>
    <t>ALVARADO DE DAZA ROSA HERMINDA</t>
  </si>
  <si>
    <t xml:space="preserve">SANTOS MARTINEZ LILIANA </t>
  </si>
  <si>
    <t xml:space="preserve">ROJAS PEREZ GONZALO </t>
  </si>
  <si>
    <t>SAZA SANCHEZ DIANA MARCELA</t>
  </si>
  <si>
    <t xml:space="preserve">URREGO  DEL PILAR </t>
  </si>
  <si>
    <t>ROMERO DISU MARTHA CECILIA</t>
  </si>
  <si>
    <t>RONCANCIO GUEVARA EZEQUIEL STEVEN</t>
  </si>
  <si>
    <t>CARDOZO GAITAN DIANA PATRICIA</t>
  </si>
  <si>
    <t>CASTIBLANCO GARCIA JHON FERNANDO</t>
  </si>
  <si>
    <t>CANGREJO YEFRIN ANDRES</t>
  </si>
  <si>
    <t>MORENO ALARCON ELISA CONSTANZA</t>
  </si>
  <si>
    <t>SARAY NOGUERA MARIA ISABEL</t>
  </si>
  <si>
    <t>ACERO RIVERA JAIME ESTEBAN</t>
  </si>
  <si>
    <t>MEJIA SANCHEZ PAOLA ANDREA</t>
  </si>
  <si>
    <t>RIAÑOS  JOSE ANTONIO</t>
  </si>
  <si>
    <t>TRUJILLO CARDOSO DIANA PAOLA</t>
  </si>
  <si>
    <t>GUERRERO VARGAS LEIDY JOHANNA</t>
  </si>
  <si>
    <t>DEVIA BENAVIDES JORGE LUIS</t>
  </si>
  <si>
    <t xml:space="preserve">BENAVIDES  NATALIA </t>
  </si>
  <si>
    <t>HAMON NEIRA MARIA DOMINGA</t>
  </si>
  <si>
    <t>DELGADO PEREZ GUSTAVO ADOLFO</t>
  </si>
  <si>
    <t>CESPEDES JOSE RAMIRO</t>
  </si>
  <si>
    <t>CAGUA BOLAÑOS MARIA LEIDY</t>
  </si>
  <si>
    <t>GARCIA SABOGAL YEISON ANDRES</t>
  </si>
  <si>
    <t>RINCON RINCON ERIKA JULIANA</t>
  </si>
  <si>
    <t>ORTEGA CASTRO JORGE EDILSON</t>
  </si>
  <si>
    <t>NUNGO BARON OSCAR ANCIZAR</t>
  </si>
  <si>
    <t>JIMENEZ NEIRA ALVARO JAVIER</t>
  </si>
  <si>
    <t>ZAMORA SANABRIA EDWAR ALEJANDRO</t>
  </si>
  <si>
    <t>TAPIA HERNANDEZ CARLOS ELKIN</t>
  </si>
  <si>
    <t xml:space="preserve">CASTRO LADINO HERNANDO </t>
  </si>
  <si>
    <t>CASTRO GARCIA SANDRA MILENA</t>
  </si>
  <si>
    <t>ACOSTA BERMUDEZ DAVID ORLANDO</t>
  </si>
  <si>
    <t xml:space="preserve">GARNICA MORENO AURORA </t>
  </si>
  <si>
    <t>GORDILLO CLAVIJO JUVER NEY</t>
  </si>
  <si>
    <t xml:space="preserve">QUINTIN HERNANDO </t>
  </si>
  <si>
    <t>ÑUNGO CUBIDES NICOLL ESMITH</t>
  </si>
  <si>
    <t xml:space="preserve">ROJAS CARRANZA SALVADOR </t>
  </si>
  <si>
    <t xml:space="preserve">BOLAÑOS ROCHA ADELAIDA </t>
  </si>
  <si>
    <t xml:space="preserve">ACUÑA GUTIERREZ SAMUEL </t>
  </si>
  <si>
    <t>CERVERA ARCINIEGAS GERALDIN KARIME</t>
  </si>
  <si>
    <t>BELTRAN LUZ ADRIANA</t>
  </si>
  <si>
    <t xml:space="preserve">CARDENAS CUBIDES GERALDINE </t>
  </si>
  <si>
    <t>MORENO VARGAS LUIS ANDERSON</t>
  </si>
  <si>
    <t>GARCIA PARRA WILFER ALEXANDER</t>
  </si>
  <si>
    <t xml:space="preserve">HINCAPIE DAZA YANETH </t>
  </si>
  <si>
    <t xml:space="preserve">ROJAS NIÑO NUBELIA </t>
  </si>
  <si>
    <t>RODRIGUEZ RAMIREZ PAULA ALEJANDRA</t>
  </si>
  <si>
    <t>DIAZ PARRADO MONICA JOHANA</t>
  </si>
  <si>
    <t>MOSQUERA AVILA MILTON LEANDRO</t>
  </si>
  <si>
    <t>SANCHEZ AHUMADA IVAN JESUS</t>
  </si>
  <si>
    <t>CASTRO GOMEZ JAIVER ANDRES</t>
  </si>
  <si>
    <t xml:space="preserve">GONZALEZ  IRENE </t>
  </si>
  <si>
    <t>RIAÑOS SANCHEZ MARIA FERNANDA</t>
  </si>
  <si>
    <t>RAMOS GOMEZ FABIO RICARDO</t>
  </si>
  <si>
    <t xml:space="preserve">ARIZA MANZANARES JULIANA </t>
  </si>
  <si>
    <t>ZAMORA SANABRIA KATHERINE FAISULY</t>
  </si>
  <si>
    <t>GALEANO AYALA NURY HASBLEIDY</t>
  </si>
  <si>
    <t>GALEANO AYALA ANA LUCIA</t>
  </si>
  <si>
    <t>RINCON CONTRERAS ANGELICA MARIA</t>
  </si>
  <si>
    <t>CASTRO CESPEDES ESTIVEN HERNANDO</t>
  </si>
  <si>
    <t>CASAS MICHAEL STIVEN</t>
  </si>
  <si>
    <t xml:space="preserve">ORJUELA PULECIO MISAEL </t>
  </si>
  <si>
    <t>MARTIN JIMENEZ ZULEIMY GERALDINE</t>
  </si>
  <si>
    <t>MORENO GIRALDO LUIS HORACIO</t>
  </si>
  <si>
    <t xml:space="preserve">HINCAPIE RODRIGUEZ HERNANDO </t>
  </si>
  <si>
    <t xml:space="preserve">GARCIA CESPEDES LILIANA </t>
  </si>
  <si>
    <t>RINCON MARIA ROCIO</t>
  </si>
  <si>
    <t>VARGAS VARGAS ANGIE PAOLA</t>
  </si>
  <si>
    <t>ROCHA CASTRILLON DALIA CRISTINA</t>
  </si>
  <si>
    <t>RIVEROS BELTRAN ANGELICA MARIA</t>
  </si>
  <si>
    <t>CLAVIJO  ANA GLADYS</t>
  </si>
  <si>
    <t>MARTINEZ PEREZ HERNAN DARIO</t>
  </si>
  <si>
    <t>HERNANDEZ ALARCON MARIA OLGA</t>
  </si>
  <si>
    <t>MORA ORTIZ JORGE HERNAN</t>
  </si>
  <si>
    <t>RODRIGUEZ MONTERO JOSE FRANCISCO</t>
  </si>
  <si>
    <t>AGUDELO DE ACOSTA ROSA TULIA</t>
  </si>
  <si>
    <t>JIMENEZ LADINO JHON JAIRO</t>
  </si>
  <si>
    <t>GORDILLO CLAVIJO JAIRO ERNESTO</t>
  </si>
  <si>
    <t>DIAZ PARRADO MAYERLY ANGELICA</t>
  </si>
  <si>
    <t>SALCEDO SOLANO LUISA FERNANDA</t>
  </si>
  <si>
    <t>DUQUE VARGAS INGRID FERNANDA</t>
  </si>
  <si>
    <t>ORTEGA CASTRO LEYDY MARCELA</t>
  </si>
  <si>
    <t xml:space="preserve">RODRIGUEZ AREVALO BERENICE </t>
  </si>
  <si>
    <t>MARTINEZ PEREZ MARIA ALEXANDRA</t>
  </si>
  <si>
    <t xml:space="preserve">CERQUERA URREGO CIELO </t>
  </si>
  <si>
    <t>SOSA CIFUENTES LEIDY JOHANA</t>
  </si>
  <si>
    <t>HERNANDEZ GARCIA YESID FABIAN</t>
  </si>
  <si>
    <t>DELGADO PEREZ RICARDO ANDRES</t>
  </si>
  <si>
    <t xml:space="preserve">GOMEZ EFRAIN </t>
  </si>
  <si>
    <t>ALVAREZ BERNAL JOSE ALBERTO</t>
  </si>
  <si>
    <t>GUTIERREZ ROJAS JORGE ARMANDO</t>
  </si>
  <si>
    <t xml:space="preserve">BELTRAN MANCIPE ANGELICA </t>
  </si>
  <si>
    <t>RINCON RINCON JORGE ANDRES</t>
  </si>
  <si>
    <t>FRANCO FUENTES DIDIER FABIAN</t>
  </si>
  <si>
    <t>CAGUA CRUZ CARMEN LIGIA</t>
  </si>
  <si>
    <t xml:space="preserve">RODRIGUEZ CAMARGO EMILIANO </t>
  </si>
  <si>
    <t>FANDIÑO GONZALES FABIAN ALEXANDER</t>
  </si>
  <si>
    <t xml:space="preserve">GIRALDO FRANCO OBDILIA </t>
  </si>
  <si>
    <t>RIAÑOS SANCHEZ JHONATAN STIVEN</t>
  </si>
  <si>
    <t>PEÑA HERNANDEZ DIVI ESNETH</t>
  </si>
  <si>
    <t xml:space="preserve">HERNANDEZ AYA FLORALBA </t>
  </si>
  <si>
    <t xml:space="preserve">BELTRAN GUERRERO EDUARDO </t>
  </si>
  <si>
    <t>ALARCON ROJAS CRISTIAN FABIAN</t>
  </si>
  <si>
    <t>AMESQUITA JARAMILLO ISRAEL MAURICIO</t>
  </si>
  <si>
    <t xml:space="preserve">BARRERA HERNANDEZ UBER </t>
  </si>
  <si>
    <t xml:space="preserve">BLANCO  EMMA </t>
  </si>
  <si>
    <t>GUERRERO ECHAVARRIA IDALBA BRIGGETTE</t>
  </si>
  <si>
    <t>ROJAS CORREA YINETH DANIELA</t>
  </si>
  <si>
    <t xml:space="preserve">JIMENEZ PEÑA PEDRO </t>
  </si>
  <si>
    <t>POSSO ORTIZ JAVIER STIVEN</t>
  </si>
  <si>
    <t>MUÑOZ SOLORZA ASTRID KARINA</t>
  </si>
  <si>
    <t>PEREZ JAIMES MIRIAM NAYIBE</t>
  </si>
  <si>
    <t>SAMANCA NAVARRETE JUAN JOSE</t>
  </si>
  <si>
    <t>LOPEZ BASTOS MARIA TERESA</t>
  </si>
  <si>
    <t>JIMENEZ LADINO LAURA VALENTINA</t>
  </si>
  <si>
    <t>HERNANDEZ HERNANDEZ EDWIN DADIER</t>
  </si>
  <si>
    <t>RAMOS GOMEZ YENY ALEJANDRA</t>
  </si>
  <si>
    <t>OCAMPO VARELA CLAUDIA PATRICIA</t>
  </si>
  <si>
    <t>TRUJILLO MEJIA MARIA OLIVIA</t>
  </si>
  <si>
    <t>DELGADO PEREZ MONICA YULIETH</t>
  </si>
  <si>
    <t>RODRIGUEZ ROMERO EMILIANO JOSE</t>
  </si>
  <si>
    <t>RODRIGUEZ ORJUELA RUTH ANGELICA</t>
  </si>
  <si>
    <t>RODRIGUEZ ORJUELA YESSICA PAOLA</t>
  </si>
  <si>
    <t>MORA ORTIZ YULIETH DANIELA</t>
  </si>
  <si>
    <t>MORENO SIERRA ANDREA YICETH</t>
  </si>
  <si>
    <t>SANCHEZ LUQUE PEDRO IGNACIO</t>
  </si>
  <si>
    <t>DIAZ LARA OSCAR GIOVANNI</t>
  </si>
  <si>
    <t xml:space="preserve">CALDERON SANCHEZ ULPIANO </t>
  </si>
  <si>
    <t xml:space="preserve">RUIZ DE RODRIGUEZ ALCIRA </t>
  </si>
  <si>
    <t>VARGAS HERRERA MARIA ROSARIO</t>
  </si>
  <si>
    <t>PEÑA HERNANDEZ MARLIS ETLEN</t>
  </si>
  <si>
    <t>CASTIBLANCO CHACON PEDRO NELSON</t>
  </si>
  <si>
    <t>HERNANDEZ VILLAREAL MARYE LISETH</t>
  </si>
  <si>
    <t>HERRERA ACERO JUAN JOSE</t>
  </si>
  <si>
    <t>ROCHA CASTRILLON EDGAR ERNESTO</t>
  </si>
  <si>
    <t>GIRALDO RODRIGUEZ MARCO AURELIO</t>
  </si>
  <si>
    <t>TIQUE NINCO LUIS ALBERTO</t>
  </si>
  <si>
    <t>FLOREZ ERIKA YANIBER</t>
  </si>
  <si>
    <t>GOMEZ BRAYAN SMIT</t>
  </si>
  <si>
    <t>ARANGO SARAY ALYSSON DAHIANA</t>
  </si>
  <si>
    <t xml:space="preserve">ORTIZ QUIÑONES EMILCE </t>
  </si>
  <si>
    <t>GAMBA MORENO YIZETH KARINA</t>
  </si>
  <si>
    <t>ALVES RODRIGUEZ MEIBY JOHANA</t>
  </si>
  <si>
    <t xml:space="preserve">DUQUE CALVO EVER </t>
  </si>
  <si>
    <t xml:space="preserve">ARIZA MANZANAREZ LICETH </t>
  </si>
  <si>
    <t>MARTINEZ SUAREZ JOSE HERMES</t>
  </si>
  <si>
    <t>CASTAÑO MORENO ROSA ELVIRA</t>
  </si>
  <si>
    <t>ROMERO ROCHA ANGIE LIZETH</t>
  </si>
  <si>
    <t>BASTO URREGO CRISTIAN LEONARDO</t>
  </si>
  <si>
    <t xml:space="preserve">CESPEDES BELLANY </t>
  </si>
  <si>
    <t xml:space="preserve">LOPEZ VARON SAMANTA </t>
  </si>
  <si>
    <t>BUENO ALVES YULIAN DAVID</t>
  </si>
  <si>
    <t>CIFUENTES  SANDRA MILENA</t>
  </si>
  <si>
    <t>RINCON TORRES MARIA FERNANDA</t>
  </si>
  <si>
    <t>RINCON RINCON JHOAN ALEJANDRO</t>
  </si>
  <si>
    <t>ALARCON ROJAS YEISON GERMAN</t>
  </si>
  <si>
    <t>CALDERON TORRES YURI TATIANA</t>
  </si>
  <si>
    <t>CAGUA CRUZ MARIA ROSA</t>
  </si>
  <si>
    <t>MONTILLA EDISON ANTONIO</t>
  </si>
  <si>
    <t>URREGO OCHOA DIANA MARITZA</t>
  </si>
  <si>
    <t>FANDIÑO GONZALES PAOLA ANDRES</t>
  </si>
  <si>
    <t>SABOGAL BELTRAN LUZ MARY</t>
  </si>
  <si>
    <t xml:space="preserve">CASAS RUIZ DAMARIS </t>
  </si>
  <si>
    <t>RIOS LAURENT YESENIA</t>
  </si>
  <si>
    <t>CASTRO ANGEL MARIA</t>
  </si>
  <si>
    <t>LOPEZ GONZALEZ YURI TATIANA</t>
  </si>
  <si>
    <t>ESTRADA GUEVARA YURI ALEXANDRA</t>
  </si>
  <si>
    <t xml:space="preserve">FRANCO TRUJILLO JEYBER </t>
  </si>
  <si>
    <t>PACHON VANEGAS JHOJAN ALEJANDRO</t>
  </si>
  <si>
    <t>VARGAS GONZALEZ CLAUDIA LIZETH</t>
  </si>
  <si>
    <t>ROJAS MORALES LAURA STELA</t>
  </si>
  <si>
    <t>MARTINEZ SUAREZ JHOAN SEBASTIAN</t>
  </si>
  <si>
    <t>BONILLA BERMUDEZ LUZ NARLY</t>
  </si>
  <si>
    <t>GUTIERREZ PARDO DIANA CAROLINA</t>
  </si>
  <si>
    <t>LARA SUAREZ MARIA LLANED</t>
  </si>
  <si>
    <t xml:space="preserve">ORTIZ MORENO LIZANDRO </t>
  </si>
  <si>
    <t>HENAHO CASTRILLON MARIA CAMILA</t>
  </si>
  <si>
    <t>VARGAS GONZALEZ GLORIA YORIEN</t>
  </si>
  <si>
    <t>GIRALDO GIRALDO LUIS ANGEL</t>
  </si>
  <si>
    <t>MEJIA RENDON YESSICA PAOLA</t>
  </si>
  <si>
    <t>GIRALDO DE MURILLO AURA MARIA</t>
  </si>
  <si>
    <t>MARTINEZ  LINA ANDREA</t>
  </si>
  <si>
    <t>VARGAS GONZALEZ LEIDY JOHANA</t>
  </si>
  <si>
    <t>GUERRERO JIMENEZ LUIS ALBERTO</t>
  </si>
  <si>
    <t>MURILLO VANEGAS SHELYR VALENTINA</t>
  </si>
  <si>
    <t>NAVARRETE YESID ALVEIRO</t>
  </si>
  <si>
    <t>SILVA PEÑA MICHAEL STEVEN</t>
  </si>
  <si>
    <t>BELTRAN LIEVANO LUZ DARY</t>
  </si>
  <si>
    <t>RODRIGUEZ  CARLOS JULIO</t>
  </si>
  <si>
    <t>TRUJILLO  LUZ MARY</t>
  </si>
  <si>
    <t>CASTRO GINNA ZULEIMA</t>
  </si>
  <si>
    <t>ARIAS JOSE RODRIGO</t>
  </si>
  <si>
    <t>BELTRAN DIANA MARCELA</t>
  </si>
  <si>
    <t>HERRERA DIEGO FERNANDO</t>
  </si>
  <si>
    <t xml:space="preserve">RENDON ROMAN SILVIA </t>
  </si>
  <si>
    <t>SANTAFE  ANA INES</t>
  </si>
  <si>
    <t>PARRADO CASAS YEISON CAMILO</t>
  </si>
  <si>
    <t>MAHECHA CARDENAS LAURA SOFIA</t>
  </si>
  <si>
    <t xml:space="preserve">MORENO GIRALDO JHIMONDY </t>
  </si>
  <si>
    <t>GUALY LEYDER DUVAN</t>
  </si>
  <si>
    <t>PARRA CASTRO NUBIA CONSTANZA</t>
  </si>
  <si>
    <t xml:space="preserve">SALCEDO SOLANO YENIFER </t>
  </si>
  <si>
    <t xml:space="preserve">TRUJILLO  ERMES </t>
  </si>
  <si>
    <t>GALEANO AYALA LAURA CAMILA</t>
  </si>
  <si>
    <t>RESTREPO CHIVATA JOSE CRISTIAN</t>
  </si>
  <si>
    <t>AMESQUITA GARZON KEVIN STIVEN</t>
  </si>
  <si>
    <t>NEIRA CANO FLOR ALBA</t>
  </si>
  <si>
    <t>CASTRO CARRILLO MARIA INES</t>
  </si>
  <si>
    <t>TRUJILLO CARDOSO DERSON JAIR</t>
  </si>
  <si>
    <t xml:space="preserve">CERQUERA URREGO ROSAURA </t>
  </si>
  <si>
    <t>VANEGAS BELTRAN LUZ HAYDA</t>
  </si>
  <si>
    <t>LEON URREGO FABIO HUMBERTO</t>
  </si>
  <si>
    <t xml:space="preserve">VARGAS ARIZA IDALY </t>
  </si>
  <si>
    <t>JIMENEZ NEIRA LUIS FERNANDO</t>
  </si>
  <si>
    <t>CHIVATA  JUAN CAMILO</t>
  </si>
  <si>
    <t xml:space="preserve">PARDO DIAZ DAVID </t>
  </si>
  <si>
    <t>INTENCIPA VANEGAS VICTOR JULIO</t>
  </si>
  <si>
    <t>GARCIA SABOGAL JULIO ALEXANDER</t>
  </si>
  <si>
    <t>CASTRO GOMEZ CRISTIAN CAMILO</t>
  </si>
  <si>
    <t xml:space="preserve">CASTELLANOS  CRUZ </t>
  </si>
  <si>
    <t>ROMERO ARIZA VIAVIAN LIZETH</t>
  </si>
  <si>
    <t xml:space="preserve">MARTINEZ  SANDRA </t>
  </si>
  <si>
    <t>CESPEDES  NOHORA ISABEL</t>
  </si>
  <si>
    <t xml:space="preserve">PADILLA MAYERLY </t>
  </si>
  <si>
    <t xml:space="preserve">OSORIO  MARGARITA </t>
  </si>
  <si>
    <t>CARO MORA DELLY ALEJANDRA</t>
  </si>
  <si>
    <t xml:space="preserve">SANCHEZ RAIGOSO MAYERLY </t>
  </si>
  <si>
    <t>HERNANDEZ VILLAREAL DARWIN FERNANDO</t>
  </si>
  <si>
    <t>WALTEROS VILLAREAL MAIKOL FELIPE</t>
  </si>
  <si>
    <t xml:space="preserve">HERNANDEZ NAYIBER </t>
  </si>
  <si>
    <t>VARGAS ARIZA DUVAN FELIPE</t>
  </si>
  <si>
    <t>PEREZ ACERO CAMILA ANDREA</t>
  </si>
  <si>
    <t>MORENO YEISON ANDRES</t>
  </si>
  <si>
    <t>LOZANO ARANDA JUAN JOSE</t>
  </si>
  <si>
    <t xml:space="preserve">TRIVIÑO RAMIREZ LIBARDO </t>
  </si>
  <si>
    <t>INTENCIPA HAMON MARIA SOFIA</t>
  </si>
  <si>
    <t>MARTINEZ  LILIA STHER</t>
  </si>
  <si>
    <t>PORRAS CORREA YEINNY CAROLINA</t>
  </si>
  <si>
    <t>GONZALEZ ANA FRANCISCA</t>
  </si>
  <si>
    <t xml:space="preserve">MOSQUERA HERNANDEZ LEANDRO </t>
  </si>
  <si>
    <t xml:space="preserve">BENAVIDES  DORIS </t>
  </si>
  <si>
    <t>MARTINEZ  JUAN CAMILO</t>
  </si>
  <si>
    <t>URUEÑA FABER ANTONIO</t>
  </si>
  <si>
    <t>CARAVALI CERQUERA MARIA ALEJANDRA</t>
  </si>
  <si>
    <t>ÑUNGO  JOSE WILSON</t>
  </si>
  <si>
    <t>RODRIGUEZ ROSA HELENA</t>
  </si>
  <si>
    <t>MONSALVE BARRERA YULY MARCELA</t>
  </si>
  <si>
    <t>HERRERA LADINO FLOR MARIA</t>
  </si>
  <si>
    <t xml:space="preserve">GUEVARA MOYA DIOSELINA </t>
  </si>
  <si>
    <t>ORTEGA CASTRO GERMAN EDUARDO</t>
  </si>
  <si>
    <t>LADINO CARVAJAL MARIA VICTORIA</t>
  </si>
  <si>
    <t>CASTRO MUÑOZ JOSE WILIAM</t>
  </si>
  <si>
    <t>VARGAS ZAPATA EDWIN GIONVANY</t>
  </si>
  <si>
    <t>LEAL MORENO YURI ALEJANDRA</t>
  </si>
  <si>
    <t>RODRIGUEZ MARTINEZ JESSICA BARLEY</t>
  </si>
  <si>
    <t>MORA ORTIZ OSCAR IVAN</t>
  </si>
  <si>
    <t>GUERRERO ECHAVARRIA GLORIA ZULLY</t>
  </si>
  <si>
    <t xml:space="preserve">BARBOSA WILLINGTON </t>
  </si>
  <si>
    <t>ACERO JUAN DAVID</t>
  </si>
  <si>
    <t>VEGA LIZETH DAYANNA</t>
  </si>
  <si>
    <t>BALLESTEROS MURILLO JEINER ALEXANDER</t>
  </si>
  <si>
    <t>PINEDA SABOGAL GISSELL JULIETH</t>
  </si>
  <si>
    <t xml:space="preserve">GIRALDO CRUZ NEFTALI </t>
  </si>
  <si>
    <t>GAITAN JOSE HERNANDO</t>
  </si>
  <si>
    <t>MUÑOZ SOLORZA ANYI LORENA</t>
  </si>
  <si>
    <t>RODRIGUEZ MARIA TRINIDAD</t>
  </si>
  <si>
    <t>CASTRO LEON VIVIANA ZULELLY</t>
  </si>
  <si>
    <t>FRANCO PEÑA JOSE ARNULFO</t>
  </si>
  <si>
    <t>RODRIGUEZ LOZANO JUANA AGRIPINA</t>
  </si>
  <si>
    <t xml:space="preserve">LARGO DE GIRALDO GABRIELA </t>
  </si>
  <si>
    <t xml:space="preserve">TOVAR DUVERNEY </t>
  </si>
  <si>
    <t>PALOMINO SAAVEDRA OSCAR FERNANDO</t>
  </si>
  <si>
    <t xml:space="preserve">CERQUERA URREGO FRANCISCO </t>
  </si>
  <si>
    <t>CHIVATA VELASQUEZ NESTOR ARMANDO</t>
  </si>
  <si>
    <t>NOGUERA MORALES FLOR MARIA</t>
  </si>
  <si>
    <t>VANEGAS BELTRAN RUBEN DARIO</t>
  </si>
  <si>
    <t>ESTRADA GUEVARA LUIS OCTAVIO</t>
  </si>
  <si>
    <t xml:space="preserve">SALCEDO ARGENIS </t>
  </si>
  <si>
    <t>DURAN JORGE ALEXANDER</t>
  </si>
  <si>
    <t>GUTIERREZ PARDO HAROLD STIVEN</t>
  </si>
  <si>
    <t xml:space="preserve">VARGAS VARGAS RODRIGO </t>
  </si>
  <si>
    <t>CAGUA BOLAÑOS SANDRA MIREYA</t>
  </si>
  <si>
    <t>RAMOS CASTRO FABIO ALEJANDRO</t>
  </si>
  <si>
    <t xml:space="preserve">RUIZ EDUARDO </t>
  </si>
  <si>
    <t>GONZALEZ CRISTIAN ANDRES</t>
  </si>
  <si>
    <t>MOYANO VARGAS LAURA MARCELA</t>
  </si>
  <si>
    <t>LADINO GUTIERREZ CRISTIAN JULIAN</t>
  </si>
  <si>
    <t>AMESQUITA JARAMILLO JEAN CARLOS</t>
  </si>
  <si>
    <t>URREGO CERQUERA JAIDER DAVID</t>
  </si>
  <si>
    <t>FANDIÑO GONZALES DIANA MARCELA</t>
  </si>
  <si>
    <t>CUCAITA MUÑOS LEIDY JINETH</t>
  </si>
  <si>
    <t>GALLO MONTAÑEZ LUIS HERNANDO</t>
  </si>
  <si>
    <t>PLATA ROCHA SONIA YURESY</t>
  </si>
  <si>
    <t>CORDOBA MORENO RICARDO ANDRES</t>
  </si>
  <si>
    <t xml:space="preserve">CARRANZA LOPEZ LIDIA </t>
  </si>
  <si>
    <t>LONDOÑO PARRA LUISA FERNANDA</t>
  </si>
  <si>
    <t>LOPEZ MORA JOSE RENE</t>
  </si>
  <si>
    <t xml:space="preserve">FRANCO ROBLES LIBARDO </t>
  </si>
  <si>
    <t>GUTIERREZ ROJAS ASTRID MILENA</t>
  </si>
  <si>
    <t>CARDENAS PALACIOS PABLO ENRIQUE</t>
  </si>
  <si>
    <t>PARRA ALZATE MANUEL ADOLFO</t>
  </si>
  <si>
    <t>CLAVIJO HERRERA HEIDI VANESA</t>
  </si>
  <si>
    <t>ESTUPIÑAN JHONATHAN ISAI</t>
  </si>
  <si>
    <t xml:space="preserve">FIERRO FLAMINIO </t>
  </si>
  <si>
    <t>MARTINEZ JUAN SEBASTIAN</t>
  </si>
  <si>
    <t>ORJUELA PEREZ JEFFERSON ANDRES</t>
  </si>
  <si>
    <t>SAZA FAJARDO BLANCA FLOR</t>
  </si>
  <si>
    <t>BELTRAN SABOGAL JOAN SEBASTIAN</t>
  </si>
  <si>
    <t>RIAÑOS SANCHEZ CINDY CAROLINA</t>
  </si>
  <si>
    <t>PAEZ JOHAN SEBASTIAN</t>
  </si>
  <si>
    <t>DIAZ JAIDER STEBAN</t>
  </si>
  <si>
    <t>DUARTE ZHARIC VANESA</t>
  </si>
  <si>
    <t>QUINTERO JOSE MANUEL</t>
  </si>
  <si>
    <t>CAMACHO TORRES DAYRA SOFIA</t>
  </si>
  <si>
    <t>FANDIÑO NUSTES OSCAR ANCELMO</t>
  </si>
  <si>
    <t>DUQUE VARGAS MARIA NATALIA</t>
  </si>
  <si>
    <t>RODRIGUEZ OCAMPO EDITH JASLEIDI</t>
  </si>
  <si>
    <t xml:space="preserve">NIETO BERMUDEZ DANIEL </t>
  </si>
  <si>
    <t>NIETO CUTIVA DISLEY ANDREA</t>
  </si>
  <si>
    <t>GIRALDO SANCHEZ KENNY YADIRA</t>
  </si>
  <si>
    <t>BEJARANO MARTINEZ ISMERAY ELIZABETH</t>
  </si>
  <si>
    <t>PINEDA MENJURA WILSON HERNAN</t>
  </si>
  <si>
    <t>GALEANO AYALA NICOLLE ALEXANDRA</t>
  </si>
  <si>
    <t>ROJAS ARAQUEN LAURA YANETH</t>
  </si>
  <si>
    <t>SALAMANCA BANDERAS RICARDO JUAN ESTEBAN</t>
  </si>
  <si>
    <t>ACOSTA MIGUEL ANGEL</t>
  </si>
  <si>
    <t>AREVALO JONNY ALEJANDRO</t>
  </si>
  <si>
    <t xml:space="preserve">ESCOBAR ALVARO </t>
  </si>
  <si>
    <t>ZACIPA DE VANEGAS MARIA ELVIA</t>
  </si>
  <si>
    <t>MURILLO BARRERA JOSE STEVEN</t>
  </si>
  <si>
    <t>INTENCIPA HAMON VICTOR HARLEY</t>
  </si>
  <si>
    <t>LEON TORRES YEFERSON SMITH</t>
  </si>
  <si>
    <t xml:space="preserve">LABRADOR GONZALO </t>
  </si>
  <si>
    <t>RODRIGUEZ  JOSE HERNAN</t>
  </si>
  <si>
    <t>MUÑOS BENITES ZULMA ELENA</t>
  </si>
  <si>
    <t>RIOS RENDON LUISA YORLENY</t>
  </si>
  <si>
    <t>MURILLO BONILLA YULIETH JASBLEIDY</t>
  </si>
  <si>
    <t xml:space="preserve">VARGAS MOSQUERA BENJAMIN </t>
  </si>
  <si>
    <t>MOLINA GIRALDO LADY JOHANA</t>
  </si>
  <si>
    <t xml:space="preserve">ÑUNGO VARON WILDER </t>
  </si>
  <si>
    <t>MARTINEZ  DIANA CAROLINA</t>
  </si>
  <si>
    <t>CASTELLANOS PEREZ DANNA ZULAY</t>
  </si>
  <si>
    <t>PLATA  JOSE DAVID</t>
  </si>
  <si>
    <t>MORENO QUEVEDO PEDRO RAMIRO</t>
  </si>
  <si>
    <t xml:space="preserve">MURILLO BARRERA KATHERINE </t>
  </si>
  <si>
    <t>ORTIZ ALVES JOHAN MANUEL</t>
  </si>
  <si>
    <t>RAMOS GOMEZ YEISON FABIAN</t>
  </si>
  <si>
    <t>ALARCON GINA KATHERINE</t>
  </si>
  <si>
    <t>GARCIA  MARIA AYDEE</t>
  </si>
  <si>
    <t>LOPERA RIVERA MARIA LORAINE</t>
  </si>
  <si>
    <t>URREGO CARDENAS JOSE DOMINGO</t>
  </si>
  <si>
    <t>DUARTE SANTAFE JOSE RAUL</t>
  </si>
  <si>
    <t xml:space="preserve">PEÑA ARANGO RAQUEL </t>
  </si>
  <si>
    <t>PARRADO PARRADO JOSE LUIS</t>
  </si>
  <si>
    <t xml:space="preserve">CARDENAS CUBIDES JANETH </t>
  </si>
  <si>
    <t xml:space="preserve">RIVERA DE ACERO YOLANDA </t>
  </si>
  <si>
    <t>RODRIGUEZ ORJUELA PAULA ANDREA</t>
  </si>
  <si>
    <t xml:space="preserve">LEMOS LILIA </t>
  </si>
  <si>
    <t>SANCHEZ GISELLE YAMILE</t>
  </si>
  <si>
    <t>MONTILLA LIZETH KATHERINE</t>
  </si>
  <si>
    <t>AGUDELO ANDERSON FRANKIN</t>
  </si>
  <si>
    <t>LANDINES LUIS EDUARDO</t>
  </si>
  <si>
    <t>RIVEROS EDISON ORLANDO</t>
  </si>
  <si>
    <t>LOPEZ GONZALEZ VICTOR ARLEY</t>
  </si>
  <si>
    <t xml:space="preserve">RUIZ  LIBARDO </t>
  </si>
  <si>
    <t>VARGAS GONZALEZ NANCY YASMIN</t>
  </si>
  <si>
    <t>ACOSTA FERRUCHO HAROL GIOVANNY</t>
  </si>
  <si>
    <t>ROMERO REY ANA OLIVA</t>
  </si>
  <si>
    <t>VALENCIA TRUJILLO LUIS ALEJANDRO</t>
  </si>
  <si>
    <t>PERE GOMEZ CARLOS ALBERTO</t>
  </si>
  <si>
    <t>LOPEZ  MARTHA INES</t>
  </si>
  <si>
    <t>FARFAN ACOSTA KELLY DAYANA</t>
  </si>
  <si>
    <t>LADINO GUTIERREZ DIANA CAROLINA</t>
  </si>
  <si>
    <t xml:space="preserve">MARIN HERNANDEZ GRACIELA </t>
  </si>
  <si>
    <t>CASTRO RONCANCIO JESSICA PAOLA</t>
  </si>
  <si>
    <t xml:space="preserve">RIVERA GUZMAN LIBIA </t>
  </si>
  <si>
    <t>CERQUERA URREGO DIOME DES</t>
  </si>
  <si>
    <t>RUBIO SANCHEZ LUIS ALEXIS</t>
  </si>
  <si>
    <t>SOLORZA BLANCO LUZ MERY</t>
  </si>
  <si>
    <t>SILVA ROJAS PEDRO ANTONIO</t>
  </si>
  <si>
    <t>TORRES GALINDO LUZ MARINA</t>
  </si>
  <si>
    <t>GUTIERREZ ROJAS JHON ALEXANDER</t>
  </si>
  <si>
    <t>HERNANDEZ GARNICA MARY HASBLEYDY</t>
  </si>
  <si>
    <t>ORTIZ ROJAS CLARA MARCELA</t>
  </si>
  <si>
    <t>PEDRO JOSÉ DÍAZ GUERRERO</t>
  </si>
  <si>
    <t>HERNANDEZ HILLARY JANNITZE</t>
  </si>
  <si>
    <t>LOAIZA PEREZ LEIDY TATIANA</t>
  </si>
  <si>
    <t>PARRA CASTRO YESICA CATHERINE</t>
  </si>
  <si>
    <t>SARAY PEÑA FABIAN ANDRES</t>
  </si>
  <si>
    <t>PAEZ NOGUERA XIOMARA JAIRA FRANCIA ALEJAND</t>
  </si>
  <si>
    <t>FRANCO PEÑA FABIAN LIBARDO</t>
  </si>
  <si>
    <t>SILVA PEÑA MIGUEL ANGEL</t>
  </si>
  <si>
    <t>ACOSTA FERRUCHO WALTER DAVID</t>
  </si>
  <si>
    <t>LARA DIEGO ALEXANDER</t>
  </si>
  <si>
    <t>CARO MORA SANDRA MARCELA</t>
  </si>
  <si>
    <t>SABOGAL MORA MONICA JUDITH</t>
  </si>
  <si>
    <t>DIAZ BELTRAN MARIA LUISA</t>
  </si>
  <si>
    <t>TRIVIÑO LOAIZA ANGELICA MARIA</t>
  </si>
  <si>
    <t>TRIVIÑO LOAIZA DEISY LORENA</t>
  </si>
  <si>
    <t xml:space="preserve">SANCHEZ RAIGOSO WILINTON </t>
  </si>
  <si>
    <t>VARGAS ZAPATA ANGIE DANIELA</t>
  </si>
  <si>
    <t xml:space="preserve">VARGAS SALINAS ODILIA </t>
  </si>
  <si>
    <t xml:space="preserve">OME TRUJILLO JENNIFER </t>
  </si>
  <si>
    <t>MONTOYA LIZETH ALEJANDRA</t>
  </si>
  <si>
    <t>ROJAS NELSON DEBRAY</t>
  </si>
  <si>
    <t>HERNANDEZ MENDEZ JONATAN ARLEY</t>
  </si>
  <si>
    <t>SABOGAL MORA BERNARDO ANIBAL</t>
  </si>
  <si>
    <t>LA VERDE ALVARADO MARIA DEL ROSARIO</t>
  </si>
  <si>
    <t>VARGAS JIMENEZ BRIGITH MARCELA</t>
  </si>
  <si>
    <t>TOVAR CASTAÑO NOHORA FERNANDA</t>
  </si>
  <si>
    <t>TOVAR CASTAÑO LUZ DINELIA</t>
  </si>
  <si>
    <t>PADILLA URREGO YISETH CAMILA</t>
  </si>
  <si>
    <t>NOGUERA  JULIO ANTONIO</t>
  </si>
  <si>
    <t>SILVA PEÑA PEDRO JULIAN</t>
  </si>
  <si>
    <t xml:space="preserve">PAEZ PACHON GABRIEL </t>
  </si>
  <si>
    <t>MORENO SIERRA JHON JAIRO</t>
  </si>
  <si>
    <t>TORO HERNANDEZ NASLY VIVIANA</t>
  </si>
  <si>
    <t>LOPEZ BOLAÑOS JOSE EDUARDO</t>
  </si>
  <si>
    <t>CHIVATA RUGELES CAMILO ANDRES</t>
  </si>
  <si>
    <t xml:space="preserve">MANZANARES MARTINEZ ESPERANZA </t>
  </si>
  <si>
    <t>LUIS CARLOS RIOS QUIROGA</t>
  </si>
  <si>
    <t>CANTOR YENI LORENA</t>
  </si>
  <si>
    <t xml:space="preserve">GONZALEZ NEYLA </t>
  </si>
  <si>
    <t>VILLAR HERNAN ALFONSO</t>
  </si>
  <si>
    <t xml:space="preserve">RICO EDUARDO </t>
  </si>
  <si>
    <t>RODRIGUEZ MARIA DIVA</t>
  </si>
  <si>
    <t xml:space="preserve">LOZANO EDISON </t>
  </si>
  <si>
    <t>DURAN FERNEY HUMBERTO</t>
  </si>
  <si>
    <t>SOLANO JOHN SEBASTIAN</t>
  </si>
  <si>
    <t>ALARCON HERNANDEZ HEINZTH DIVER</t>
  </si>
  <si>
    <t>ARANDA CASTAÑEDA LUZ MELBA</t>
  </si>
  <si>
    <t xml:space="preserve">PEREZ PEREZ CESAR </t>
  </si>
  <si>
    <t xml:space="preserve">GONZALES AGUIRRE NUBIA </t>
  </si>
  <si>
    <t>AMESQUITA JARAMILLO LAURA YESENIA</t>
  </si>
  <si>
    <t>MURILLO GIRALDO LUZ MARINA</t>
  </si>
  <si>
    <t>DUARTE SANTAFE YULY ANDREA</t>
  </si>
  <si>
    <t xml:space="preserve">VILLAREAL LARA GLADYS </t>
  </si>
  <si>
    <t>GULLERMO GONZÁLEZ CARRILLO</t>
  </si>
  <si>
    <t>BELTRAN YULIANA ANDREA</t>
  </si>
  <si>
    <t>BETANCUR JHON ALEXANDER</t>
  </si>
  <si>
    <t>RODRIGUEZ JAIRO ENRRIQUE</t>
  </si>
  <si>
    <t>SALDARRIAGA FRANKLIN OALAIN</t>
  </si>
  <si>
    <t>PULIDO RAUL HUMBERTO</t>
  </si>
  <si>
    <t>VARGAS ANA JOAQUINA</t>
  </si>
  <si>
    <t>CASTILLO JUAN ELIAS</t>
  </si>
  <si>
    <t>CASAS YINARE ANDREA</t>
  </si>
  <si>
    <t>SASA LUIS ALBERTO</t>
  </si>
  <si>
    <t>LADINO YESSICA KATHERINE</t>
  </si>
  <si>
    <t>ROJAS GERSON FABIAN</t>
  </si>
  <si>
    <t>PACACIRAS MARTHA MARLENY</t>
  </si>
  <si>
    <t xml:space="preserve">LLANOS ABEL </t>
  </si>
  <si>
    <t>MORALES YEISON FERNANDO</t>
  </si>
  <si>
    <t>PADILLA JORGE LUIS</t>
  </si>
  <si>
    <t>MERLO YOHN FREDY</t>
  </si>
  <si>
    <t>RODRIGUEZ KAREN TATIANA</t>
  </si>
  <si>
    <t>CORTES IVAN DARIO</t>
  </si>
  <si>
    <t>CARDENAS JENNIFER KATHERINE</t>
  </si>
  <si>
    <t>TORRES MARIA ELSA</t>
  </si>
  <si>
    <t xml:space="preserve">RODRIGUEZ YULY </t>
  </si>
  <si>
    <t>CACERES CRISTIAN ANDRES</t>
  </si>
  <si>
    <t>LOPEZ JOSE DANIEL</t>
  </si>
  <si>
    <t>RODRIGUEZ JORGE RAUL</t>
  </si>
  <si>
    <t xml:space="preserve">QUINCHOCUA OBDULIO </t>
  </si>
  <si>
    <t>GONZALES ANA ISABELA</t>
  </si>
  <si>
    <t xml:space="preserve">MARTINEZ ISAAC </t>
  </si>
  <si>
    <t>CESPEDES MARIA DE LOS ANGELES</t>
  </si>
  <si>
    <t>DE OCHOA ROSA MARIA</t>
  </si>
  <si>
    <t>DE VARGAS ANA ELVIRA</t>
  </si>
  <si>
    <t>VARGAS YULY JAZMIN</t>
  </si>
  <si>
    <t>VELASQUEZ SAMUEL DAVID</t>
  </si>
  <si>
    <t>GONZALEZ JHON JAVIER</t>
  </si>
  <si>
    <t>GONZALEZ STEFANY JURLEY</t>
  </si>
  <si>
    <t>HERNANDEZ LINA JULIANA</t>
  </si>
  <si>
    <t>CRUZ MIRIAM YANETH</t>
  </si>
  <si>
    <t>VERGARA LEIDY JOHANA</t>
  </si>
  <si>
    <t>DE TRIANA ROSA HERMINIA</t>
  </si>
  <si>
    <t>VELAZCO YESIKA NATALIA</t>
  </si>
  <si>
    <t>CONTRERAS VIVIANA ANDREA</t>
  </si>
  <si>
    <t>NIETO EDUAR ESTEBAN</t>
  </si>
  <si>
    <t>RODRIGUEZ BRAYAN CAMILO</t>
  </si>
  <si>
    <t>CRUZ ANA MILENA</t>
  </si>
  <si>
    <t>ROJAS JONATHAN ALEXANDER</t>
  </si>
  <si>
    <t>CARO MORA WILMAR ALEXIS</t>
  </si>
  <si>
    <t>MUÑOZ ROJAS MICHAEL STIVEN</t>
  </si>
  <si>
    <t xml:space="preserve">MURILLO  ISABEL </t>
  </si>
  <si>
    <t>BEDOYA INFANTE DIANA SIRLEY</t>
  </si>
  <si>
    <t>SABOGAL MORA JUSTO PASTOR</t>
  </si>
  <si>
    <t>VARGAS HERNANDEZ OSCAR ANDRES</t>
  </si>
  <si>
    <t>QUEVEDO SUSPES YESSICA ALEJANDRA</t>
  </si>
  <si>
    <t>VARGAS JIMENEZ YEISON RAMON</t>
  </si>
  <si>
    <t>MORENO FAJARDO JUAN CARLOS</t>
  </si>
  <si>
    <t>SAZA FAJARDO DEICY VIVIANA</t>
  </si>
  <si>
    <t>MOLINA VARGAS MIGUEL MAURICIO</t>
  </si>
  <si>
    <t>LOAIZA  DORA INES</t>
  </si>
  <si>
    <t xml:space="preserve">SANCHEZ RAIGOSO EDISON </t>
  </si>
  <si>
    <t>GAVIRIA CASTRO DIANA MARCELA</t>
  </si>
  <si>
    <t>QUEVEDO DE MORENO MARIA INELDA</t>
  </si>
  <si>
    <t>MURILLO GIRALDO MARTIN ALONSO</t>
  </si>
  <si>
    <t>AGUIRRE NOGUERA YESIKA LORENA</t>
  </si>
  <si>
    <t>MOSQUERA AVILA INGRID TATIANA</t>
  </si>
  <si>
    <t>SOLANO LOPEZ ALIX VALENTINA</t>
  </si>
  <si>
    <t>ACERO RIVERA LUIS ALVARO</t>
  </si>
  <si>
    <t>CASTRO GOMEZ YORMAN DUVAN</t>
  </si>
  <si>
    <t>SANTIAGO GOMEZ ANGEL ANTONIO</t>
  </si>
  <si>
    <t>GIRANDO FELIPE</t>
  </si>
  <si>
    <t>RONALD  CASTRO QUINTERO</t>
  </si>
  <si>
    <t>JORGE MARIO QUIROZ CARREÑO</t>
  </si>
  <si>
    <t>MARLENE  DUARTE HERNÁNDEZ</t>
  </si>
  <si>
    <t>GERSON  DÍAZ BUSTOS</t>
  </si>
  <si>
    <t xml:space="preserve">JOSÉ FERNANDO FORERO </t>
  </si>
  <si>
    <t>GLORIA MARGARITA VARÓN DURAN</t>
  </si>
  <si>
    <t>WILLIAM ARIEL SARACHE CASTRO</t>
  </si>
  <si>
    <t>LEONARDO YUNDA</t>
  </si>
  <si>
    <t xml:space="preserve">YAMIL CERQUERA ROJAS </t>
  </si>
  <si>
    <t>LAURA ISABEL PULGARÍN ARIAS</t>
  </si>
  <si>
    <t>FLOREZ DIAZ JENIFFER</t>
  </si>
  <si>
    <t>FLOREZ DIAZ CAMILA</t>
  </si>
  <si>
    <t xml:space="preserve">CRISTANCHO VIRGELINA </t>
  </si>
  <si>
    <t>CRISTANCHO YEIKIN ANDRES</t>
  </si>
  <si>
    <t>LOPEZ JHON JAIRO</t>
  </si>
  <si>
    <t>CRUZ KEVIN SANTIAGO</t>
  </si>
  <si>
    <t xml:space="preserve">CABRERA MARTINA </t>
  </si>
  <si>
    <t>COCA JOSE ERNESTO</t>
  </si>
  <si>
    <t>COCA YILVER DAVID</t>
  </si>
  <si>
    <t>AYALA LEIDY YESENIA</t>
  </si>
  <si>
    <t>PEÑUELA JULIAN DAVID</t>
  </si>
  <si>
    <t>BALDION HASBLEIDY VALENTINA</t>
  </si>
  <si>
    <t>REDONDO VICTOR MANUEL</t>
  </si>
  <si>
    <t>BETANCUR MARIA ISABEL</t>
  </si>
  <si>
    <t>BETANCUR JENNY JOHANA</t>
  </si>
  <si>
    <t xml:space="preserve">BRICEÑO GLORIA </t>
  </si>
  <si>
    <t xml:space="preserve">CUBILLOS ERLENSY </t>
  </si>
  <si>
    <t xml:space="preserve">RODRIGUEZ MARLENY </t>
  </si>
  <si>
    <t xml:space="preserve">CRISTANCHO AVENGELISTA </t>
  </si>
  <si>
    <t>JIMENEZ KEVIN STIVEN</t>
  </si>
  <si>
    <t xml:space="preserve">JIMENEZ ROSALBA </t>
  </si>
  <si>
    <t xml:space="preserve">ORTIZ ALVARO </t>
  </si>
  <si>
    <t>RAMOS JOHAN ARLEY</t>
  </si>
  <si>
    <t>HERNANDEZ NILSSON DANIEL</t>
  </si>
  <si>
    <t>REYES PEDRO LUIS</t>
  </si>
  <si>
    <t>MONRROY JESUS MARIA</t>
  </si>
  <si>
    <t>MARTINEZ HEINER RICARDO</t>
  </si>
  <si>
    <t>TALERO LUZ EMILIA</t>
  </si>
  <si>
    <t xml:space="preserve">RODRIGUEZ ARTURO </t>
  </si>
  <si>
    <t xml:space="preserve">BERMUDEZ PEDRO </t>
  </si>
  <si>
    <t>GAITAN YEIDY FERNANDA</t>
  </si>
  <si>
    <t>PACHON JOAN STIVEN</t>
  </si>
  <si>
    <t>PARDO JESUS EMILIO</t>
  </si>
  <si>
    <t xml:space="preserve">PICO ANGELICA </t>
  </si>
  <si>
    <t>RODRIGUEZ MARIA TERESA</t>
  </si>
  <si>
    <t xml:space="preserve">MORENO NARCIZA </t>
  </si>
  <si>
    <t>SALCEDO MARIA VIOLEDIS</t>
  </si>
  <si>
    <t>RIOS YURI NATALIA</t>
  </si>
  <si>
    <t>CASTRO LUDY FABIANA</t>
  </si>
  <si>
    <t>ORTIZ YENNY PAOLA</t>
  </si>
  <si>
    <t>LAGUNA JESSICA YINETH</t>
  </si>
  <si>
    <t xml:space="preserve">VANEGAS LIZANDRO </t>
  </si>
  <si>
    <t xml:space="preserve">VARGAS MAYERLI </t>
  </si>
  <si>
    <t>ROJAS FLORISMELDA DEL CARMEN</t>
  </si>
  <si>
    <t xml:space="preserve">VELASQUEZ WINTON </t>
  </si>
  <si>
    <t xml:space="preserve">GONZALES EDILMA </t>
  </si>
  <si>
    <t>VANEGAS JOSE FABIAN</t>
  </si>
  <si>
    <t>HORMAZA YULIZA ALEXANDRA</t>
  </si>
  <si>
    <t xml:space="preserve">ROMERO JAIRO </t>
  </si>
  <si>
    <t>GRISALES LUIS ALBERTO</t>
  </si>
  <si>
    <t>BONILLA JOHN ALEXANDER</t>
  </si>
  <si>
    <t>BONILLA CARLOS ALBERTO</t>
  </si>
  <si>
    <t>DE GONZALEZ ANA CLOVIS</t>
  </si>
  <si>
    <t>CAMPO JUAN DAVID</t>
  </si>
  <si>
    <t>TUNJANO LUZ GLORIA</t>
  </si>
  <si>
    <t>CANTOR MARIA YOLANDA</t>
  </si>
  <si>
    <t>MACHADO SANDRA YANETH</t>
  </si>
  <si>
    <t>MACHADO JOSE YELNER</t>
  </si>
  <si>
    <t>LEON DIDIER ORLANDO</t>
  </si>
  <si>
    <t>LOPEZ CAMPO ELIAS</t>
  </si>
  <si>
    <t xml:space="preserve">OBANDO LINARCO </t>
  </si>
  <si>
    <t xml:space="preserve">VALLEJO PEDRO </t>
  </si>
  <si>
    <t>OSMA JUAN ESTEBAN</t>
  </si>
  <si>
    <t>BARRERA DAVID ANDRES</t>
  </si>
  <si>
    <t xml:space="preserve">AREVALO LORENA </t>
  </si>
  <si>
    <t>MEJIA JENNY ZOBEIDA</t>
  </si>
  <si>
    <t xml:space="preserve">RIOS REYES </t>
  </si>
  <si>
    <t>VASQUEZ JHOAN SEBASTIAN</t>
  </si>
  <si>
    <t>DE ORJUELA BERTA ALICIA</t>
  </si>
  <si>
    <t>DIAZ CARLOS ERNESTO</t>
  </si>
  <si>
    <t>ARDILA JOHN FREDY</t>
  </si>
  <si>
    <t>RODRIGUEZ MARIA EUGENIA</t>
  </si>
  <si>
    <t>FLOREZ DIAZ PAULA</t>
  </si>
  <si>
    <t>QUEVEDO BRANDON STIVEN</t>
  </si>
  <si>
    <t xml:space="preserve">SANCHEZ HERMES </t>
  </si>
  <si>
    <t xml:space="preserve">LOPEZ GLORIA </t>
  </si>
  <si>
    <t>CANTOR NESTOR ANDRES</t>
  </si>
  <si>
    <t>VALENCIA ARLINI DAMARIS</t>
  </si>
  <si>
    <t>REYES ANYELI VANESSA</t>
  </si>
  <si>
    <t>FORERO MARIA JESUS</t>
  </si>
  <si>
    <t>DIAZ JHONATAN ALEJANDRO</t>
  </si>
  <si>
    <t>BELERO INGRID VANESSA</t>
  </si>
  <si>
    <t>BELEÑO LUIS CARLOS</t>
  </si>
  <si>
    <t>WILCHES IGNIRIDA ROCIO</t>
  </si>
  <si>
    <t>CORREA NICOLLE DANIELA</t>
  </si>
  <si>
    <t>WILCHES LEIDY TATIANA</t>
  </si>
  <si>
    <t>LOPEZ TERESA DE JESUS</t>
  </si>
  <si>
    <t>BUSTAMANTE LEIDY PAOLA</t>
  </si>
  <si>
    <t>RODRIGUEZ ROSA MARIA</t>
  </si>
  <si>
    <t xml:space="preserve">CHAGUALA NATIVIDAD </t>
  </si>
  <si>
    <t>REYES OSCAR FERNEY</t>
  </si>
  <si>
    <t>MORALES NEIRI YOLIMA</t>
  </si>
  <si>
    <t>DE GIRALDO MARIA SILVIA</t>
  </si>
  <si>
    <t>MENDEZ JUAN CARLOS</t>
  </si>
  <si>
    <t>MENDEZ YENNY CAROLINA</t>
  </si>
  <si>
    <t>PARDO LUZ MIRYAM</t>
  </si>
  <si>
    <t>DE URRIAGO CARMEN TULIA</t>
  </si>
  <si>
    <t>URRIAGO JOSE JAVIER</t>
  </si>
  <si>
    <t>BONILLA EDWAR ANDRES</t>
  </si>
  <si>
    <t xml:space="preserve">MENJURA ROBINSON </t>
  </si>
  <si>
    <t xml:space="preserve">RODRIGUEZ CLAUDIA </t>
  </si>
  <si>
    <t>AGUILERA JEISON HERNANDO</t>
  </si>
  <si>
    <t xml:space="preserve">ROJAS SILVIA </t>
  </si>
  <si>
    <t xml:space="preserve">GIRALDO EDGAR </t>
  </si>
  <si>
    <t>GIL LEYDI KATERINE</t>
  </si>
  <si>
    <t>GIL ELIANA MAYERLI</t>
  </si>
  <si>
    <t xml:space="preserve">PARDO GRACIELA </t>
  </si>
  <si>
    <t>FORERO JESSICA KATERINE</t>
  </si>
  <si>
    <t xml:space="preserve">SAENZ PASTORA </t>
  </si>
  <si>
    <t>TOBON JAIRO ANDRES</t>
  </si>
  <si>
    <t>LEON NESTOR ANTONIO</t>
  </si>
  <si>
    <t>MARTINEZ KEVIN ALBERTO</t>
  </si>
  <si>
    <t>SUAREZ JOSE HUMBERTO</t>
  </si>
  <si>
    <t xml:space="preserve">RODRIGUEZ SUSANA </t>
  </si>
  <si>
    <t>NAVARRETE DIANA MARCELA</t>
  </si>
  <si>
    <t>PADILLA SERGIO EMILIO</t>
  </si>
  <si>
    <t xml:space="preserve">LONDOÑO FLORICELDA </t>
  </si>
  <si>
    <t>CARDENAS EDISON ELICER</t>
  </si>
  <si>
    <t>CESPEDES YENIFER TATIANA</t>
  </si>
  <si>
    <t>CESPEDES MARY LUZ</t>
  </si>
  <si>
    <t>CARDENAS DUVAN FELIPE</t>
  </si>
  <si>
    <t>CARDENAS MICHAEL STEVEN</t>
  </si>
  <si>
    <t>RUIZ ERIK SANTIAGO</t>
  </si>
  <si>
    <t>VARGAS ANDREY STIVEN</t>
  </si>
  <si>
    <t xml:space="preserve">AGUILAR ESNEYDER </t>
  </si>
  <si>
    <t xml:space="preserve">NARANJO RUBIELA </t>
  </si>
  <si>
    <t>GALEANO LIDA KATERINE</t>
  </si>
  <si>
    <t>ARIAS LAURA XIMENA</t>
  </si>
  <si>
    <t>QUIMBAYO LUIS ALBERTO</t>
  </si>
  <si>
    <t xml:space="preserve">GOMEZ PURIFICACION </t>
  </si>
  <si>
    <t xml:space="preserve">PALOMINO CANDELARIO </t>
  </si>
  <si>
    <t>CORREA LEIDY JOHANA</t>
  </si>
  <si>
    <t xml:space="preserve">PADILLA EMILIA </t>
  </si>
  <si>
    <t xml:space="preserve">VILLAR RUBIELA </t>
  </si>
  <si>
    <t>VILLAR MARIA CAROLA</t>
  </si>
  <si>
    <t>CALDERON EDGAR YESISD</t>
  </si>
  <si>
    <t>CORTES DIEGO ARMANDO</t>
  </si>
  <si>
    <t xml:space="preserve">MARTINEZ YEFFERSON </t>
  </si>
  <si>
    <t xml:space="preserve">DUARTE JAIME </t>
  </si>
  <si>
    <t>SALAMANCA EDWAR JAIME</t>
  </si>
  <si>
    <t>CARDENAS YULI MARCELA</t>
  </si>
  <si>
    <t>REYES LUZ MERY</t>
  </si>
  <si>
    <t>MENDOZA JUAN JOSE</t>
  </si>
  <si>
    <t>VDA DE CARDENAS MARIA FELISA</t>
  </si>
  <si>
    <t>CRUZ CRISTIAN FELIPE</t>
  </si>
  <si>
    <t xml:space="preserve">RODRIGUEZ AGRIPINA </t>
  </si>
  <si>
    <t>GUERRERO GIOVANNA CAROLINA</t>
  </si>
  <si>
    <t xml:space="preserve">CALDERON YAMILE </t>
  </si>
  <si>
    <t xml:space="preserve">CRISTIAN DAVID </t>
  </si>
  <si>
    <t>ROZO LEIDY YULIETH</t>
  </si>
  <si>
    <t>ROZO PEDRO NELSON</t>
  </si>
  <si>
    <t xml:space="preserve">VIRGUEZ PRESENTACION </t>
  </si>
  <si>
    <t>RODRIGUEZ JOSE MABEN</t>
  </si>
  <si>
    <t xml:space="preserve">PARDO DORALIS </t>
  </si>
  <si>
    <t>ROZO JUAN DIEGO</t>
  </si>
  <si>
    <t>TOVAR GUINA SHARIK</t>
  </si>
  <si>
    <t xml:space="preserve">BRAVO JANIO </t>
  </si>
  <si>
    <t>RIVAS LUIS ARIALDO</t>
  </si>
  <si>
    <t>DONATO OSCAR JAVIER</t>
  </si>
  <si>
    <t>BOCANEGRA MARIA VERONICA</t>
  </si>
  <si>
    <t>LEON PEDRO EMILIO</t>
  </si>
  <si>
    <t>PARDO MARIA ROSARIO</t>
  </si>
  <si>
    <t xml:space="preserve">VELASQUEZ DIYAIR </t>
  </si>
  <si>
    <t>ROMERO ROSA EMMA</t>
  </si>
  <si>
    <t xml:space="preserve">GUANTIVA OBELIO </t>
  </si>
  <si>
    <t xml:space="preserve">TORO NORBERTO </t>
  </si>
  <si>
    <t>NARANJO YULIETH MAYERLI</t>
  </si>
  <si>
    <t>MOLINA LILIANA MAYERLY</t>
  </si>
  <si>
    <t xml:space="preserve">HERNANDEZ NEISON </t>
  </si>
  <si>
    <t xml:space="preserve">HERNANDEZ ALBEIRO </t>
  </si>
  <si>
    <t>ROJAS JASSBLEIDY YULIANA</t>
  </si>
  <si>
    <t>ROJAS MARLEIDI JOHANNA</t>
  </si>
  <si>
    <t>MEDINA BLANCA DIANYLE</t>
  </si>
  <si>
    <t>MONTOYA MARIA MONICA</t>
  </si>
  <si>
    <t>MONGE YEISSON ORLANDO</t>
  </si>
  <si>
    <t xml:space="preserve">VARGAS REINALDO </t>
  </si>
  <si>
    <t xml:space="preserve">RODRIGUEZ ISIDRO </t>
  </si>
  <si>
    <t>VASQUEZ LUIS GILDARDO</t>
  </si>
  <si>
    <t>ROJAS DIEGO ALEJANDRO</t>
  </si>
  <si>
    <t>SIVO VICTOR EMILIO</t>
  </si>
  <si>
    <t>PACHON LUZ DARY</t>
  </si>
  <si>
    <t>DIAZ LUZ STELLA</t>
  </si>
  <si>
    <t xml:space="preserve">PERALTA LUIS </t>
  </si>
  <si>
    <t>BETANCOURT FRANDY MILENA</t>
  </si>
  <si>
    <t>GAITAN YESICA ANDREA</t>
  </si>
  <si>
    <t>RUA DORA LUZ</t>
  </si>
  <si>
    <t>PEREZ CRISTIAN BRAYAN</t>
  </si>
  <si>
    <t>GUERRA SILVIA PATRICIA</t>
  </si>
  <si>
    <t>QUINTERO LINA MARIA</t>
  </si>
  <si>
    <t>CORREDOR LINA MAYERLY</t>
  </si>
  <si>
    <t xml:space="preserve">MONCALEANO MARCELA </t>
  </si>
  <si>
    <t xml:space="preserve">RODRIGUEZ JAIME </t>
  </si>
  <si>
    <t>LEGUIZAMON GERLY JOHANA</t>
  </si>
  <si>
    <t xml:space="preserve">LEGUIZAMON NELSON </t>
  </si>
  <si>
    <t>VARON YEAN ALEXANDRA</t>
  </si>
  <si>
    <t>SALAMANCA WILMAR ANDRES</t>
  </si>
  <si>
    <t>GOMEZ TATIANA VALENTINA</t>
  </si>
  <si>
    <t>SUNZ YEIMI PAOLA</t>
  </si>
  <si>
    <t>ESCALA FLOR MARIA</t>
  </si>
  <si>
    <t>GONZALEZ HENRY DAVID</t>
  </si>
  <si>
    <t xml:space="preserve">TOVAR REINEL </t>
  </si>
  <si>
    <t>CASTILLO NUBIA ELSA</t>
  </si>
  <si>
    <t>GARAVITO ALMEIRA YIZETH</t>
  </si>
  <si>
    <t>LOPEZ MARIA CELINA</t>
  </si>
  <si>
    <t xml:space="preserve">ZACIPA ELVIRA </t>
  </si>
  <si>
    <t>DE MONTILLA LAURA MARIA</t>
  </si>
  <si>
    <t>BATERO BLANCA LIBIA</t>
  </si>
  <si>
    <t>HERNANDEZ FABIO NELSON</t>
  </si>
  <si>
    <t>REYES BERTHA CECILIA</t>
  </si>
  <si>
    <t>AGUDELO JOSUE JACINTO</t>
  </si>
  <si>
    <t>HERRERA HILDA ROSA</t>
  </si>
  <si>
    <t xml:space="preserve">HERNANDEZ JEFERSON </t>
  </si>
  <si>
    <t xml:space="preserve">SALCEDO MARLENY </t>
  </si>
  <si>
    <t>URREGO CARMEN ROSA</t>
  </si>
  <si>
    <t>VARGAS FABIAN ALEXIS</t>
  </si>
  <si>
    <t>PEÑA MARCO ANTONIO</t>
  </si>
  <si>
    <t>RODRIGUEZ DANIEL EDUARDO</t>
  </si>
  <si>
    <t>CORDOBA JOSE ARIEL</t>
  </si>
  <si>
    <t>LOPEZ ANA SILVIA</t>
  </si>
  <si>
    <t xml:space="preserve">SOTO LEIDY </t>
  </si>
  <si>
    <t>RODRIGUEZ JOHN SEBASTIAN</t>
  </si>
  <si>
    <t>MARIN JUAN ISRAEL</t>
  </si>
  <si>
    <t>UREÑA ANGELICA MILADIS</t>
  </si>
  <si>
    <t>VARGAS JEISON FERNEY</t>
  </si>
  <si>
    <t>URUEÑA JEIMY ALEJANDRA</t>
  </si>
  <si>
    <t>UREÑA YERSON JAIR</t>
  </si>
  <si>
    <t>DUARTE LAURA ALEJANDRA</t>
  </si>
  <si>
    <t>LOZANO SANDRA PATRICIA</t>
  </si>
  <si>
    <t>NIETO BRAYAN STIVEN</t>
  </si>
  <si>
    <t xml:space="preserve">BERMUDEZ MERCEDES </t>
  </si>
  <si>
    <t xml:space="preserve">RODRIGUEZ FABIO </t>
  </si>
  <si>
    <t>ALARCON KAROLL DANIELA</t>
  </si>
  <si>
    <t>ALVAREZ MARIA DE LA CRUZ</t>
  </si>
  <si>
    <t>ORTIZ CLARA DEL PILAR</t>
  </si>
  <si>
    <t xml:space="preserve">RODRIGUEZ MERY </t>
  </si>
  <si>
    <t>PARRA NELVER YUNIOR</t>
  </si>
  <si>
    <t xml:space="preserve">RIVERA CAMILA </t>
  </si>
  <si>
    <t>MARINES JESUS ALBERTO</t>
  </si>
  <si>
    <t xml:space="preserve">VERGARA RIGOBERTO </t>
  </si>
  <si>
    <t>VERGARA ANGIE LORENA</t>
  </si>
  <si>
    <t>SUAREZ LUIS CARLOS</t>
  </si>
  <si>
    <t>BEJARANO CARLOS IVAN</t>
  </si>
  <si>
    <t>RODRIGUEZ CRISTIAN DAVID</t>
  </si>
  <si>
    <t>PRADA MARIA DE JESUS</t>
  </si>
  <si>
    <t>TORRES MANUEL JOSE</t>
  </si>
  <si>
    <t>QUINTERO JUAN CARLOS</t>
  </si>
  <si>
    <t>QUINTERO WILSON JAIR</t>
  </si>
  <si>
    <t xml:space="preserve">TORRES ODILIA </t>
  </si>
  <si>
    <t>DIAZ JOSE ALEJANDRO</t>
  </si>
  <si>
    <t xml:space="preserve">LEON ANTONIO </t>
  </si>
  <si>
    <t>MARIN MARIA JOSE</t>
  </si>
  <si>
    <t>CONTRERAS FREDY ANDRES</t>
  </si>
  <si>
    <t>SANCHEZ MARTHA CECILIA</t>
  </si>
  <si>
    <t xml:space="preserve">MENDOZA HECTOR </t>
  </si>
  <si>
    <t>JIMENEZ CRISTIAN STEPHAN</t>
  </si>
  <si>
    <t xml:space="preserve">ROMERO ELIECER </t>
  </si>
  <si>
    <t>DURAN JUAN PABLO</t>
  </si>
  <si>
    <t>NIETO JAIDER CAMILO</t>
  </si>
  <si>
    <t>MARTINEZ LUZ ESTELA</t>
  </si>
  <si>
    <t xml:space="preserve">VELASQUEZ LIGIA </t>
  </si>
  <si>
    <t>SANCHEZ YENCI MARDEYI</t>
  </si>
  <si>
    <t xml:space="preserve">RODRIGUEZ ELIBARDO </t>
  </si>
  <si>
    <t>CRUZ DIEGO FERNEY</t>
  </si>
  <si>
    <t>AMAYA NA DEL CARMEN</t>
  </si>
  <si>
    <t>QUEVEDO MARIA ESTELLA</t>
  </si>
  <si>
    <t>RIVEROS LUIS ALFONSO</t>
  </si>
  <si>
    <t xml:space="preserve">BARRETO ALVARO </t>
  </si>
  <si>
    <t xml:space="preserve">ESCOBAR JIMMY </t>
  </si>
  <si>
    <t xml:space="preserve">RAMIREZ LAUREANO </t>
  </si>
  <si>
    <t>GUIZA LAURA SOFIA</t>
  </si>
  <si>
    <t>MADRIGAL LIZETH YURANY</t>
  </si>
  <si>
    <t xml:space="preserve">OROZCO SANDRA </t>
  </si>
  <si>
    <t>MORENO SOLANO JOHN SEBASTIAN</t>
  </si>
  <si>
    <t>MORENO BELTRAN YURI MILENA</t>
  </si>
  <si>
    <t>BARBOSA MADRIGAL LIZETH YURANY</t>
  </si>
  <si>
    <t xml:space="preserve">MADRIGAL OROZCO SANDRA </t>
  </si>
  <si>
    <t>BARBOSA MADRIGAL BRAYAN ANDRES</t>
  </si>
  <si>
    <t>CARO MORA EDILSON FERLEY</t>
  </si>
  <si>
    <t xml:space="preserve">CARO MORA WILSON </t>
  </si>
  <si>
    <t>DIAZ PERILLA RONALD ANDERSON</t>
  </si>
  <si>
    <t>MENDEZ ROJAS FIAMA TRIPSY DANIELA</t>
  </si>
  <si>
    <t>PEREZ MORALES JESUS DUVAN</t>
  </si>
  <si>
    <t>PARRA PEREZ AURA MARIA</t>
  </si>
  <si>
    <t>RAMOS INFANTE ASTRID VANESSA</t>
  </si>
  <si>
    <t>MONTAÑO QUIÑONES SEGUNDO ANDRES</t>
  </si>
  <si>
    <t>MORA DIAZ ROSA ANAIS</t>
  </si>
  <si>
    <t>SABOGAL MORA PASTOR LEONARDO</t>
  </si>
  <si>
    <t>CHAPARRO TORRES INGRID KATHERINE</t>
  </si>
  <si>
    <t>CHAPARRO TORRES KEVIN ESTEBAN</t>
  </si>
  <si>
    <t>TORRES MARTINEZ MARIA DEL CARMEN</t>
  </si>
  <si>
    <t xml:space="preserve">BAEZ CUBIDES SAUL </t>
  </si>
  <si>
    <t>BAEZ FORERO NIKOL DAMARYS</t>
  </si>
  <si>
    <t>BAEZ FORERO KAREN ESTEFANIA</t>
  </si>
  <si>
    <t>ORJUELA PEREZ MISAEL HERNEY</t>
  </si>
  <si>
    <t>SAZIA MOLINA LUIS ALBERTO</t>
  </si>
  <si>
    <t xml:space="preserve">ALARCON ROMERO GELVER </t>
  </si>
  <si>
    <t xml:space="preserve">LEON ARDILA ERCILIA </t>
  </si>
  <si>
    <t>VARGAS MONCADA JESUS ANTONIO</t>
  </si>
  <si>
    <t>VARGAS HERNANDEZ ANGIE PAOLA</t>
  </si>
  <si>
    <t>HERNANDEZ BARRERA ANA LUCILA</t>
  </si>
  <si>
    <t>ARIAS SANCHEZ LUZ DARY</t>
  </si>
  <si>
    <t>TORRES SOLANO ANA GLADIS</t>
  </si>
  <si>
    <t>TORRES SOLANO JEISSON FABIAN</t>
  </si>
  <si>
    <t>RODRIGUEZ HERNANDEZ OLGA LUCIA</t>
  </si>
  <si>
    <t>RODRIGUEZ HERNANDEZ JOSE HERNAN</t>
  </si>
  <si>
    <t>CAGUEÑO MUÑOS BRAYAN STIVEN</t>
  </si>
  <si>
    <t>FARFAN ACOSTA FERNAN SANTIAGO</t>
  </si>
  <si>
    <t xml:space="preserve">AVILA GONZALEZ ZORAYDA </t>
  </si>
  <si>
    <t>FLOREZ AVILA ROVINSON JULIO</t>
  </si>
  <si>
    <t>PALOMINO SAAVEDRA JULIE XIOMARA</t>
  </si>
  <si>
    <t>PALOMINO SAAVEDRA ANDRES MAURICIO</t>
  </si>
  <si>
    <t>ESPITIA REYES JOSE MASEDONIA</t>
  </si>
  <si>
    <t>WILCHES NARVAEZ WENDY YAQUELINE</t>
  </si>
  <si>
    <t>HERNANDEZ RODRIGUEZ JUAN ESTEBAN</t>
  </si>
  <si>
    <t>ARICAPA NARVAEZ SULEIMA MARCELA</t>
  </si>
  <si>
    <t xml:space="preserve">NARVAEZ RODRIGUEZ SOBEY </t>
  </si>
  <si>
    <t xml:space="preserve">BARRETO NARVAEZ IDALY </t>
  </si>
  <si>
    <t>GARAVITO DIAZ MARIA RUBIELA</t>
  </si>
  <si>
    <t>AMESQUITA BARRETO MAURICIO HERNAN</t>
  </si>
  <si>
    <t>AMESQUITA GARZON BAIRON ALEXANDER</t>
  </si>
  <si>
    <t>AMESQUITA JARAMILLO BRILLY NATALIA</t>
  </si>
  <si>
    <t>PARDO ROZO JOSE LEONCI</t>
  </si>
  <si>
    <t>PARDO DIAZ YISELA ALEJANDRA</t>
  </si>
  <si>
    <t>CORTES CASTAÑEDA JUAN CAMILO</t>
  </si>
  <si>
    <t>VARGAS VELASQUEZ PAOLA CRISTINA</t>
  </si>
  <si>
    <t>GALLO CARRANZA ELIANA VICTORIA</t>
  </si>
  <si>
    <t>MORENO BETANCUR CARLOS ARTURO</t>
  </si>
  <si>
    <t xml:space="preserve">PARRA MARIN JACQUELINE </t>
  </si>
  <si>
    <t>MOLINA RINCON JOSE ARNALDO</t>
  </si>
  <si>
    <t>MOLINA VARGAS RODRIGO ALFONSO</t>
  </si>
  <si>
    <t>BERNAL QUINTERO DUVAN STIVEN</t>
  </si>
  <si>
    <t>QUINTERO PATIÑO GLORIA NELSY</t>
  </si>
  <si>
    <t xml:space="preserve">TOVAR RINCON ALONSO </t>
  </si>
  <si>
    <t>TOVAR CASTAÑO JONIER ALEXIS</t>
  </si>
  <si>
    <t>TOVAR CASTAÑO EDWIN ALONSO</t>
  </si>
  <si>
    <t>RAIGOSO  MARIA DE LOS ANGELES</t>
  </si>
  <si>
    <t xml:space="preserve">LOPERA BARRETO LEONEL </t>
  </si>
  <si>
    <t>MURILLO GIRALDO PEDRO NEL</t>
  </si>
  <si>
    <t>GARCIA CARDONA DIANA ESCARLATA</t>
  </si>
  <si>
    <t xml:space="preserve">VARGAS ARIZA JHOVANA </t>
  </si>
  <si>
    <t>BARRERA HERNANDEZ JHON JADER</t>
  </si>
  <si>
    <t>URREGO  JOSE GUILLERMO</t>
  </si>
  <si>
    <t>MOLINA GIRALDO MONICA MARCELA</t>
  </si>
  <si>
    <t xml:space="preserve">VARGAS SUAREZ EDUIN </t>
  </si>
  <si>
    <t>GUTIERREZ CACERES DIANA PATRICIA</t>
  </si>
  <si>
    <t>RODRIGUEZ ROMERO YEIMY LORENA</t>
  </si>
  <si>
    <t>SALCEDO SOLANO YULIETH ALEJANDRA</t>
  </si>
  <si>
    <t>GUTIERREZ SOLANO DAVID STIVEN</t>
  </si>
  <si>
    <t>PARRADO CASAS YISED PATRICIA</t>
  </si>
  <si>
    <t xml:space="preserve">GOMEZ GALEANO MARLENY </t>
  </si>
  <si>
    <t>CASTRILLON AGUIRRE ALBA ESMILDA</t>
  </si>
  <si>
    <t>ROCHA  EDGAR ERNESTO</t>
  </si>
  <si>
    <t xml:space="preserve">MARTINEZ MAHECHA EDILBERTO </t>
  </si>
  <si>
    <t>ACOSTA FERRUCHO YULIET VIVIANA</t>
  </si>
  <si>
    <t xml:space="preserve">PEÑA RODRIGUEZ GREGORIO </t>
  </si>
  <si>
    <t>RINCON TORRES MARLON STIVENSON</t>
  </si>
  <si>
    <t>BUITRAGO HINCAPIE OSCAR JULIAN</t>
  </si>
  <si>
    <t>ARCOS GOMEZ CRISTIAN CAMILO</t>
  </si>
  <si>
    <t>BARRERA MURIEL MEYLIN VIVIANA</t>
  </si>
  <si>
    <t>BOLAÑOS MUÑOZ YEFERSON RIKI</t>
  </si>
  <si>
    <t>BRAVO OBANDO MAURICIO JAVIER</t>
  </si>
  <si>
    <t>CABRERA BEDOYA MONICA ANDREA</t>
  </si>
  <si>
    <t>CAMILO MOSQUERA RENE ALBERTO</t>
  </si>
  <si>
    <t>DAZA GUZMAN OSCAR JAVIER</t>
  </si>
  <si>
    <t>ERAZO CASTRO LUIS FELIPE</t>
  </si>
  <si>
    <t>FERNANDEZ MUÑOZ TATIANA</t>
  </si>
  <si>
    <t>GALLEGO SARRIA JUAN CARLOS</t>
  </si>
  <si>
    <t>GOMEZ ENRIQUEZ DIANA STEFANIA</t>
  </si>
  <si>
    <t>JIMENEZ JIMENEZ CLAUDIA SOCORRO</t>
  </si>
  <si>
    <t>LEON OBANDO ELKIN</t>
  </si>
  <si>
    <t>MARTINEZ MURCIA LILIANA STEFANNY</t>
  </si>
  <si>
    <t>MARTINEZ QUIÑONEZ CARLOS ESTEBAN</t>
  </si>
  <si>
    <t>MENDOZA BURBANO JUAN MANUEL</t>
  </si>
  <si>
    <t>MUÑOZ BENAVIDES CHRISTIAN MIGUEL</t>
  </si>
  <si>
    <t>ORDOÑEZ DELGADO HECTOR GENTIL</t>
  </si>
  <si>
    <t>OTERO SALAZAR NELLY YAZMIN</t>
  </si>
  <si>
    <t>PANTOJA LARA DAMARIS</t>
  </si>
  <si>
    <t>PARRA CAMPOS AMANDA</t>
  </si>
  <si>
    <t>PINEDA SARRIA ANGIE LORENA</t>
  </si>
  <si>
    <t>RODRIGUEZ ESTRELLA JOSE DENIS</t>
  </si>
  <si>
    <t>SANCHEZ ROJAS KAROL JOE</t>
  </si>
  <si>
    <t>TAUTIVA BASTIDAS CARLOS ALBEIRO</t>
  </si>
  <si>
    <t>TERAN ROSERO HERNAN ALEXIS</t>
  </si>
  <si>
    <t>TRUJILLO BRAVO JORGE ALIRIO</t>
  </si>
  <si>
    <t>VARGAS GENOY YESNARDA NAIROBI</t>
  </si>
  <si>
    <t>ZUÑIGA CERON DIANA CAROLINA</t>
  </si>
  <si>
    <t>CHAVEZ MARTINEZ HAROLD ORLANDO</t>
  </si>
  <si>
    <t>MENESES HERNANDEZ ZULLY JOHANA</t>
  </si>
  <si>
    <t>VELASQUEZ PAZ JULIAN CAMILO</t>
  </si>
  <si>
    <t>BURGOS JERONIMO</t>
  </si>
  <si>
    <t>VILLEGAS ESTEFANIA</t>
  </si>
  <si>
    <t>FERNANDEZ GUILLERMO</t>
  </si>
  <si>
    <t>RAMIREZ ELIANA</t>
  </si>
  <si>
    <t>CARMONA JOSE</t>
  </si>
  <si>
    <t>DE SANTIS MARCELA</t>
  </si>
  <si>
    <t>FRANCO DANIELA</t>
  </si>
  <si>
    <t>CORTES RAFAEL</t>
  </si>
  <si>
    <t>BERRIO CAMILO</t>
  </si>
  <si>
    <t>ARIAS FRANCISCO</t>
  </si>
  <si>
    <t>MERIZALDE ANTONIO</t>
  </si>
  <si>
    <t>RESTREPO KAREN</t>
  </si>
  <si>
    <t>LEMUS DAVID</t>
  </si>
  <si>
    <t>SANTANA JAVIER</t>
  </si>
  <si>
    <t>SALDARRIAGA VIRGINIA</t>
  </si>
  <si>
    <t>POSADA SERGIO</t>
  </si>
  <si>
    <t>ZEA  JORGE</t>
  </si>
  <si>
    <t>DIAZ  MARIANA</t>
  </si>
  <si>
    <t>GIRALDO ESTEBAN</t>
  </si>
  <si>
    <t>IDARRAGA JORGE</t>
  </si>
  <si>
    <t>SIMANCA ALEJANDRO</t>
  </si>
  <si>
    <t>PULGARIN ANGELINA</t>
  </si>
  <si>
    <t>AGUIRRE BRENDA</t>
  </si>
  <si>
    <t>TAMAYO GLORIA</t>
  </si>
  <si>
    <t>CARMONA  ANDREA</t>
  </si>
  <si>
    <t>DIAZ  LUCERO</t>
  </si>
  <si>
    <t>ALZATE ANGELA</t>
  </si>
  <si>
    <t>ARANGO FELIPE</t>
  </si>
  <si>
    <t>GARCES ELENA</t>
  </si>
  <si>
    <t>URIBE CARMEN</t>
  </si>
  <si>
    <t>OSPINA DANIEL</t>
  </si>
  <si>
    <t>PELÁEZ ALBERTO</t>
  </si>
  <si>
    <t>PEREZ ELENA</t>
  </si>
  <si>
    <t>CARMONA SEBASTIAN</t>
  </si>
  <si>
    <t>CIFUENTES OSCAR</t>
  </si>
  <si>
    <t>JARAMILLO SANTIAGO</t>
  </si>
  <si>
    <t>MELANO LUIS</t>
  </si>
  <si>
    <t>MENDEZ TAMMY</t>
  </si>
  <si>
    <t>RAMIREZ TOMAS</t>
  </si>
  <si>
    <t>DIEZ PATRICIA</t>
  </si>
  <si>
    <t>SIERRA LUISA</t>
  </si>
  <si>
    <t>VALLEJO SARA</t>
  </si>
  <si>
    <t>GUERRERO ALEXANDRA</t>
  </si>
  <si>
    <t>GUERRA LISA</t>
  </si>
  <si>
    <t>RODRÍGUEZ  ANA MARIA</t>
  </si>
  <si>
    <t>MARULANDA SOFIA</t>
  </si>
  <si>
    <t>PALACIO PAULA</t>
  </si>
  <si>
    <t>BERMUDEZ JESUS</t>
  </si>
  <si>
    <t>TOLEDO ROBERTA</t>
  </si>
  <si>
    <t>ARANGO TATIANA</t>
  </si>
  <si>
    <t>ACEVEDO MELINA</t>
  </si>
  <si>
    <t>COCK CRISTINA</t>
  </si>
  <si>
    <t>CASADIEGOS MANUELA</t>
  </si>
  <si>
    <t>SALAMANCA ISABEL</t>
  </si>
  <si>
    <t>ARANGO JUAN</t>
  </si>
  <si>
    <t>GRANDA LUISA</t>
  </si>
  <si>
    <t>ARANGO  MONICA</t>
  </si>
  <si>
    <t>ARROYAVE FEDERICO</t>
  </si>
  <si>
    <t>LEMOS DALIA</t>
  </si>
  <si>
    <t>JARAMILLO ANA</t>
  </si>
  <si>
    <t>LEMA MARIA</t>
  </si>
  <si>
    <t>CARO DIANA</t>
  </si>
  <si>
    <t>VERGARA AMALIA</t>
  </si>
  <si>
    <t>DUQUE JULIAN</t>
  </si>
  <si>
    <t>MUÑOZ MARITZA</t>
  </si>
  <si>
    <t>PELÁEZ ANDRÉS</t>
  </si>
  <si>
    <t>SANCHEZ MIGUEL</t>
  </si>
  <si>
    <t>CANO CAROLINA</t>
  </si>
  <si>
    <t>MARQUEZ JESSICA</t>
  </si>
  <si>
    <t>RICO SAMUEL</t>
  </si>
  <si>
    <t>MENDEZ GUSTAVO</t>
  </si>
  <si>
    <t>JIMENEZ KARINA</t>
  </si>
  <si>
    <t>OSORIO JULIETH</t>
  </si>
  <si>
    <t>VILLAMIZAR LINA</t>
  </si>
  <si>
    <t>GOMEZ CARLOS</t>
  </si>
  <si>
    <t>GRACÍA SIMÓN</t>
  </si>
  <si>
    <t>CASTRO MONICA</t>
  </si>
  <si>
    <t>URIBE MELISA</t>
  </si>
  <si>
    <t>FLOREZ ALEJANDRA</t>
  </si>
  <si>
    <t>GUTIERREZ AMALIA</t>
  </si>
  <si>
    <t>MEDINA RAQUEL</t>
  </si>
  <si>
    <t>BETANCUR GONZALO</t>
  </si>
  <si>
    <t>BETANCURT SANTIAGO</t>
  </si>
  <si>
    <t>MARQUEZ ISABELLA</t>
  </si>
  <si>
    <t>MOLINA KARLA</t>
  </si>
  <si>
    <t>RODRIGUEZ HILDA</t>
  </si>
  <si>
    <t>HINCAPIE VICTORIA</t>
  </si>
  <si>
    <t>ROJAS  PABLO</t>
  </si>
  <si>
    <t>SERNA PAMELA</t>
  </si>
  <si>
    <t>ZAPATA STEPANIA</t>
  </si>
  <si>
    <t>TORO MANUEL</t>
  </si>
  <si>
    <t>HENAO BARBARA</t>
  </si>
  <si>
    <t>VASQUEZ LEONARDO</t>
  </si>
  <si>
    <t>CASTRILLÓN JULIANA</t>
  </si>
  <si>
    <t>LOPEZ DINARA</t>
  </si>
  <si>
    <t>MOTA ELISA</t>
  </si>
  <si>
    <t>PEREZ ALICIA</t>
  </si>
  <si>
    <t>POSADA CARLOS</t>
  </si>
  <si>
    <t>ARANGO MAURICIO</t>
  </si>
  <si>
    <t>HOYOS ADRIANA</t>
  </si>
  <si>
    <t>SUAREZ MIGUEL</t>
  </si>
  <si>
    <t>ARISTIZABAL NATALIA</t>
  </si>
  <si>
    <t>DOMINGUEZ  CAMILA</t>
  </si>
  <si>
    <t>RUIZ SUSANA</t>
  </si>
  <si>
    <t>HIGUITA CATHY</t>
  </si>
  <si>
    <t>OSORIO CATALINA</t>
  </si>
  <si>
    <t>GOMEZ MARIANA</t>
  </si>
  <si>
    <t>BUSTOS JACOBO</t>
  </si>
  <si>
    <t>RODAS GABRIEL</t>
  </si>
  <si>
    <t>CANO SANDRA</t>
  </si>
  <si>
    <t>DIAZ  EVELYN</t>
  </si>
  <si>
    <t>HERNANDEZ  JUAN</t>
  </si>
  <si>
    <t>JARAMILLO DAVID</t>
  </si>
  <si>
    <t>ARLEY PALACIOS</t>
  </si>
  <si>
    <t>EDUARDO SILVA SÁNCHEZ</t>
  </si>
  <si>
    <t xml:space="preserve">JANNETH PINEDA </t>
  </si>
  <si>
    <t>JOSÉ SOLANO</t>
  </si>
  <si>
    <t>LUIS ALBERTO GONZÁLEZ ARAUJO</t>
  </si>
  <si>
    <t>LUIS ERNESTO BLANCO RIVERO</t>
  </si>
  <si>
    <t>SIMÓN DE LEÓN NOVOA</t>
  </si>
  <si>
    <t>DIANETH SILVA ZAPATA</t>
  </si>
  <si>
    <t>LUIS ALBERTO ORDOÑEZ</t>
  </si>
  <si>
    <t>CLAUDIA CAROLINA BALLESTEROS SOTO</t>
  </si>
  <si>
    <t>JAIME BONNET MOLINA</t>
  </si>
  <si>
    <t>JOSÉ OLEGARIO NEMETH ESQUINAS</t>
  </si>
  <si>
    <t>OLGA MARÍA CORREA FLOREZ</t>
  </si>
  <si>
    <t>PAULA ANDREA SALAS LASSO</t>
  </si>
  <si>
    <t>ALEXIS KEVIN DE LA HOZ MANOTAS</t>
  </si>
  <si>
    <t>FAISAL YAMIL BERNAL HIGUITA</t>
  </si>
  <si>
    <t>JAIME VÉLEZ ZAPATA</t>
  </si>
  <si>
    <t>JORGE ELÍAS BUZÓN OJEDA</t>
  </si>
  <si>
    <t>JOSÉ LUIS AHUMADA VILLAFAÑE</t>
  </si>
  <si>
    <t>NADIA JUDITH OLAYA CORONADO</t>
  </si>
  <si>
    <t>NAYIB MORENO RODRIGUEZ</t>
  </si>
  <si>
    <t>CAMILO ALBERTO TORRES PARRA</t>
  </si>
  <si>
    <t>CRISTIAN ALEJANDRO ULLOA CARRILLO</t>
  </si>
  <si>
    <t>DIANA JANETH LANCHEROS CUESTA</t>
  </si>
  <si>
    <t>JANNETH ARIAS HERNÁNDEZ</t>
  </si>
  <si>
    <t>JHON FRANCINED HERRERA CUBIDES</t>
  </si>
  <si>
    <t>MANUEL FERNANDO DÁVILA SQUERRA</t>
  </si>
  <si>
    <t>NÉSTOR HUGO MONROY GARCÍA</t>
  </si>
  <si>
    <t>CARLOS ARTURO  OYARZÚN GONZÁLEZ</t>
  </si>
  <si>
    <t>DAVID HERNÁN MUÑOZ MONTOYA</t>
  </si>
  <si>
    <t>JUAN CARLOS CRISTANCHO SIERRA</t>
  </si>
  <si>
    <t>JULIO CÉSAR AGUILAR MARTÍNEZ</t>
  </si>
  <si>
    <t>OSCAR EDUARDO PATAQUIVA JIMÉNEZ</t>
  </si>
  <si>
    <t>JOSÉ FERNANDO LÓPEZ QUINTERO</t>
  </si>
  <si>
    <t>PATRICIA SALAZAR PERDOMO</t>
  </si>
  <si>
    <t>VICENTE ALBÉNIZ LACLAUSTRA</t>
  </si>
  <si>
    <t>CARLOS FELIPE LONDOÑO ÁLVAREZ</t>
  </si>
  <si>
    <t>LUCÍA VICTORIA OSPINA CARDONA</t>
  </si>
  <si>
    <t>RUBÉN DARÍO HERNÁNDEZ PÉREZ</t>
  </si>
  <si>
    <t>OSCAR FERNANDO MUÑOZ DELGADO</t>
  </si>
  <si>
    <t>RICARDO JAVIER PAREDES MUÑOZ</t>
  </si>
  <si>
    <t>CARLOS ORLANDO QUIROGA FERREIRA</t>
  </si>
  <si>
    <t xml:space="preserve">GERMÁN ADOLFO  GARCÍA CASTELLANOS </t>
  </si>
  <si>
    <t>AIDA BENAVIDES</t>
  </si>
  <si>
    <t>RODRIGO GUARNIZO</t>
  </si>
  <si>
    <t>RUBÉN DARÍO OCHOA ARBELÁEZ</t>
  </si>
  <si>
    <t>EDGAR LÓPEZ</t>
  </si>
  <si>
    <t>LUIS ANTONIO  GARCÍA PRIETO</t>
  </si>
  <si>
    <t>RAFAEL ARTURO CAMERANO FUENTES</t>
  </si>
  <si>
    <t>CHRISTIAN ALEXANDER FETECUA ORTIZ</t>
  </si>
  <si>
    <t>HORACIO CASTELLANOS ACEROS</t>
  </si>
  <si>
    <t>JUAN MANUEL CHAPARRO FONSECA</t>
  </si>
  <si>
    <t>NALINY PATRICIA GUERRA PATRICIA</t>
  </si>
  <si>
    <t>RAY ALFREDO BELLO DÁVILA</t>
  </si>
  <si>
    <t>JAIRO CÉSAR GÓMEZ ACERO</t>
  </si>
  <si>
    <t>FAVER ADRIAN AMOROCHO SEPÚLVEDA</t>
  </si>
  <si>
    <t>JUAN CARLOS LONDOÑO JARAMILLO</t>
  </si>
  <si>
    <t>PERVYS RENGIFO RENGIFO</t>
  </si>
  <si>
    <t>LUIS FERNANDO VARGAS CANO</t>
  </si>
  <si>
    <t>ANGÉLICA LUCIA ECHAVEZ DUNCAN</t>
  </si>
  <si>
    <t>ISABEL ROSALES PAYARES</t>
  </si>
  <si>
    <t>LAURA VANESSA ORTÍZ HERNÁNDEZ</t>
  </si>
  <si>
    <t xml:space="preserve">JOSÉ MARÍA MUÑOZ BOTINA </t>
  </si>
  <si>
    <t>JONIER RENDÓN</t>
  </si>
  <si>
    <t>JOSÉ LEONARDO RAMÍREZ ECHAVARRÍA</t>
  </si>
  <si>
    <t>JAIME HENNESEY</t>
  </si>
  <si>
    <t>MARÍA M. LARRONDO PETRIE</t>
  </si>
  <si>
    <t>DORIS BRODEUR</t>
  </si>
  <si>
    <t>DANIEL ELSO MORANO</t>
  </si>
  <si>
    <t>LIBARDO ANTONIO LONDOÑO CIRO</t>
  </si>
  <si>
    <t>JAVIER ALONSO ARANGO PARDO</t>
  </si>
  <si>
    <t>ALEJANDRA MARÍA GONZÁLEZ CORREAL</t>
  </si>
  <si>
    <t>ANDREA BOHÓRQUEZ SANDOVAL</t>
  </si>
  <si>
    <t>BLANCA CECILIA PÉREZ MUZUZU</t>
  </si>
  <si>
    <t>FRANCISCO JAVIER REBOLLEDO MUÑOZ</t>
  </si>
  <si>
    <t>GIOVANNA FIORILLO OBANDO</t>
  </si>
  <si>
    <t xml:space="preserve">HERMES ARIEL  VACCA </t>
  </si>
  <si>
    <t>JOHN ALEXANDER MÉNDOZA GARCÍA</t>
  </si>
  <si>
    <t>JORGE EDILBERTO NIÑO VERA</t>
  </si>
  <si>
    <t>JORGE FRANCISCO ESTELA URIBE</t>
  </si>
  <si>
    <t>JUAN MANUEL CRUZ BOHÓRQUEZ</t>
  </si>
  <si>
    <t xml:space="preserve">LUCÍA DEL PILAR  MONROY </t>
  </si>
  <si>
    <t>LUIS CARLOS DÍAZ CHAPARRO</t>
  </si>
  <si>
    <t>MARTHA PATRICIA CARO GUTÍERREZ</t>
  </si>
  <si>
    <t>LUIS TOMAS JIMÉNEZ HERRERA</t>
  </si>
  <si>
    <t>PAULA ANDREA PALACIOS CORREA</t>
  </si>
  <si>
    <t>CARLOS BECKER</t>
  </si>
  <si>
    <t>MARÍA ANGÉLICA BERNAL</t>
  </si>
  <si>
    <t xml:space="preserve">RODRIGO HERRERA </t>
  </si>
  <si>
    <t>CARLOS ARROYAVE</t>
  </si>
  <si>
    <t>OMAR TRUJILLO</t>
  </si>
  <si>
    <t>NAYIBE CHIO</t>
  </si>
  <si>
    <t>WILSON BRICEÑO PINEDA</t>
  </si>
  <si>
    <t>ARMANDO ROBLEDO ACOSTA</t>
  </si>
  <si>
    <t>BETTY LILIANA ESPINEL GÓMEZ</t>
  </si>
  <si>
    <t>FELIX VARGAS MARTÍNEZ</t>
  </si>
  <si>
    <t>FRANZ JULIO QUESADA TATIS</t>
  </si>
  <si>
    <t>MAURICIO MARQUEZ SANTOS</t>
  </si>
  <si>
    <t>PABLO BONAVIRE</t>
  </si>
  <si>
    <t>VALMIRO MALDONADO ÁLVAREZ</t>
  </si>
  <si>
    <t>WILLIAM ARNEDO SARMIENTO</t>
  </si>
  <si>
    <t>ALFONSO LOZANO MONTAÑA</t>
  </si>
  <si>
    <t>DUILIO CRUZ BECERRA</t>
  </si>
  <si>
    <t>EDWIN DANIEL DURAN GAVIRIA</t>
  </si>
  <si>
    <t>GILBERTO LEÓN ESTUPIÑAN</t>
  </si>
  <si>
    <t>JOSÉ JESÚS FERNANDO MARTÍNEZ PAEZ</t>
  </si>
  <si>
    <t>LUZ MAYELA RAMÍREZ OROZCO</t>
  </si>
  <si>
    <t>CARLOS CORTÉS ORTIZ</t>
  </si>
  <si>
    <t>LUIS EDUARDO PELÁEZ VALENCIA</t>
  </si>
  <si>
    <t>FERNANDO ROJAS ROJAS</t>
  </si>
  <si>
    <t>JULIO CÉSAR FUENTES ARISMENDI</t>
  </si>
  <si>
    <t>MARTHA LUCÍA MALAGÓN MICÁN</t>
  </si>
  <si>
    <t>ASDRÚBAL  VALENCIA GIRALDO</t>
  </si>
  <si>
    <t>ELKÍN LIBARDO RÍOS ORTÍZ</t>
  </si>
  <si>
    <t>FELIX OCTAVIO DÍAZ ARANGO</t>
  </si>
  <si>
    <t>MIGUEL HUMBERTO MAZZEO MENESES</t>
  </si>
  <si>
    <t>ÁLVARO REALPE JIMÉNEZ</t>
  </si>
  <si>
    <t>CANDELARIA NAHIR TEJADA TOVAR</t>
  </si>
  <si>
    <t>CRISTINA RODRÍGUEZ BOSSA</t>
  </si>
  <si>
    <t>MIGUEL ÁNGEL GARCÍA BOLAÑOS</t>
  </si>
  <si>
    <t>MODESTO BARRIOS FONTALVO</t>
  </si>
  <si>
    <t>RAMÓN DE JESÚS TORRES ORTEGA</t>
  </si>
  <si>
    <t>WILLIAM  MOGOLLÓN ARENAS</t>
  </si>
  <si>
    <t>ALBA MANUELA DURANGO</t>
  </si>
  <si>
    <t>HELMAN HERNANDEZ</t>
  </si>
  <si>
    <t>KAREN CECILIA FERNÁNDEZ SIMANCA</t>
  </si>
  <si>
    <t>MONICA SIMANCA</t>
  </si>
  <si>
    <t>OMAR PEREZ</t>
  </si>
  <si>
    <t>PARODI CAMAÑO TOBÍAS ALFONSO</t>
  </si>
  <si>
    <t>MARÍA LUISA BARRETO SANDOVAL</t>
  </si>
  <si>
    <t>RAFAEL ENRIQUE DÍAZ DÍAZ</t>
  </si>
  <si>
    <t>JORGE ENRIQUE  GONZÁLEZ LASTRA</t>
  </si>
  <si>
    <t>INDIRA  SOTELO DÍAZ</t>
  </si>
  <si>
    <t>JOSÉ MÁURICIO PARDO BENITO</t>
  </si>
  <si>
    <t>ANTONIO BERNAL ACOSTA</t>
  </si>
  <si>
    <t>HÉCTOR VEGA GARZÓN</t>
  </si>
  <si>
    <t>LUIS EFREN AYALA ROJAS</t>
  </si>
  <si>
    <t>WILSON RODRÍGUEZ CALDERÓN</t>
  </si>
  <si>
    <t>JORGE ALBERTO VILLALOBOS SALCEDO</t>
  </si>
  <si>
    <t>MARGARITA MARÍA RUEDA PINZÓN</t>
  </si>
  <si>
    <t>MAURICIO DUQUE</t>
  </si>
  <si>
    <t xml:space="preserve">OMAR YESID BELTRÁN </t>
  </si>
  <si>
    <t xml:space="preserve">JAIME  ORLANDO RUÍZ </t>
  </si>
  <si>
    <t>NELSON ARTURO</t>
  </si>
  <si>
    <t>ALDO PARDO</t>
  </si>
  <si>
    <t>CLAUDIO CAMILO  GONZÁLEZ CLAVIJO</t>
  </si>
  <si>
    <t>GIOVANI OROZCO</t>
  </si>
  <si>
    <t>GUILLERMO BELTRÁN DULCEY</t>
  </si>
  <si>
    <t>ALFONSO RODRÍGUEZ PEÑA</t>
  </si>
  <si>
    <t>MIGUEL HUGO CORCHUELO MORA</t>
  </si>
  <si>
    <t>ANDREA MURILLO</t>
  </si>
  <si>
    <t>ANDREA MORILLO</t>
  </si>
  <si>
    <t>CARMEN ALICIA GÓMEZ DE LA HOZ</t>
  </si>
  <si>
    <t>CRISTINA MARGARITA DEDE PABÓN</t>
  </si>
  <si>
    <t>DIANA   VIVEROS</t>
  </si>
  <si>
    <t>ERNESTO AMARU GALVIS LISTA</t>
  </si>
  <si>
    <t>GERARDO LUÍS ANGULO CUENTAS</t>
  </si>
  <si>
    <t>GUILLERMO GONZÁLEZ</t>
  </si>
  <si>
    <t>HUGO  MERCADO CERVERA</t>
  </si>
  <si>
    <t>INÉS MERIÑO FUENTES</t>
  </si>
  <si>
    <t>JAIRO LUIS ROMERO MEZA</t>
  </si>
  <si>
    <t>JORGE ARAGÓN RUSSO</t>
  </si>
  <si>
    <t>MARLON MANUEL PEDRAZA ORDOÑEZ</t>
  </si>
  <si>
    <t>MAYDA GONZÁLEZ ZABALA</t>
  </si>
  <si>
    <t>MICHAEL ANDRÉS VARELA ÁLVAREZ</t>
  </si>
  <si>
    <t>NÉLSON GAMBASICA PIRANEQUE</t>
  </si>
  <si>
    <t>OLMIS STIVEN JARAMILLO URIBE</t>
  </si>
  <si>
    <t>OMAR FRANCISCO RODRIGUEZ</t>
  </si>
  <si>
    <t>RAFAEL LINERO MEJÍA</t>
  </si>
  <si>
    <t>RAFAEL RICARDO ROLDAN BARRIOS</t>
  </si>
  <si>
    <t>ALVIN HENAO</t>
  </si>
  <si>
    <t xml:space="preserve">AMPARO CAMACHO </t>
  </si>
  <si>
    <t>CÉSAR ALEJANDRO HERNÁNDEZ MORALES</t>
  </si>
  <si>
    <t>DIEGO GÓMEZ CERÓN</t>
  </si>
  <si>
    <t>FRANK ALBERTO IBARRA HERNÁNDEZ</t>
  </si>
  <si>
    <t>GUSTAVO ADOLFO ESPITIA PANTOJA</t>
  </si>
  <si>
    <t>HERIBERTO MAURY RAMÍREZ</t>
  </si>
  <si>
    <t>JAVIER PÁEZ SAAVEDRA</t>
  </si>
  <si>
    <t>MAURICIO SERRANO</t>
  </si>
  <si>
    <t>NORELLI SCHETTINI CASTRO</t>
  </si>
  <si>
    <t>SHERYL URQUIJO</t>
  </si>
  <si>
    <t>ELKIN ANIBAL MONSALVE DURANGO</t>
  </si>
  <si>
    <t>FRANCISCO JAVIER IBARGÜEN OCAMPO</t>
  </si>
  <si>
    <t>GONZALO  JIMÉNEZ CLEVES</t>
  </si>
  <si>
    <t>JAIBER EVELIO CARDONA ARISTIZABAL</t>
  </si>
  <si>
    <t>JOSÉ FERNANDO ECHEVERRY MURILLO</t>
  </si>
  <si>
    <t>JUAN VICENTE VILLAMIZAR HERNÁNDEZ</t>
  </si>
  <si>
    <t xml:space="preserve">JULIÁN DÍAZ GUTIÉRREZ </t>
  </si>
  <si>
    <t>LEONARDO ALONSO HERNÁNDEZ RODRÍGUEZ</t>
  </si>
  <si>
    <t>LUIS FERNANDO POLANIA OBANDO</t>
  </si>
  <si>
    <t>ROBINSON PULGARÍN GIRALDO</t>
  </si>
  <si>
    <t>SERGIO AUGUSTO CARDONA TORRES</t>
  </si>
  <si>
    <t>SONIA JARAMILLO VALBUENA</t>
  </si>
  <si>
    <t>WILMER DIEGO JIMÉNEZ TRUJILLO</t>
  </si>
  <si>
    <t xml:space="preserve">ROSVEN ARÉVALO </t>
  </si>
  <si>
    <t>CÉSAR AUGUSTO DELGADO GARCÍA</t>
  </si>
  <si>
    <t>JUAN CARLOS OSORIO GÓMEZ</t>
  </si>
  <si>
    <t>FABIOLA SÁENZ BLANCO</t>
  </si>
  <si>
    <t>WILLIAM MANUEL MORA PENAGOS</t>
  </si>
  <si>
    <t>WILSON  DÍAZ GAMBA</t>
  </si>
  <si>
    <t>YISSELLE INDIRA ACUÑA HEREIRA</t>
  </si>
  <si>
    <t>FLÓREZ SOLANO EDER NORBERTO</t>
  </si>
  <si>
    <t>TORCOROMA VELÁSQUEZ PÉREZ</t>
  </si>
  <si>
    <t>GONZALO  ULLOA</t>
  </si>
  <si>
    <t>CARLOS ALFREDO VÁSQUEZ RODRÍGUEZ</t>
  </si>
  <si>
    <t>ALFONSO GARCÍA CASTRO</t>
  </si>
  <si>
    <t>ANA MARÍA ALEXANDRA MORENO VARGAS</t>
  </si>
  <si>
    <t>CARLOS EDUARDO DÍAZ BOHORQUEZ</t>
  </si>
  <si>
    <t>CARLOS ENRIQUE VECINO ARENAS</t>
  </si>
  <si>
    <t>DANIEL ALFONSO SIERRA BUENO</t>
  </si>
  <si>
    <t>DIEGO ARMANDO VESGA BLANCO</t>
  </si>
  <si>
    <t>ESPERANZA AGUILAR DE FLÓREZ</t>
  </si>
  <si>
    <t>FRANCY LORENA CASTRO APONTE</t>
  </si>
  <si>
    <t>GABRIEL  ORDOÑEZ PLATA</t>
  </si>
  <si>
    <t>GERARDO LATORRE BAYONA</t>
  </si>
  <si>
    <t>HUGO ERNESTO MARTÍNEZ ARDILA</t>
  </si>
  <si>
    <t>JAIME ALBERTO CAMACHO PICO</t>
  </si>
  <si>
    <t>JERSON FABÍAN RICO ALBARRACIN</t>
  </si>
  <si>
    <t>JHON FREDDY GARAVITO SUÁREZ</t>
  </si>
  <si>
    <t>JHON JAIRO CACERES</t>
  </si>
  <si>
    <t>JOSÉ CÁRCAMO SEPÚLVEDA</t>
  </si>
  <si>
    <t>LEIDY JOHANNA  CARDENAS SOLANO</t>
  </si>
  <si>
    <t>LEIDY MARCELA DUEÑAS RAMIREZ</t>
  </si>
  <si>
    <t>LEIDY YOHANA  FLÓREZ GÓMEZ</t>
  </si>
  <si>
    <t>LUIS EDUARDO BECERRA ARDILA</t>
  </si>
  <si>
    <t>LUZ MARÍA PÉREZ SAAVEDRA</t>
  </si>
  <si>
    <t>MANUEL GUILLERMO FLÓREZ BECERRA</t>
  </si>
  <si>
    <t>MARÍA CAMILA FLÓREZ POVEDA</t>
  </si>
  <si>
    <t>MARYURIS CHARRIS POLO</t>
  </si>
  <si>
    <t>MIGUEL ENRIQUE HIGUERA MARÍN</t>
  </si>
  <si>
    <t>OSCAR FRANCISCO PICO VELANDIA</t>
  </si>
  <si>
    <t>RICARDO JAIMES ROLON</t>
  </si>
  <si>
    <t>WILLIAM ERNESTO ARDILA GÓMEZ</t>
  </si>
  <si>
    <t>XIMENA PAOLA FLÓREZ RODRÍGUEZ</t>
  </si>
  <si>
    <t>ADRIANA PINTO PRIETO</t>
  </si>
  <si>
    <t xml:space="preserve">ÄLVARO REY SOTO </t>
  </si>
  <si>
    <t>AURA KARINA REYES ECHEVERRIA</t>
  </si>
  <si>
    <t>CARLOS ALBERTO GARCÍA RAMÍREZ</t>
  </si>
  <si>
    <t>DIONISIO ANTONIO LAVERDE CATAÑO</t>
  </si>
  <si>
    <t>EDUARDO ALBERTO CASTAÑEDA PINZÓN</t>
  </si>
  <si>
    <t>GERMÁN GARCÍA</t>
  </si>
  <si>
    <t>GUSTAVO CHIO CHO</t>
  </si>
  <si>
    <t xml:space="preserve">GUSTAVO ANDRÉS MONTERO </t>
  </si>
  <si>
    <t>HÉCTOR  NIÑO</t>
  </si>
  <si>
    <t xml:space="preserve">HÉCTOR JULIO PARRA </t>
  </si>
  <si>
    <t>HEVENLY CELY</t>
  </si>
  <si>
    <t>JOHN FABER ARCHILA DIAZ</t>
  </si>
  <si>
    <t>JORGE EDUARDO PINTO VALDERRAMA</t>
  </si>
  <si>
    <t>JUAN DIEGO COLEGIAL GUTÍERREZ</t>
  </si>
  <si>
    <t>LUIS CARLOS CELY NOSSA</t>
  </si>
  <si>
    <t>LUIS EDUARDO BAUTISTA ROJAS</t>
  </si>
  <si>
    <t xml:space="preserve">LUIS FERNANDO SIERRA SOYA </t>
  </si>
  <si>
    <t>LUIS ORLANDO AGUIRRE RODRÍGUEZ</t>
  </si>
  <si>
    <t>MARIO FERNANDO  CORTÉS ORTIZ</t>
  </si>
  <si>
    <t>RICARDO LLAMOSA VILLALBA</t>
  </si>
  <si>
    <t>RICARDO CRUZ HERNÁNDEZ</t>
  </si>
  <si>
    <t>RUBÉN DARIO  CRUZ RODRÍGUEZ</t>
  </si>
  <si>
    <t>ADOLFO LEÓN ARENAS L.</t>
  </si>
  <si>
    <t>CARLOS ALBERTO GONZÁLEZ CAMARGO</t>
  </si>
  <si>
    <t>ISAÍAS GUANUMEN MOLINA</t>
  </si>
  <si>
    <t>LINA MARÍA JARAMILLO ECHEVERRY</t>
  </si>
  <si>
    <t>LUIS MIGUEL MEJÍA GIRALDO</t>
  </si>
  <si>
    <t>XIMENA CIFUENTES WCHIMA</t>
  </si>
  <si>
    <t>ALVARO ROJAS</t>
  </si>
  <si>
    <t>ANDRES SUAREZ ESCOBAR</t>
  </si>
  <si>
    <t>EVER ANGEL FUENTES</t>
  </si>
  <si>
    <t>FABIÁN CASTILLO PEÑA</t>
  </si>
  <si>
    <t>GLORIA MOLINA</t>
  </si>
  <si>
    <t>JOHN FORERO</t>
  </si>
  <si>
    <t>JORGE RENÉ SILVA</t>
  </si>
  <si>
    <t>PABLO BONILLA</t>
  </si>
  <si>
    <t>RODRIGO VELÁSQUEZ GIRALDO</t>
  </si>
  <si>
    <t>YUSSY  ARTETA PEÑA</t>
  </si>
  <si>
    <t>IVÁN DARÍO BASTIDAS CASTELLANOS</t>
  </si>
  <si>
    <t>JOSÉ JAVIER VILLALBA ROMERO</t>
  </si>
  <si>
    <t>ERNESTO VILLARREAL</t>
  </si>
  <si>
    <t>GUSTAVO VELÁSQUEZ QUINTAN</t>
  </si>
  <si>
    <t>CAMILO YOUNES VELOSA</t>
  </si>
  <si>
    <t>CARLOS EDUARDO CUBILLOS PEÑA</t>
  </si>
  <si>
    <t>CARLOS TITO VEGA GUTIÉRREZ</t>
  </si>
  <si>
    <t xml:space="preserve">CAROL ANDREA MURILLO </t>
  </si>
  <si>
    <t>CONTRERAS JAIME</t>
  </si>
  <si>
    <t>DIEGO ALEXANDER ESCOBAR GARCÍA</t>
  </si>
  <si>
    <t>DIEGO FERNANDO HERNÁNDEZ LOSADA</t>
  </si>
  <si>
    <t>FLAVIO PRIETO</t>
  </si>
  <si>
    <t xml:space="preserve">GERMÁN MÉNDOZA RONCANCIO </t>
  </si>
  <si>
    <t>GLORIA INÉS JIMÉNEZ GUTIÉRREZ</t>
  </si>
  <si>
    <t>JAIME ALEMÁN CASA</t>
  </si>
  <si>
    <t>JOHN WILLIAN BRANCH BEDOYA</t>
  </si>
  <si>
    <t>JOHNNY ALEXANDER TAMAYO ARÍAS</t>
  </si>
  <si>
    <t xml:space="preserve">JORGE IVÁN SOFRONY ESMERAL </t>
  </si>
  <si>
    <t>JOSÉ ISMAEL PEÑA REYES</t>
  </si>
  <si>
    <t>JOSÉ NÉLSON ROJAS GRISALES</t>
  </si>
  <si>
    <t>JOVANI ALBERTO JIMÉNEZ BUILES</t>
  </si>
  <si>
    <t>JULIO CÉSAR CAÑÓN RODRÍGUEZ</t>
  </si>
  <si>
    <t>LEONARDO DAVID DONADO GARZÓN</t>
  </si>
  <si>
    <t>LORENA  SERRATO AGUIRRE</t>
  </si>
  <si>
    <t>LUIS EDUARDO GALLEGO VEGA</t>
  </si>
  <si>
    <t>LUIS EDUARDO ORDOÑEZ SANTOS</t>
  </si>
  <si>
    <t xml:space="preserve">WILLIAM ARÉVALO </t>
  </si>
  <si>
    <t>LINA MARÍA GÓMEZ ECHAVARRÍA</t>
  </si>
  <si>
    <t>MIGUEL ÁNGEL SIERRA BAENA</t>
  </si>
  <si>
    <t>MOISÉS OSWALDO BUSTAMANTE RÚA</t>
  </si>
  <si>
    <t>NÉLSON ANTONIO  VANEGAS MOLINA</t>
  </si>
  <si>
    <t>CARLOS JULIO RODRÍGUEZ</t>
  </si>
  <si>
    <t>HÉCTOR ANTONIO FONSECA PERALTA</t>
  </si>
  <si>
    <t>HELVER PARRA ARÍAS</t>
  </si>
  <si>
    <t>JORGE HUMBERTO SAAVEDRA</t>
  </si>
  <si>
    <t>LUIS CARLOS LEGUIZAMÓN BARRETO</t>
  </si>
  <si>
    <t>LUIS FERNANDO LOZANO GÓMEZ</t>
  </si>
  <si>
    <t>MAURO CALLEJAS CUERVO</t>
  </si>
  <si>
    <t>NÉLSON RAFAEL CAMARGO TORRES</t>
  </si>
  <si>
    <t>ORLANDO VERGEL PORTILLO</t>
  </si>
  <si>
    <t>OSCAR JAVIER GUTÍERREZ JUNCO</t>
  </si>
  <si>
    <t>EDGAR ANTONIO VARGAS CASTRO</t>
  </si>
  <si>
    <t>MYRIAM JEANNETTE BERMÚDEZ ROJAS</t>
  </si>
  <si>
    <t>HERMES BARRERA AVILA</t>
  </si>
  <si>
    <t>IVONNE CECILIA  LACERA CORTÉS</t>
  </si>
  <si>
    <t>JANUARIO HERNÁNDEZ HAMEL CASSAB</t>
  </si>
  <si>
    <t>LUDYM  JAIMES CARRILLO</t>
  </si>
  <si>
    <t>MARCO ANTONIO  VILLAMIZAR ARAQUE</t>
  </si>
  <si>
    <t>SAMUEL MONTERO VARGAS</t>
  </si>
  <si>
    <t>OMAIRA TAPIAS DÍAZ</t>
  </si>
  <si>
    <t>JUAN CARLOS SALAZAR GUALDRÓN</t>
  </si>
  <si>
    <t>MYRIAM ROCÍO PALLARES MUÑOZ</t>
  </si>
  <si>
    <t>NÉLSON JAVIER ROJAS MANCIPE</t>
  </si>
  <si>
    <t>SOFÍA LEONILDE  MURILLO MARTINEZ</t>
  </si>
  <si>
    <t>RAFAEL ANTONIO ORDUZ MEDINA</t>
  </si>
  <si>
    <t>ADRIANA CECILIA PÁEZ PINO</t>
  </si>
  <si>
    <t>EDUARDO PASTRANA BONILLA</t>
  </si>
  <si>
    <t>EDUARDO VALENCIA GRANADA</t>
  </si>
  <si>
    <t>GUIBER OLAYA MARÍN</t>
  </si>
  <si>
    <t>LUIS FERNANDO BONILLA CAMACHO</t>
  </si>
  <si>
    <t>NEISAR SALAZAR RAMÍREZ</t>
  </si>
  <si>
    <t>JOSÉ LUIS VILLA RAMÍREZ</t>
  </si>
  <si>
    <t>LUIS CARLOS ARRAUT CAMARGO</t>
  </si>
  <si>
    <t>ALBERTO OCAMPO VALENCIA</t>
  </si>
  <si>
    <t>ANA MARÍA  LÓPEZ ECHEVERRY</t>
  </si>
  <si>
    <t>CARLOS MAURICIO ZULUAGA RAMÍREZ</t>
  </si>
  <si>
    <t>CESAR JARAMILLO NARANJO</t>
  </si>
  <si>
    <t>ERIKA ECHEVERRY LONDOÑO</t>
  </si>
  <si>
    <t>GLORIA INÉS ARTEAGA SALCEDO</t>
  </si>
  <si>
    <t>JAIRO ALBERTO MENDOZA VARGAS</t>
  </si>
  <si>
    <t>JENIFER CRUZ BETANCUR</t>
  </si>
  <si>
    <t>JUAN PABLO VALENCIA GIRALDO</t>
  </si>
  <si>
    <t>LAURA ANGÉLICA MEJIA OSPINA</t>
  </si>
  <si>
    <t>LUZ STELLA RESTREPO DE OCAMPO</t>
  </si>
  <si>
    <t>PAULA ANDREA GUAPACHA RAMOS</t>
  </si>
  <si>
    <t xml:space="preserve">RAMIRO BARRIOS VALENCIA </t>
  </si>
  <si>
    <t>WALDO LIZCANO</t>
  </si>
  <si>
    <t xml:space="preserve">WILSÓN ARENAS </t>
  </si>
  <si>
    <t>MÉLIDA MARTÍNEZ GUARDIA</t>
  </si>
  <si>
    <t>TIM OSSWALD</t>
  </si>
  <si>
    <t>FLOREZ DIAZ MARIA</t>
  </si>
  <si>
    <t>FLOREZ DIAZ CARMENZA</t>
  </si>
  <si>
    <t>BARRETO DUARTE CAMILO ANDRES</t>
  </si>
  <si>
    <t>BARRETO DUARTE ANDRES</t>
  </si>
  <si>
    <t>MORENO MARIA EUGENIA</t>
  </si>
  <si>
    <t>RAMOS LUIS ARLEY</t>
  </si>
  <si>
    <t>OLAYA MARIA MAYERLI</t>
  </si>
  <si>
    <t>RAMOS HEIDY MARCELA</t>
  </si>
  <si>
    <t>RAMOS CRISTIAN CAMILO</t>
  </si>
  <si>
    <t>OLAYA JOSE ALEXANDER</t>
  </si>
  <si>
    <t>REY VICTOR MANUEL</t>
  </si>
  <si>
    <t xml:space="preserve">RAMOS HIPOLITO </t>
  </si>
  <si>
    <t>CORTES PEDRO AGUSTIN</t>
  </si>
  <si>
    <t xml:space="preserve">CASTILLO JHONATAN </t>
  </si>
  <si>
    <t xml:space="preserve">CASTILLO MAYERLY </t>
  </si>
  <si>
    <t xml:space="preserve">ARIZA ELIZABETH </t>
  </si>
  <si>
    <t xml:space="preserve">CASTILLO JEFERSON </t>
  </si>
  <si>
    <t xml:space="preserve">DE SOLANO MERITO </t>
  </si>
  <si>
    <t>GAITAN MIRYAM MARGOTH</t>
  </si>
  <si>
    <t>GAITAN TRINA MARCELA</t>
  </si>
  <si>
    <t xml:space="preserve">SOLANO ALLISON </t>
  </si>
  <si>
    <t>GAITAN LUISA FERNANDA</t>
  </si>
  <si>
    <t>SERRANO PAULA MICHEAL</t>
  </si>
  <si>
    <t>GAITAN ANA ISABEL</t>
  </si>
  <si>
    <t>GOMEZ AQUILINO ANTONIO</t>
  </si>
  <si>
    <t>GAITAN ASTRID GIOVANNA</t>
  </si>
  <si>
    <t xml:space="preserve">MORALES ROBERTO </t>
  </si>
  <si>
    <t>MACIAS YULI PAOLA</t>
  </si>
  <si>
    <t>MACIAS YESICA NATALIA</t>
  </si>
  <si>
    <t>MORALES JOHANA YOICETH</t>
  </si>
  <si>
    <t>MORALES YEIMY NORELI</t>
  </si>
  <si>
    <t xml:space="preserve">MORALES NOHELIA </t>
  </si>
  <si>
    <t xml:space="preserve">MORALES HERIBERTO </t>
  </si>
  <si>
    <t>OSORIO JASBLEIDY YULIETH</t>
  </si>
  <si>
    <t>MARIN MARIA VIRGELINA</t>
  </si>
  <si>
    <t xml:space="preserve">BERNAL WILSON </t>
  </si>
  <si>
    <t>DE QUIROGA MARIA PEREGRINA</t>
  </si>
  <si>
    <t>BERNAL ANDRES FELIPE</t>
  </si>
  <si>
    <t>MINA ELY EDIMAR</t>
  </si>
  <si>
    <t xml:space="preserve">CERQUERA ELIANA </t>
  </si>
  <si>
    <t xml:space="preserve">CERQUERA SAMANTHA </t>
  </si>
  <si>
    <t>CERQUERA INGRID VANESA</t>
  </si>
  <si>
    <t>CERQUERA CAMILA ANDREA</t>
  </si>
  <si>
    <t xml:space="preserve">URREGO YOLIMA </t>
  </si>
  <si>
    <t>URREGO JOHY LORENA</t>
  </si>
  <si>
    <t>BARACALDO MARCO AURELIO</t>
  </si>
  <si>
    <t>RINCON CRISTIAN STIVEN</t>
  </si>
  <si>
    <t>RINCON JERLY MARIBEL</t>
  </si>
  <si>
    <t>GARCIA SANDRA PATRICIA</t>
  </si>
  <si>
    <t xml:space="preserve">RODRIGUEZ CENAIDA </t>
  </si>
  <si>
    <t xml:space="preserve">DEVIA REINALDO </t>
  </si>
  <si>
    <t>DEVIA MIGUEL ANGEL</t>
  </si>
  <si>
    <t>SILVA ERIKA MAYERLY</t>
  </si>
  <si>
    <t>DIAZ JOHN FREDDY</t>
  </si>
  <si>
    <t xml:space="preserve">SILVA CATHERINE </t>
  </si>
  <si>
    <t>JIMENEZ ANGEL MARIA</t>
  </si>
  <si>
    <t>RINCON JOSE MANUEL</t>
  </si>
  <si>
    <t>DE GONSALEZ MARIA MERCEDES</t>
  </si>
  <si>
    <t>RAMIREZ LIBIA CARLINA</t>
  </si>
  <si>
    <t>DIAZ MARLY YULIANA</t>
  </si>
  <si>
    <t>DIAZ HEIDY KARINA</t>
  </si>
  <si>
    <t xml:space="preserve">CALDERON OROSMAN </t>
  </si>
  <si>
    <t>DIAZ DAVINSON OROSMAN</t>
  </si>
  <si>
    <t>CRUZ DORA NELCY</t>
  </si>
  <si>
    <t>BUITRAGO YEINER DARIO</t>
  </si>
  <si>
    <t>BUITRAGO YEIDI LORENA</t>
  </si>
  <si>
    <t xml:space="preserve">CARDENAS FANNY </t>
  </si>
  <si>
    <t>PALACIOS LEYDI TATIANA</t>
  </si>
  <si>
    <t>RODRIGUEZ YILMER ALEXIS</t>
  </si>
  <si>
    <t>PALACIOS VIVIAN JULIETH</t>
  </si>
  <si>
    <t>DE PALACIOS MARIA EDELMIRA</t>
  </si>
  <si>
    <t>RODRIGUEZ OMAR SAUL</t>
  </si>
  <si>
    <t>DIAZ YENIFER MABEL</t>
  </si>
  <si>
    <t>GUZMAN DANIEL VICENTE</t>
  </si>
  <si>
    <t>GUZMAN LUZ MARINA</t>
  </si>
  <si>
    <t>GUZMAN DIANA DEL PILAR</t>
  </si>
  <si>
    <t>FUENTES ANA CENAIDA</t>
  </si>
  <si>
    <t xml:space="preserve">LOPEZ MIREYA </t>
  </si>
  <si>
    <t xml:space="preserve">LOPEZ NUBIA </t>
  </si>
  <si>
    <t>CHINCHILA SHARID DAYANNA</t>
  </si>
  <si>
    <t>LOPEZ JOSE IGNACIO</t>
  </si>
  <si>
    <t>LOPEZ JOHAN ESNEIDER</t>
  </si>
  <si>
    <t>BOCANEGRA MARIA EMA</t>
  </si>
  <si>
    <t>HERNANDEZ WILMAR ESTEBAN</t>
  </si>
  <si>
    <t>GONZALEZ BRAYAN ANDRES</t>
  </si>
  <si>
    <t>ROJAS MARCOS RAIMUNDO</t>
  </si>
  <si>
    <t>GONZALEZ ALVARO JAVIER</t>
  </si>
  <si>
    <t>GARZON JOSE DELIRIO</t>
  </si>
  <si>
    <t xml:space="preserve">RODRIGUEZ AMANDA </t>
  </si>
  <si>
    <t>LONDOÑO MARTHA LILIANA</t>
  </si>
  <si>
    <t>LONDOÑO JUAN CAMILO</t>
  </si>
  <si>
    <t>LONDOÑO JOSE FABIAN</t>
  </si>
  <si>
    <t>LONDOÑO DANIEL ANDRES</t>
  </si>
  <si>
    <t>LONDOÑO MARIA PAULA</t>
  </si>
  <si>
    <t>LONDOÑO ERIKA YAZMIN</t>
  </si>
  <si>
    <t>LONDOÑO KAREN LIZETH</t>
  </si>
  <si>
    <t>LONDOÑO YENNY PAOLA</t>
  </si>
  <si>
    <t>BOLAÑOS JUSTO ANGEL</t>
  </si>
  <si>
    <t>SARMIENTO YEINER ESTEBAN</t>
  </si>
  <si>
    <t xml:space="preserve">BAUTISTA WILSON </t>
  </si>
  <si>
    <t>SANTAMARIA BERCELIA ISABEL DEL CARMEN</t>
  </si>
  <si>
    <t>CRUZ MARTHA PATRICIA</t>
  </si>
  <si>
    <t>HERNANDEZ LEYDY DANIELA</t>
  </si>
  <si>
    <t>CRUZ SAMUEL ESTEBAN</t>
  </si>
  <si>
    <t>HERNANDEZ JOHAN NICOLAS</t>
  </si>
  <si>
    <t>DE HERNANDEZ LUZ MARINA</t>
  </si>
  <si>
    <t xml:space="preserve">MEDINA RAMIRO </t>
  </si>
  <si>
    <t>CRUZ GINA PAOLA</t>
  </si>
  <si>
    <t>CRUZ OMAR ESNEIDER</t>
  </si>
  <si>
    <t>BOHORQUEZ YESICA NATALIA</t>
  </si>
  <si>
    <t xml:space="preserve">ROZO RUBIELA </t>
  </si>
  <si>
    <t>CRUZ MICHAEL STEVENS</t>
  </si>
  <si>
    <t>CRUZ KAREN JULIETH</t>
  </si>
  <si>
    <t xml:space="preserve">PEREZ ARIEL </t>
  </si>
  <si>
    <t>BRAVO BRIAN FABIAN</t>
  </si>
  <si>
    <t>BRAVO NELSON AMADO</t>
  </si>
  <si>
    <t>CRUZ IRMA MILENA</t>
  </si>
  <si>
    <t>BRAVO RONALDO ALEXIS</t>
  </si>
  <si>
    <t>CARDONA GLORIA PATRICIA</t>
  </si>
  <si>
    <t>BETANCUR STIWAR LEANDRO</t>
  </si>
  <si>
    <t>CASTRO KEVIN ALEJANDRO</t>
  </si>
  <si>
    <t>BETANCUR LAURA DANIELA</t>
  </si>
  <si>
    <t>BETANCUR CARLOS NORBERTO</t>
  </si>
  <si>
    <t xml:space="preserve">CARDENAS EMILIO </t>
  </si>
  <si>
    <t>ARCE HERBERT ALEXIS</t>
  </si>
  <si>
    <t>ARCE CRISTIAN FARDEY</t>
  </si>
  <si>
    <t>JIMENEZ CARMEN GLADIS</t>
  </si>
  <si>
    <t>FLOREZ JOSE NOEL</t>
  </si>
  <si>
    <t xml:space="preserve">BETANCUR LEONOR </t>
  </si>
  <si>
    <t xml:space="preserve">RODRIGUEZ FILOMENO </t>
  </si>
  <si>
    <t>CARVAJAL SULY MAITE</t>
  </si>
  <si>
    <t xml:space="preserve">CARVAJAL EDELMIRA </t>
  </si>
  <si>
    <t>HUACA YOJAN NICOLAS</t>
  </si>
  <si>
    <t>CARVAJAL ERIKA MARIA</t>
  </si>
  <si>
    <t xml:space="preserve">CARVAJAL NELLY </t>
  </si>
  <si>
    <t xml:space="preserve">LOPEZ ARAMINTA </t>
  </si>
  <si>
    <t>GUTIERREZ LIU KENT</t>
  </si>
  <si>
    <t>LOPEZ YECENIA PATRICIA</t>
  </si>
  <si>
    <t>SARMIENTO CAMILO ANDRES</t>
  </si>
  <si>
    <t>SARMIENTO JORGE ELIECER</t>
  </si>
  <si>
    <t>SARMIENTO JOSE MARIA</t>
  </si>
  <si>
    <t>MORENO MARCO AURELIO</t>
  </si>
  <si>
    <t>MARTINEZ YOBANY ALONSO</t>
  </si>
  <si>
    <t>MATA INGRID JULIETH</t>
  </si>
  <si>
    <t>MATA BRAYAN ALONSO</t>
  </si>
  <si>
    <t>MAYORGA NINFA LUZ</t>
  </si>
  <si>
    <t xml:space="preserve">BOBADILLA ORLANDO </t>
  </si>
  <si>
    <t xml:space="preserve">MONTOYA ORLANDO </t>
  </si>
  <si>
    <t xml:space="preserve">MONTOYA FRANCY </t>
  </si>
  <si>
    <t xml:space="preserve">SANDOVAL NOHEMI </t>
  </si>
  <si>
    <t xml:space="preserve">MORENO ARNOLDO </t>
  </si>
  <si>
    <t xml:space="preserve">POLANCO YENIFER </t>
  </si>
  <si>
    <t>RINCON ANDRES FELIPE</t>
  </si>
  <si>
    <t xml:space="preserve">POLANCO ARNOLDO </t>
  </si>
  <si>
    <t>POLANCO ELKIN ASDRUBAL</t>
  </si>
  <si>
    <t xml:space="preserve">POLANCO CINNDY </t>
  </si>
  <si>
    <t xml:space="preserve">BRAVO NICOLAS </t>
  </si>
  <si>
    <t>LIEVANO LUIS EDINSON</t>
  </si>
  <si>
    <t>MAHECHA MARTHA CECILIA</t>
  </si>
  <si>
    <t xml:space="preserve">HERRERA WILLIAM </t>
  </si>
  <si>
    <t>SARMIENTO JUAN SEBASTIAN</t>
  </si>
  <si>
    <t xml:space="preserve">RODRIGUEZ HEINER </t>
  </si>
  <si>
    <t>RODRIGUEZ ANDRES JUDITH</t>
  </si>
  <si>
    <t>RODRIGUEZ ANDRES CAMILO</t>
  </si>
  <si>
    <t xml:space="preserve">SALCEDO ARNULFO </t>
  </si>
  <si>
    <t>DOSA ZAIRA LILIANA</t>
  </si>
  <si>
    <t>DOSA GISELA LIMAYE</t>
  </si>
  <si>
    <t>SARMIENTO CARMEN FAUSTINA</t>
  </si>
  <si>
    <t>MATEUS LUZ DARY</t>
  </si>
  <si>
    <t xml:space="preserve">SUAREZ MIREYA </t>
  </si>
  <si>
    <t>MUETE PAULA ANDREA DEL PILAR</t>
  </si>
  <si>
    <t>VARGAS JAVIER ALIECER</t>
  </si>
  <si>
    <t>QUINTERO CRISTIAN CAMILO</t>
  </si>
  <si>
    <t>SUAREZ JOSE ALEJANDRO</t>
  </si>
  <si>
    <t>MUETE MARIA CAMILA</t>
  </si>
  <si>
    <t>MUETE ANGIE VANESSA</t>
  </si>
  <si>
    <t>MUETE MARITZA EUGENIA</t>
  </si>
  <si>
    <t>QUINTERO JHON DEIVER</t>
  </si>
  <si>
    <t xml:space="preserve">OSORIO GLADYS </t>
  </si>
  <si>
    <t>RODRIGUEZ DIEGO FERNANDO</t>
  </si>
  <si>
    <t xml:space="preserve">MUETE YENIFER </t>
  </si>
  <si>
    <t>GIRALDO HERNAN DE JESUS</t>
  </si>
  <si>
    <t xml:space="preserve">GONZALEZ FRANCYRLEU </t>
  </si>
  <si>
    <t xml:space="preserve">GONZALEZ YORLENY </t>
  </si>
  <si>
    <t xml:space="preserve">CRUZ FILONILA </t>
  </si>
  <si>
    <t xml:space="preserve">PEREZ FAIBER </t>
  </si>
  <si>
    <t xml:space="preserve">PEÑA CELIANO </t>
  </si>
  <si>
    <t>MEDELLIN ANGEL MARIA</t>
  </si>
  <si>
    <t>DE TORRES MARIA AIDEE</t>
  </si>
  <si>
    <t xml:space="preserve">MAYORGA WILSON </t>
  </si>
  <si>
    <t xml:space="preserve">MAYORGA EDGAR </t>
  </si>
  <si>
    <t>RIVERA FREDY ARLEY</t>
  </si>
  <si>
    <t>RIVERA ERIKA LILIANA</t>
  </si>
  <si>
    <t>RIVERA EDITH JULIETH</t>
  </si>
  <si>
    <t>RIVERA MAURO ARCADIO</t>
  </si>
  <si>
    <t>RIVERA JUAN DIEGO</t>
  </si>
  <si>
    <t>ROJAS MONICA DANIELA</t>
  </si>
  <si>
    <t>RIVERA OMAR YESID</t>
  </si>
  <si>
    <t xml:space="preserve">CASTRO ADELMO </t>
  </si>
  <si>
    <t>MONTOYA ERIKA PAOLA</t>
  </si>
  <si>
    <t>MONTOYA LUIS MIGUEL</t>
  </si>
  <si>
    <t>TABARQUINO MARIA ELOISA</t>
  </si>
  <si>
    <t>MONTOYA LUISA FERNANDA</t>
  </si>
  <si>
    <t xml:space="preserve">VARGAS GLADYS </t>
  </si>
  <si>
    <t>TRUJILLO DIANA PAOLA</t>
  </si>
  <si>
    <t>TRUJILLO CLAUDIA YESCENIA</t>
  </si>
  <si>
    <t>TRUJILLO NELSON ALEXANDER</t>
  </si>
  <si>
    <t>TRUJILLO JOSE LEONARDO</t>
  </si>
  <si>
    <t xml:space="preserve">VALDES FLORALBA </t>
  </si>
  <si>
    <t xml:space="preserve">RODRIGUEZ GLADYS </t>
  </si>
  <si>
    <t>RAMIREZ LUZ DARY</t>
  </si>
  <si>
    <t>RAMIREZ NIDIER ANDRES</t>
  </si>
  <si>
    <t>FRANCO JILBER FAUSTO</t>
  </si>
  <si>
    <t>CARDONA FABIO ENRIQUE</t>
  </si>
  <si>
    <t>MARIN EIDY CAMILA</t>
  </si>
  <si>
    <t>FERNANDEZ PAOLA ANDREA</t>
  </si>
  <si>
    <t>MARIN KAREN LIZET</t>
  </si>
  <si>
    <t>AGUDELO JOHANA PAOLA</t>
  </si>
  <si>
    <t>FERNANDEZ ANGELICA MARIA</t>
  </si>
  <si>
    <t xml:space="preserve">GONZALEZ EFRAIN </t>
  </si>
  <si>
    <t>COCA JOHN JAIRO</t>
  </si>
  <si>
    <t>COCA NANCY JOVANA</t>
  </si>
  <si>
    <t>ALFONSO YANETH FRANCELINA</t>
  </si>
  <si>
    <t xml:space="preserve">VALENCIA RICARDO </t>
  </si>
  <si>
    <t>AYALA MAYRA GISETH</t>
  </si>
  <si>
    <t xml:space="preserve">ABAUNZA CARMEN </t>
  </si>
  <si>
    <t>AYALA RICARDO ALEXANDER</t>
  </si>
  <si>
    <t xml:space="preserve">RODRIGUEZ JULIAN </t>
  </si>
  <si>
    <t xml:space="preserve">DIAZ XIMENA </t>
  </si>
  <si>
    <t>DIAZ MAIA ALEJANDRA</t>
  </si>
  <si>
    <t>BELTRAN JUAN PABLO</t>
  </si>
  <si>
    <t>BELTRAN JHOAN SEBASTIAN</t>
  </si>
  <si>
    <t>DE TOVAR ANA BEATRIZ</t>
  </si>
  <si>
    <t xml:space="preserve">DIAZ TATIANA </t>
  </si>
  <si>
    <t xml:space="preserve">MACANO EUSEBIO </t>
  </si>
  <si>
    <t>DIAZ ANA BEATRZ</t>
  </si>
  <si>
    <t>CRISTANCHO MARCO AURELIO</t>
  </si>
  <si>
    <t>CHAVARRO MARIA ANTONIA</t>
  </si>
  <si>
    <t>VELASQUEZ JESUS ANTONIO</t>
  </si>
  <si>
    <t>ROLDAN EDWIN ANTONIO</t>
  </si>
  <si>
    <t>ROLDAN ANGIE LORENA</t>
  </si>
  <si>
    <t>SANDOVAL SANDRA BOLEMA</t>
  </si>
  <si>
    <t>ROLDAN YURI MARCELA</t>
  </si>
  <si>
    <t xml:space="preserve">GALINDO EDILBERTO </t>
  </si>
  <si>
    <t>BERNAL ANA MARIA</t>
  </si>
  <si>
    <t>BARAJAS BLANCA ESTHER</t>
  </si>
  <si>
    <t xml:space="preserve">VERANO TEODOLINDO </t>
  </si>
  <si>
    <t>BERNAL OFREIMAN ALEXANDER</t>
  </si>
  <si>
    <t>ROJAS ROSA ELENA</t>
  </si>
  <si>
    <t xml:space="preserve">PEÑUELA KAROLL </t>
  </si>
  <si>
    <t xml:space="preserve">VERANO JOSELIN </t>
  </si>
  <si>
    <t>VELARDE SIERVO LEONARDO</t>
  </si>
  <si>
    <t>BALDION ADRIANA LUCIA</t>
  </si>
  <si>
    <t>RODRIGUEZ DINA ZENAIDA</t>
  </si>
  <si>
    <t>VERANO PEDRO ALFONSO</t>
  </si>
  <si>
    <t>VELARDE HUBER GUSTAVO</t>
  </si>
  <si>
    <t>ROJAS OLGA LUCIA</t>
  </si>
  <si>
    <t xml:space="preserve">ALVAREZ GUSTAVO </t>
  </si>
  <si>
    <t>MARIN YULLY LILIANA</t>
  </si>
  <si>
    <t xml:space="preserve">MARIN MAYERLY </t>
  </si>
  <si>
    <t xml:space="preserve">MARIN OSCAR </t>
  </si>
  <si>
    <t xml:space="preserve">MARQUEZ HECTOR </t>
  </si>
  <si>
    <t>CASTRO TEODORO AUGUSTO</t>
  </si>
  <si>
    <t>ALEGRIA MARIA CRUZ</t>
  </si>
  <si>
    <t>UNI ANA ROSA</t>
  </si>
  <si>
    <t>SABOGAL MARIA BETTY</t>
  </si>
  <si>
    <t xml:space="preserve">SAAVEDRA XIOMARA </t>
  </si>
  <si>
    <t>SAAVEDRA MARLA MICHEL</t>
  </si>
  <si>
    <t>ALMANZA JOHAN STIVEN</t>
  </si>
  <si>
    <t xml:space="preserve">SAAVEDRA HERMES </t>
  </si>
  <si>
    <t>RIVERA LUZ ANGELA</t>
  </si>
  <si>
    <t>ALMANZA CHARIT DAYANA</t>
  </si>
  <si>
    <t>SAAVEDRA LUISA MIREYA</t>
  </si>
  <si>
    <t xml:space="preserve">PEÑUELA HERMES </t>
  </si>
  <si>
    <t>SAAVEDRA KEVIN ESNIDER</t>
  </si>
  <si>
    <t>ABRIL MARIA ALCIRA</t>
  </si>
  <si>
    <t>LOPEZ LAURA CAMILA</t>
  </si>
  <si>
    <t>LOPEZ DIANA KARINA</t>
  </si>
  <si>
    <t>LOPEZ CARLOS ANDRES</t>
  </si>
  <si>
    <t>ABRIL ROBERT ARMANDO</t>
  </si>
  <si>
    <t>RINCON MARIA CLAUDIA</t>
  </si>
  <si>
    <t xml:space="preserve">FUENTES ARQUIMEDES </t>
  </si>
  <si>
    <t>LOPEZ GEYDI YOHANA</t>
  </si>
  <si>
    <t>BELTRAN MANUEL ENRIQUE</t>
  </si>
  <si>
    <t>DE LEON ISALBA MARIA</t>
  </si>
  <si>
    <t xml:space="preserve">CASTAÑEDA ALQUIMEDEZ </t>
  </si>
  <si>
    <t>REY ERIKA PATRICIA</t>
  </si>
  <si>
    <t xml:space="preserve">REY RICARDO </t>
  </si>
  <si>
    <t xml:space="preserve">REY ARQUIMEDEZ </t>
  </si>
  <si>
    <t>BENITO MARIA ROSALIDA</t>
  </si>
  <si>
    <t xml:space="preserve">GUATIVA ROMELIA </t>
  </si>
  <si>
    <t>NOZA PEDRO PABLO</t>
  </si>
  <si>
    <t xml:space="preserve">BOJACA JAVIER </t>
  </si>
  <si>
    <t>BOJACA YEIMY LORENA</t>
  </si>
  <si>
    <t>RODRIGUEZ ANA CECILIA</t>
  </si>
  <si>
    <t xml:space="preserve">RAMIREZ HECTOR </t>
  </si>
  <si>
    <t>TELLO NOHORA ESNEYDA</t>
  </si>
  <si>
    <t>TELLO MIRYAM STELLA</t>
  </si>
  <si>
    <t>TELLO OLGA MARITZA</t>
  </si>
  <si>
    <t>TELLO LAURA DAYANA</t>
  </si>
  <si>
    <t>TELLO CRISTIAN CAMILO</t>
  </si>
  <si>
    <t>TELLO CARLOS FERNANDO</t>
  </si>
  <si>
    <t>LANCHEROS LISSED STEFANY</t>
  </si>
  <si>
    <t xml:space="preserve">DE LANCHEROS BARBARA </t>
  </si>
  <si>
    <t>TELLO BARBARA DEL PILAR</t>
  </si>
  <si>
    <t>BARBOSA JOSE FARID</t>
  </si>
  <si>
    <t>ACUÑA JOSE ANSELMO</t>
  </si>
  <si>
    <t>ACUÑA NUBIA ESPERANZA</t>
  </si>
  <si>
    <t>ACUÑA JUAN DAVID</t>
  </si>
  <si>
    <t>ACUÑA PAOLA ANDREA</t>
  </si>
  <si>
    <t>HERNAN MARIA LUCEIRA</t>
  </si>
  <si>
    <t>HERRAN YORMAN ANDRES</t>
  </si>
  <si>
    <t>RODRIGUEZ JAIME EDUARDO</t>
  </si>
  <si>
    <t>SUAREZ LUCY JANETH</t>
  </si>
  <si>
    <t>BEJARANO GIL SORAIDA</t>
  </si>
  <si>
    <t>BEJARANO JEFERSON ANDRES</t>
  </si>
  <si>
    <t xml:space="preserve">BEJARANO CAMILA </t>
  </si>
  <si>
    <t xml:space="preserve">RODRIGUEZ GILDARDO </t>
  </si>
  <si>
    <t>BEJARANO MARIA EDIH</t>
  </si>
  <si>
    <t>AMAYA MARTHA LUCIA</t>
  </si>
  <si>
    <t>AMAYA LUZ MAGNOLIA</t>
  </si>
  <si>
    <t xml:space="preserve">AMAYA PABLO </t>
  </si>
  <si>
    <t>RODRIGUEZ LEIDY KATHERINE</t>
  </si>
  <si>
    <t xml:space="preserve">GUTIERREZ FREDY </t>
  </si>
  <si>
    <t xml:space="preserve">GUTIERREZ JEISSON </t>
  </si>
  <si>
    <t>RODRIGUEZ LUZ DARY</t>
  </si>
  <si>
    <t xml:space="preserve">GUTIERREZ WILMER </t>
  </si>
  <si>
    <t>SANCHEZ JORGE ENRIQUE</t>
  </si>
  <si>
    <t xml:space="preserve">VELEZ RUBIELA </t>
  </si>
  <si>
    <t>BETANCUR SANDRA MILENA</t>
  </si>
  <si>
    <t>BETANCUR ANGEL DE JESUS</t>
  </si>
  <si>
    <t>BETANCUR JOSE LUIS</t>
  </si>
  <si>
    <t xml:space="preserve">BARBOSA EVANGELINA </t>
  </si>
  <si>
    <t>BARBOSA VICTOR FABIAN</t>
  </si>
  <si>
    <t>BARBOSA LUIS ALBERTO</t>
  </si>
  <si>
    <t>BARBOSA LEIBY YASMIN</t>
  </si>
  <si>
    <t>BARBOSA LEIDY TATIANA</t>
  </si>
  <si>
    <t>RODRIGUEZ JOSE FERNANDO</t>
  </si>
  <si>
    <t>FONSECA CARLOS ARTURO</t>
  </si>
  <si>
    <t>MURILLO LINDA ZARIT</t>
  </si>
  <si>
    <t>DIAZ DAVID SANTIAGO</t>
  </si>
  <si>
    <t xml:space="preserve">LEON EFROSINA </t>
  </si>
  <si>
    <t>NIETO YESMER ALEXIS</t>
  </si>
  <si>
    <t xml:space="preserve">AVILA JANETH </t>
  </si>
  <si>
    <t xml:space="preserve">MURILLO YESMER </t>
  </si>
  <si>
    <t xml:space="preserve">AVILA PLINIO </t>
  </si>
  <si>
    <t>BRICEÑO JHON FREDY</t>
  </si>
  <si>
    <t xml:space="preserve">CUBILLOS JHUNFANCY </t>
  </si>
  <si>
    <t xml:space="preserve">CUBILLOS EDICSON </t>
  </si>
  <si>
    <t xml:space="preserve">RODRIGUEZ ROSALBA </t>
  </si>
  <si>
    <t>RUBIO NORMA ZORANI</t>
  </si>
  <si>
    <t>ALMANZA JORGE ELIECER</t>
  </si>
  <si>
    <t>FORERO CRISTAN ESTIVEN</t>
  </si>
  <si>
    <t xml:space="preserve">MONROY GILBERTO </t>
  </si>
  <si>
    <t>GARCIA JHON STEWAR</t>
  </si>
  <si>
    <t>CANTOR SANDY MARCELA</t>
  </si>
  <si>
    <t>GARCIA GERSON SNEIDER</t>
  </si>
  <si>
    <t>GRASS REINA LUCERO</t>
  </si>
  <si>
    <t xml:space="preserve">GONZALEZ MARISEL </t>
  </si>
  <si>
    <t>GARCIA ANDRES ESTEBAN</t>
  </si>
  <si>
    <t xml:space="preserve">CORTEZ CLODOMIRIO </t>
  </si>
  <si>
    <t>REINA CAMILO ANDRES</t>
  </si>
  <si>
    <t xml:space="preserve">GARCIA MARLENI </t>
  </si>
  <si>
    <t>REINA MAURICIO ANTONIO</t>
  </si>
  <si>
    <t>REINA CRISTIAN DAVID</t>
  </si>
  <si>
    <t xml:space="preserve">GAITAN ALEXANDER </t>
  </si>
  <si>
    <t>GONZALEZ JOHN FREDERYK</t>
  </si>
  <si>
    <t xml:space="preserve">SUAREZ MARIELA </t>
  </si>
  <si>
    <t xml:space="preserve">RODRIGUEZ HERNANDO </t>
  </si>
  <si>
    <t>GUTIERREZ CRISTIAN CAMILO</t>
  </si>
  <si>
    <t xml:space="preserve">GUTIERREZ HERNANDO </t>
  </si>
  <si>
    <t>GUTIERREZ DIANA MARCELA</t>
  </si>
  <si>
    <t xml:space="preserve">TEJEIRO ALCIRA </t>
  </si>
  <si>
    <t>GUTIERREZ YURI ANDREA</t>
  </si>
  <si>
    <t>ROJAS JOSE MIGUEL</t>
  </si>
  <si>
    <t>POPAYAN LINDA JACKELINE</t>
  </si>
  <si>
    <t>CASTRO ZULLY PAOLA</t>
  </si>
  <si>
    <t>GUTIERREZ ROSA TULIA</t>
  </si>
  <si>
    <t xml:space="preserve">CASTRO YAQUELINE </t>
  </si>
  <si>
    <t xml:space="preserve">PINZON LIRBEY </t>
  </si>
  <si>
    <t xml:space="preserve">PINZON NAYIBER </t>
  </si>
  <si>
    <t>PINZON SANDRA MILENA</t>
  </si>
  <si>
    <t xml:space="preserve">PINZON MYRIAM </t>
  </si>
  <si>
    <t>ARIZA JOSE AGUSTIN</t>
  </si>
  <si>
    <t>RUBIO VIVIANA YINETH</t>
  </si>
  <si>
    <t xml:space="preserve">RUBIO HERNY </t>
  </si>
  <si>
    <t>DE PEREZ ANA SILVIA</t>
  </si>
  <si>
    <t>PEREZ ELIANA CAROLINA</t>
  </si>
  <si>
    <t>RAMIREZ JORGE ROBERTO</t>
  </si>
  <si>
    <t xml:space="preserve">RAMIREZ YEFERSON </t>
  </si>
  <si>
    <t>DIAZ JORGE ONEIDER</t>
  </si>
  <si>
    <t>RAMIREZ MILGEN ANDREY</t>
  </si>
  <si>
    <t>HUERTAS CARLOS ALBERTO</t>
  </si>
  <si>
    <t>MARTIN DIANA ESPERANZA</t>
  </si>
  <si>
    <t>GIRALDO YESID JHOANY</t>
  </si>
  <si>
    <t>MARTIN CARMEN HELENA</t>
  </si>
  <si>
    <t>GIRALDO JOJAN CAMILO</t>
  </si>
  <si>
    <t xml:space="preserve">MARTIN WILSON </t>
  </si>
  <si>
    <t>SUAREZ MIGUEL ALFREDO</t>
  </si>
  <si>
    <t xml:space="preserve">MONTENEGRO ELENA </t>
  </si>
  <si>
    <t>MEJIA SANDRA MILENA</t>
  </si>
  <si>
    <t>GIRALDO DUVAN STIVEN</t>
  </si>
  <si>
    <t xml:space="preserve">CASTILLO REINALDO </t>
  </si>
  <si>
    <t>FAJARDO MARIA VISITACION</t>
  </si>
  <si>
    <t xml:space="preserve">REYES DANIEL </t>
  </si>
  <si>
    <t>FAJARDO MARTHA SONIA</t>
  </si>
  <si>
    <t xml:space="preserve">REYES ELISABETH </t>
  </si>
  <si>
    <t>AZA BLANCA GLADYS</t>
  </si>
  <si>
    <t>PEREZ ANDRES CAMILO</t>
  </si>
  <si>
    <t>PEREZ JOSE WILSON</t>
  </si>
  <si>
    <t>PEREZ NASLY CAMIL SULAY</t>
  </si>
  <si>
    <t>BARRRERA CAMPO ELIAS</t>
  </si>
  <si>
    <t>ESTUPIÑAN LEYDY DAYANA</t>
  </si>
  <si>
    <t>ESTUPIÑAN RUTH ISMERAY</t>
  </si>
  <si>
    <t xml:space="preserve">VARGAS GRACIELA </t>
  </si>
  <si>
    <t xml:space="preserve">MORALES ELIAS </t>
  </si>
  <si>
    <t>TIBADUIZA LUIS CARLOS</t>
  </si>
  <si>
    <t>TIBADUIZA DIANA MILENA</t>
  </si>
  <si>
    <t>GARCIA MARIA MAGDALENA</t>
  </si>
  <si>
    <t>TIBADUIZA MARIA ISABEL</t>
  </si>
  <si>
    <t xml:space="preserve">LONDOÑO GILBERTO </t>
  </si>
  <si>
    <t xml:space="preserve">MARIN DIEGO </t>
  </si>
  <si>
    <t xml:space="preserve">MARIN MARICELLA </t>
  </si>
  <si>
    <t>RODRIGUEZ MARIA YANETH</t>
  </si>
  <si>
    <t>NAVARRETE LUIS ALBERTO</t>
  </si>
  <si>
    <t>PLAZAS JULIAN ALBERTO</t>
  </si>
  <si>
    <t>PLAZAS JOHAN SEBASTAN</t>
  </si>
  <si>
    <t>QUEVEDO WILMA LIZETTE</t>
  </si>
  <si>
    <t>PLAZAS DUBAN CAMILO</t>
  </si>
  <si>
    <t xml:space="preserve">CASTELLANOS ALVARO </t>
  </si>
  <si>
    <t>ORTIZ JIMMY ALEJANDRO</t>
  </si>
  <si>
    <t>QUIÑONEZ MARIA CLERIA</t>
  </si>
  <si>
    <t>ORTIZ YEINER ARNULFO</t>
  </si>
  <si>
    <t>VELASQUEZ HEIDY YURLEY</t>
  </si>
  <si>
    <t>VELASQUEZ NAYIVER ALEYDA</t>
  </si>
  <si>
    <t>VELAZQUEZ ROSA EMILIA</t>
  </si>
  <si>
    <t>VELASQUEZ RUBEN DARIO</t>
  </si>
  <si>
    <t>RODRIGUEZ GLADIS MARIA</t>
  </si>
  <si>
    <t>SANTAMARIA LADY YULEITH</t>
  </si>
  <si>
    <t>SUAREZ LUIS ALFREDO</t>
  </si>
  <si>
    <t>RAMOS CARLOS ANDRES</t>
  </si>
  <si>
    <t>DIAZ CLAUDIA YOLANDA</t>
  </si>
  <si>
    <t>RAMOS LUIS OSWALDO</t>
  </si>
  <si>
    <t xml:space="preserve">GONZALEZ ISMAEL </t>
  </si>
  <si>
    <t xml:space="preserve">FLOR RODOLFO </t>
  </si>
  <si>
    <t>QUEZADA MARIA RAQUEL</t>
  </si>
  <si>
    <t>DIAZ DEYSI MILENA</t>
  </si>
  <si>
    <t>DIAZ YESID ALEXANDER</t>
  </si>
  <si>
    <t>DIAZ CLARA BEATRIZ</t>
  </si>
  <si>
    <t>DIAZ LEIDY CAROLINA</t>
  </si>
  <si>
    <t>PAJOY JOSE DANIEL</t>
  </si>
  <si>
    <t>HERNANDEZ JENIFER MARLENY</t>
  </si>
  <si>
    <t>HERNANDEZ HAWUER STIVEN</t>
  </si>
  <si>
    <t xml:space="preserve">RUBIO RAQUEL </t>
  </si>
  <si>
    <t>HERNANDEZ ELSON ANDRES</t>
  </si>
  <si>
    <t>RIOS JHON FREDY</t>
  </si>
  <si>
    <t>VELASQUEZ CARLOS ANDRES</t>
  </si>
  <si>
    <t>RODRIGUEZ LUZ MARINA</t>
  </si>
  <si>
    <t>RAMIREZ SANDRA KATHERINE</t>
  </si>
  <si>
    <t>RAMIREZ FRANCISCO ERLEY</t>
  </si>
  <si>
    <t xml:space="preserve">RAMIREZ RAUL </t>
  </si>
  <si>
    <t>RAMIREZ OSCAR FREDY</t>
  </si>
  <si>
    <t>VASQUEZ JULIA EDILMA</t>
  </si>
  <si>
    <t>VAZQUEZ EDGAR ALBERTO</t>
  </si>
  <si>
    <t>VAZQUEZ MARCO ANTONIO</t>
  </si>
  <si>
    <t xml:space="preserve">SALDARRIAGA JHENRY </t>
  </si>
  <si>
    <t xml:space="preserve">SALDARRIAGA KATHERINE </t>
  </si>
  <si>
    <t>SALDARRIAGA LESLIE PATRICIA</t>
  </si>
  <si>
    <t>CARDONA MARIA CARMENZA</t>
  </si>
  <si>
    <t>SALDARRIAGA CRISTIAN YORDIN</t>
  </si>
  <si>
    <t>MONCADA MARIA STELLA</t>
  </si>
  <si>
    <t xml:space="preserve">VARGAS AGUSTIN </t>
  </si>
  <si>
    <t>VARGAS KAREN YISETH</t>
  </si>
  <si>
    <t xml:space="preserve">MONCADA LILIANA </t>
  </si>
  <si>
    <t xml:space="preserve">RICAUTE VIRGINIA </t>
  </si>
  <si>
    <t>LOZANO OSCAR IVAN</t>
  </si>
  <si>
    <t>RAMIREZ ELDA YISENIA</t>
  </si>
  <si>
    <t>PEREZ YEISON FABIAN</t>
  </si>
  <si>
    <t>VDA RAMIREZ ANA JULIA</t>
  </si>
  <si>
    <t>RODRIGUEZ ANA JULIA</t>
  </si>
  <si>
    <t xml:space="preserve">NARCISO CRISANTA </t>
  </si>
  <si>
    <t>BELTRAN HEIDY LORENA</t>
  </si>
  <si>
    <t>BELTRAN ROBINSON STIVEN</t>
  </si>
  <si>
    <t>BELTRAN VICTOR OSWALDO</t>
  </si>
  <si>
    <t>BELTRAN BRENDA CECILIA</t>
  </si>
  <si>
    <t xml:space="preserve">QUEVEDO MAURICIO </t>
  </si>
  <si>
    <t>MORENO BRAYAN MAURICIO</t>
  </si>
  <si>
    <t xml:space="preserve">RODRIGUEZ AUDELINO </t>
  </si>
  <si>
    <t>VALERO MIGUEL ANGEL</t>
  </si>
  <si>
    <t xml:space="preserve">FIERRO DEYANIDEZ </t>
  </si>
  <si>
    <t>MOGOLLON MARIA IDALI</t>
  </si>
  <si>
    <t xml:space="preserve">FIERRO AUDELINO </t>
  </si>
  <si>
    <t>BEDOYA LUIS ANGEL</t>
  </si>
  <si>
    <t>CASTAÑO RUTH STELLA</t>
  </si>
  <si>
    <t>CASTAÑO MIGUEL ANGEL</t>
  </si>
  <si>
    <t>DE CASTAÑO MARIA RUT</t>
  </si>
  <si>
    <t xml:space="preserve">DIEGO ALEJANDRO </t>
  </si>
  <si>
    <t xml:space="preserve">REY RIGOBERTO </t>
  </si>
  <si>
    <t>BARRIOS DIANA MARCELA</t>
  </si>
  <si>
    <t>BARRIOS CARLOS ALBERTO</t>
  </si>
  <si>
    <t>BARRIOS LUISA FERNANDA</t>
  </si>
  <si>
    <t xml:space="preserve">NAVARRO ELVIA </t>
  </si>
  <si>
    <t>SANCHEZ VICTOR ANTONIO</t>
  </si>
  <si>
    <t xml:space="preserve">HERNANDEZ RUBIEL </t>
  </si>
  <si>
    <t>HERNZNDEZ JOSE EFREN</t>
  </si>
  <si>
    <t xml:space="preserve">HERNZNDEZ ETELVINA </t>
  </si>
  <si>
    <t>HERNANDEZ VICTOR DINEL</t>
  </si>
  <si>
    <t>HERNANDEZ EDIER DEINER</t>
  </si>
  <si>
    <t>PEREZ SANTOS TEODORO</t>
  </si>
  <si>
    <t>MALAGON MIGUEL ANGEL</t>
  </si>
  <si>
    <t>MACHADO ALBA IRENE</t>
  </si>
  <si>
    <t>SANCHEZ OLGA MARINA</t>
  </si>
  <si>
    <t>DAZA BRIGITTE LORENA</t>
  </si>
  <si>
    <t xml:space="preserve">RODRIGUEZ GIOVANY </t>
  </si>
  <si>
    <t xml:space="preserve">CARREÑO ALEJANDRO </t>
  </si>
  <si>
    <t>MOZO HEIMAN JHOBANY</t>
  </si>
  <si>
    <t>CARREÑO FREDY ALEXANDER</t>
  </si>
  <si>
    <t>MOZO ANGIE PAULA</t>
  </si>
  <si>
    <t>CARREÑO LUZ ESTELLA</t>
  </si>
  <si>
    <t>MOZO LINA MARIA</t>
  </si>
  <si>
    <t xml:space="preserve">MOZO EUFRACIO </t>
  </si>
  <si>
    <t xml:space="preserve">MUÑOZ FABIO </t>
  </si>
  <si>
    <t>FORERO WILMER ALEXANDER</t>
  </si>
  <si>
    <t>FORERO JESICA JOHANA</t>
  </si>
  <si>
    <t xml:space="preserve">NIÑO YAMILE </t>
  </si>
  <si>
    <t xml:space="preserve">RODRIGUEZ CAROLINA </t>
  </si>
  <si>
    <t>GUTIERREZ JOSE ANTONIO</t>
  </si>
  <si>
    <t>RODRIGUEZ JAIME ANDRES</t>
  </si>
  <si>
    <t>GUTIERREZ LUIS ALEJANDRO</t>
  </si>
  <si>
    <t>QUICENO DANIEL ANTONIO</t>
  </si>
  <si>
    <t>QUICENO LUIS EDUARDO</t>
  </si>
  <si>
    <t xml:space="preserve">RUIZ RUBIELA </t>
  </si>
  <si>
    <t>QUICENO ADRIANA PATRICIA</t>
  </si>
  <si>
    <t>MORALES VICTOR JULIO</t>
  </si>
  <si>
    <t>RODRIGUEZ JOSE RULBER</t>
  </si>
  <si>
    <t>ROJAS LUIS ALBERTO</t>
  </si>
  <si>
    <t>GOMEZ MARIA ARGELIA</t>
  </si>
  <si>
    <t>ROJAS ERIKA CAROLINA</t>
  </si>
  <si>
    <t>CRUZ MIGUEL ANTONIO</t>
  </si>
  <si>
    <t xml:space="preserve">GUTIERREZ DANIEL </t>
  </si>
  <si>
    <t xml:space="preserve">GUTIERREZ YAMID </t>
  </si>
  <si>
    <t>BALLEN MARTHA IRENE</t>
  </si>
  <si>
    <t xml:space="preserve">GUTIERREZ WILLIMTON </t>
  </si>
  <si>
    <t xml:space="preserve">MORENO ADOLFO </t>
  </si>
  <si>
    <t>GAITAN JOHN FERNEY</t>
  </si>
  <si>
    <t>GAITAN YESICA TATIANA</t>
  </si>
  <si>
    <t xml:space="preserve">BOHORQUEZ MODESTA </t>
  </si>
  <si>
    <t>RODRIGUEZ JOSE HERNANDO</t>
  </si>
  <si>
    <t>ARANGO KAREN DAYANA</t>
  </si>
  <si>
    <t>BELTRAN CARMEN YAMILE</t>
  </si>
  <si>
    <t>BELTRAN MARIA ALEJANDRA</t>
  </si>
  <si>
    <t>BAQUERO CARMEN ROSA</t>
  </si>
  <si>
    <t xml:space="preserve">ALMANZA EULALIA </t>
  </si>
  <si>
    <t>PUERTAS JENNY PAOLA</t>
  </si>
  <si>
    <t>RODRIGUEZ JORGE ELIECER</t>
  </si>
  <si>
    <t>BARBOSA PEDRO EULICES</t>
  </si>
  <si>
    <t>MARTINEZ ASTRID MARLENY</t>
  </si>
  <si>
    <t>RUIZ MARIA ELSA</t>
  </si>
  <si>
    <t>MARTINEZ JIMMY ARIEL</t>
  </si>
  <si>
    <t>RODRIGUEZ JOSE TRINIDAD</t>
  </si>
  <si>
    <t xml:space="preserve">RIANO REINEL </t>
  </si>
  <si>
    <t>RIAÑO JOSE TRINIDAD</t>
  </si>
  <si>
    <t xml:space="preserve">RIANO JAVIER </t>
  </si>
  <si>
    <t xml:space="preserve">RODRIGUEZ MARCELA </t>
  </si>
  <si>
    <t xml:space="preserve">LOPEZ ALEXANDER </t>
  </si>
  <si>
    <t xml:space="preserve">ORTIZ ARMANDO </t>
  </si>
  <si>
    <t>TALERO MILENY PAOLA</t>
  </si>
  <si>
    <t>TALERO SERGIO ARMANDO</t>
  </si>
  <si>
    <t>TALERO YURY TATIANA</t>
  </si>
  <si>
    <t>TALERO MARIA ANDREA</t>
  </si>
  <si>
    <t>TALERO DIANA XIMENA</t>
  </si>
  <si>
    <t>TALERO JIMMY NICOLAS</t>
  </si>
  <si>
    <t>MEDINA LUZ EMILIA</t>
  </si>
  <si>
    <t>RODRIGUEZ VICTOR GUILLERMO</t>
  </si>
  <si>
    <t>MUÑOZ CESAR AUGUSTO</t>
  </si>
  <si>
    <t>GARCIA JONATHAN DAVID</t>
  </si>
  <si>
    <t>MUÑOZ ANA LUCILA</t>
  </si>
  <si>
    <t>GONZALEZ PEDRO ANTONIO</t>
  </si>
  <si>
    <t xml:space="preserve">DE MOJICA DOMINGO </t>
  </si>
  <si>
    <t xml:space="preserve">DE GONZALEZ VITERBINA </t>
  </si>
  <si>
    <t>RODRIGUEZ ERIKA JAZMIN</t>
  </si>
  <si>
    <t>MENDEZ LEIDY YOANA</t>
  </si>
  <si>
    <t>MENDEZ SENAIDA MATILDE</t>
  </si>
  <si>
    <t>RAMIREZ GLORIA MARIA</t>
  </si>
  <si>
    <t>MENDEZ JOSE EDILSON</t>
  </si>
  <si>
    <t xml:space="preserve">MORENO SEBASTIAN </t>
  </si>
  <si>
    <t xml:space="preserve">LEON BRIGIDA </t>
  </si>
  <si>
    <t xml:space="preserve">HERNANDEZ DONIRA </t>
  </si>
  <si>
    <t>GONZALEZ LIZETH TATIANA</t>
  </si>
  <si>
    <t>GONZALEZ LAURA CAMILA</t>
  </si>
  <si>
    <t>CABRA CEIDY YULIANA</t>
  </si>
  <si>
    <t>GONZALEZ DAVID SANTIAGO</t>
  </si>
  <si>
    <t xml:space="preserve">SUAREZ GILBERTO </t>
  </si>
  <si>
    <t xml:space="preserve">HERNANDEZ YIRLENA </t>
  </si>
  <si>
    <t xml:space="preserve">MORALES FLORINDA </t>
  </si>
  <si>
    <t>MORALES MARIA MONICA</t>
  </si>
  <si>
    <t>MORALES CRISTIAN FERNANDO</t>
  </si>
  <si>
    <t xml:space="preserve">RODRIGUEZ OLMAR </t>
  </si>
  <si>
    <t>BOHORQUEZ ROSA LIGIA</t>
  </si>
  <si>
    <t>CRUZ LENDY ALEJANDRO</t>
  </si>
  <si>
    <t xml:space="preserve">ARDILA ALDEMAR </t>
  </si>
  <si>
    <t>FRANCO MARYI ALEXANDRA</t>
  </si>
  <si>
    <t>TORRES EMILSEN JOHANA</t>
  </si>
  <si>
    <t>FRANCO LUISA FERNANDA</t>
  </si>
  <si>
    <t xml:space="preserve">GOMEZ HERLINDA </t>
  </si>
  <si>
    <t>MENDEZ LUZ ANGELA</t>
  </si>
  <si>
    <t>MENDEZ GLORIA STELLA</t>
  </si>
  <si>
    <t>CORDOBA VIVIANA ALEJANDRA</t>
  </si>
  <si>
    <t>MENDEZ LUIS WILFREDO</t>
  </si>
  <si>
    <t xml:space="preserve">CORREA HECTOR </t>
  </si>
  <si>
    <t>PACHON CLUADIA PATRICIA</t>
  </si>
  <si>
    <t>PACHON ERIKA NATALY</t>
  </si>
  <si>
    <t>PACHON LEIDY CAROLINA</t>
  </si>
  <si>
    <t>GUERRERO MARIA DEL CARMEN</t>
  </si>
  <si>
    <t>PACHON HEYNER WILLIAM</t>
  </si>
  <si>
    <t>CORREA MANUEL ANGEL</t>
  </si>
  <si>
    <t>LOPEZ CAREN MARIA</t>
  </si>
  <si>
    <t xml:space="preserve">REYES FRUTOSO </t>
  </si>
  <si>
    <t>REYES DANIEL RICARDO</t>
  </si>
  <si>
    <t>REYES CRISTIAN HINALDO</t>
  </si>
  <si>
    <t>BERNAL FLOR ALBA</t>
  </si>
  <si>
    <t>BERNAL EDWAR ALONSO</t>
  </si>
  <si>
    <t>CASTAÑEDA JOSE BENJAMIN</t>
  </si>
  <si>
    <t>LEGUIZAMON KEVIN DANIEL</t>
  </si>
  <si>
    <t>LEGUIZAMON ANGIE VIVIANA</t>
  </si>
  <si>
    <t>CASTAÑEDA GLORIA BERNANRDA</t>
  </si>
  <si>
    <t>LEGUIZAMON LEIDY DAYANA</t>
  </si>
  <si>
    <t>GARCIA PEDRO ANGEL</t>
  </si>
  <si>
    <t>OSPINA PEDRO PABLO</t>
  </si>
  <si>
    <t>ARENAS LUZ MARINA</t>
  </si>
  <si>
    <t>OSPINA OSCAR FELIPE</t>
  </si>
  <si>
    <t>OSPINA DEICY LORENA</t>
  </si>
  <si>
    <t>OSPINA ANGEL ANDRES</t>
  </si>
  <si>
    <t>RODRIGUEZ ANGEL MARIA</t>
  </si>
  <si>
    <t>REYES DEISY AIDE</t>
  </si>
  <si>
    <t xml:space="preserve">REYES MELQUICEDEC </t>
  </si>
  <si>
    <t>DE CARDENAS ANA LUISA</t>
  </si>
  <si>
    <t xml:space="preserve">TORRES ALVARO </t>
  </si>
  <si>
    <t xml:space="preserve">MUÑOZ GERSON </t>
  </si>
  <si>
    <t>MUÑOZ MARTHA JUDITH</t>
  </si>
  <si>
    <t xml:space="preserve">MUÑOZ ALEXIS </t>
  </si>
  <si>
    <t xml:space="preserve">MURCIA ISLENA </t>
  </si>
  <si>
    <t xml:space="preserve">RAMOS CARMEN </t>
  </si>
  <si>
    <t>ARIZA JESUS EMILIO</t>
  </si>
  <si>
    <t>ALFONSO BRAYAN STIVEN</t>
  </si>
  <si>
    <t>ARIZA YILI AMPARO</t>
  </si>
  <si>
    <t>ARIZA FABIAN ALBERTO</t>
  </si>
  <si>
    <t>MARTINEZ YEFRI KARELY</t>
  </si>
  <si>
    <t xml:space="preserve">AYALA OFELIA </t>
  </si>
  <si>
    <t xml:space="preserve">ARIZA GIOVANI </t>
  </si>
  <si>
    <t>BOHORQUEZ WILSON RENEO</t>
  </si>
  <si>
    <t>MARTINEZ OSCAR JAVIER</t>
  </si>
  <si>
    <t>MARTINEZ LAURA YIZETH</t>
  </si>
  <si>
    <t>BARRETO MARIA LAURA</t>
  </si>
  <si>
    <t>MARTINEZ LUIS HELI</t>
  </si>
  <si>
    <t>MAYORGA LUISA FERNANDA</t>
  </si>
  <si>
    <t>RUIZ ANA MARIA</t>
  </si>
  <si>
    <t xml:space="preserve">SILVA RODULFO </t>
  </si>
  <si>
    <t>PICO MARIA NELLY</t>
  </si>
  <si>
    <t xml:space="preserve">PICO BRICEIDA </t>
  </si>
  <si>
    <t xml:space="preserve">SUARES MARINA </t>
  </si>
  <si>
    <t>PICO JOSE RODULFO</t>
  </si>
  <si>
    <t>AVILA JOSE ANTONIO</t>
  </si>
  <si>
    <t>FRANCO DARIO EDILBERTO</t>
  </si>
  <si>
    <t>FRANCO LEIDY VIVIANA</t>
  </si>
  <si>
    <t>FRANCO YEIMY ALEXANDRA</t>
  </si>
  <si>
    <t>FRANCO CLARA INES</t>
  </si>
  <si>
    <t>FRANCO FREIDY EDISON</t>
  </si>
  <si>
    <t xml:space="preserve">BOHADA EDUARDO </t>
  </si>
  <si>
    <t xml:space="preserve">DE ROSSO LUDOVINA </t>
  </si>
  <si>
    <t>ROZO ANYI YURLEY</t>
  </si>
  <si>
    <t>ROZO VICTOR ALFONSO</t>
  </si>
  <si>
    <t>ROZO ROBINSON EDUARDO</t>
  </si>
  <si>
    <t xml:space="preserve">ARIAS OLGA </t>
  </si>
  <si>
    <t>ROZO FREDY ALEXANDER</t>
  </si>
  <si>
    <t xml:space="preserve">SALCEDO DIOMEDES </t>
  </si>
  <si>
    <t>COPETE SOLANY KATHERIN</t>
  </si>
  <si>
    <t>COPETE INDIRA ALEXANDRA</t>
  </si>
  <si>
    <t xml:space="preserve">ANDRADE GUSTAVO </t>
  </si>
  <si>
    <t xml:space="preserve">VARGAS EMILIO </t>
  </si>
  <si>
    <t xml:space="preserve">VILLA EMILIO </t>
  </si>
  <si>
    <t>VILLA LAURA SOFIA</t>
  </si>
  <si>
    <t>RUIZ LUIS JOSE</t>
  </si>
  <si>
    <t>PULIDO JUAN DIEGO</t>
  </si>
  <si>
    <t>PULIDO JORGE LUIS</t>
  </si>
  <si>
    <t>SUAREZ MARIA NELLY</t>
  </si>
  <si>
    <t>MURCIA WILTON ALBEIRO</t>
  </si>
  <si>
    <t>AMADO MILADY TATIANA</t>
  </si>
  <si>
    <t>AMADO JULIAN ALBEIRO</t>
  </si>
  <si>
    <t>CHACON ANDREA PAOLA</t>
  </si>
  <si>
    <t>SUAREZ MIGUEL ANTONIO</t>
  </si>
  <si>
    <t>FLOREZ MICHEL STIVEN</t>
  </si>
  <si>
    <t>FLOREZ ARNOLD ARLEY</t>
  </si>
  <si>
    <t>FLOREZ ROLINTON JANCLOVER</t>
  </si>
  <si>
    <t>FLOREZ LINDA KARINA</t>
  </si>
  <si>
    <t xml:space="preserve">ROA CLAUDINA </t>
  </si>
  <si>
    <t>FLOREZ ANYERSON AJAKSON</t>
  </si>
  <si>
    <t xml:space="preserve">RODRIGUEZ CARLOS </t>
  </si>
  <si>
    <t xml:space="preserve">GONZALEZ NAPOLEON </t>
  </si>
  <si>
    <t xml:space="preserve">RODRIGUEZ MARGARITA </t>
  </si>
  <si>
    <t>ARIZA LUIS FERNANDO</t>
  </si>
  <si>
    <t>RIOS KATTY JULIETH</t>
  </si>
  <si>
    <t xml:space="preserve">TAMARA NIDIA </t>
  </si>
  <si>
    <t>FLOREZ LISNEY PAOLA</t>
  </si>
  <si>
    <t>REYES JOSE ANUL</t>
  </si>
  <si>
    <t>GUERRERO JOSE GILBERTO</t>
  </si>
  <si>
    <t>GUERRERO JAVIER ANDRES</t>
  </si>
  <si>
    <t xml:space="preserve">CASTRO JEIBER </t>
  </si>
  <si>
    <t>CASTRO LIDA PATRICIA</t>
  </si>
  <si>
    <t xml:space="preserve">CABULO FABIO </t>
  </si>
  <si>
    <t xml:space="preserve">HERRERA LAUDICE </t>
  </si>
  <si>
    <t>GUERRERO OLGA LUCIA</t>
  </si>
  <si>
    <t>ORTIZ JULIAN ANDRES</t>
  </si>
  <si>
    <t xml:space="preserve">AMAZO GILBERTO </t>
  </si>
  <si>
    <t>LAGUNA JOSE MIGUEL</t>
  </si>
  <si>
    <t>LAGUNA DIANA CAROLINA</t>
  </si>
  <si>
    <t>LAGUNA YEISON JAHIR</t>
  </si>
  <si>
    <t>RODRIGUEZ MARIA GLADIS</t>
  </si>
  <si>
    <t>LAGUNA CRISTIAN ORLANDO</t>
  </si>
  <si>
    <t>OSORIO JOSE REINALDO</t>
  </si>
  <si>
    <t xml:space="preserve">VANEGAS WALTER </t>
  </si>
  <si>
    <t xml:space="preserve">VANEGAS FERNEY </t>
  </si>
  <si>
    <t xml:space="preserve">VANEGAS BRAYAN </t>
  </si>
  <si>
    <t xml:space="preserve">VANEGAS REINALDO </t>
  </si>
  <si>
    <t>AMAYA PABLO EMILIO</t>
  </si>
  <si>
    <t>BARBOSA LUZ CELIDA</t>
  </si>
  <si>
    <t xml:space="preserve">VARGAS LEIDY </t>
  </si>
  <si>
    <t>BARBOSA TITO ANTONIO</t>
  </si>
  <si>
    <t xml:space="preserve">ZORRILLA NELLY </t>
  </si>
  <si>
    <t>RIVERA JHOAN SEBASTIAN</t>
  </si>
  <si>
    <t>MONTOYA DIEGO ALEJANDRO</t>
  </si>
  <si>
    <t>RIVERA YENNY LORENA</t>
  </si>
  <si>
    <t xml:space="preserve">RODRIGUEZ GERARDO </t>
  </si>
  <si>
    <t>ANTOCINEZ MARIA ROSALBA</t>
  </si>
  <si>
    <t>MORENO PEDRO LEONARDO</t>
  </si>
  <si>
    <t>SILVA CHARONN MICHEL</t>
  </si>
  <si>
    <t>SILVA PAULA YULITZA</t>
  </si>
  <si>
    <t xml:space="preserve">RODRIGUEZ YURY </t>
  </si>
  <si>
    <t>SILVA BRENDA JICELA</t>
  </si>
  <si>
    <t>RODRIGUEZ RAMIRO ANTONIO</t>
  </si>
  <si>
    <t>CABALLERO ANA LUCIA</t>
  </si>
  <si>
    <t>OSPINA JIM FERNEY</t>
  </si>
  <si>
    <t>OSPINA FREDY ANDERSON</t>
  </si>
  <si>
    <t>OSPINA LEYDY PAOLA</t>
  </si>
  <si>
    <t>ROZO GERMAN ANTONIO</t>
  </si>
  <si>
    <t>MORENO CESAR ALFREDO</t>
  </si>
  <si>
    <t>MORENO VICTOR ALFONSO</t>
  </si>
  <si>
    <t>MORENO DUVAN DAVID</t>
  </si>
  <si>
    <t>BOLAÑOS MARTHA YANETH</t>
  </si>
  <si>
    <t>MORENO EDGAR ANTONIO</t>
  </si>
  <si>
    <t xml:space="preserve">RAMIREZ OFELIO </t>
  </si>
  <si>
    <t>AMOROCHO SONIA CAROLINA</t>
  </si>
  <si>
    <t xml:space="preserve">AMOROCHO UBARLEY </t>
  </si>
  <si>
    <t xml:space="preserve">ROJAS SUSANA </t>
  </si>
  <si>
    <t>ROMERO ANGIE JIRET</t>
  </si>
  <si>
    <t>ROMERO WILSON DAVID</t>
  </si>
  <si>
    <t xml:space="preserve">CORTEZ JAZMIN </t>
  </si>
  <si>
    <t>ROMERO ANDRES CAMILO</t>
  </si>
  <si>
    <t xml:space="preserve">RODRIGUEZ FRANCISCO </t>
  </si>
  <si>
    <t>CASTILLO NEIMER DAVID</t>
  </si>
  <si>
    <t>CASTILLO JERSON FABIAN</t>
  </si>
  <si>
    <t>BAQUERO JOSE ILMER</t>
  </si>
  <si>
    <t>VANEGAS JESSICA ANDREA</t>
  </si>
  <si>
    <t>DIAZ JUAN DE DIOS</t>
  </si>
  <si>
    <t>ANDRADE SANDRA MILENA</t>
  </si>
  <si>
    <t>ANDRADE SHIRLEY VALENTINA</t>
  </si>
  <si>
    <t>ANDRADE JUAN CARLOS</t>
  </si>
  <si>
    <t xml:space="preserve">ANDRADE WILMER </t>
  </si>
  <si>
    <t xml:space="preserve">RODRIGUEZ DORIS </t>
  </si>
  <si>
    <t>ANDRADE FRANCISCO JAVIER</t>
  </si>
  <si>
    <t>MARTINEZ NUBIA ESPERANZA</t>
  </si>
  <si>
    <t>HORMAZA CESAR ANDRES</t>
  </si>
  <si>
    <t>HORMAZA CRISTIAN CAMILO</t>
  </si>
  <si>
    <t>HORMAZA JORGE DAVID</t>
  </si>
  <si>
    <t>HORMAZA ANDREA CAROLINA</t>
  </si>
  <si>
    <t>LEZAMA PAULA MICHELLE</t>
  </si>
  <si>
    <t>PORAS JHEYDER TULIO</t>
  </si>
  <si>
    <t>VILLAMIL JAIME EDUARDO</t>
  </si>
  <si>
    <t xml:space="preserve">SOLANO YESENIA </t>
  </si>
  <si>
    <t>SOLANO TATIANA LORENA</t>
  </si>
  <si>
    <t>MURCIA DANNA ALEXANDRA</t>
  </si>
  <si>
    <t>SOLANO MILLER ALEJANDRO</t>
  </si>
  <si>
    <t>DE VILLAMIL MARIA AUXILIA</t>
  </si>
  <si>
    <t>MURCIA NELSON MANUEL</t>
  </si>
  <si>
    <t xml:space="preserve">TELLEZ GERARDO </t>
  </si>
  <si>
    <t>TELLEZ BLANCA FLOR</t>
  </si>
  <si>
    <t>SOLANO LUIS EDUARDO</t>
  </si>
  <si>
    <t xml:space="preserve">GUTIERREZ ESPERANZA </t>
  </si>
  <si>
    <t>RODRIGUEZ JOSE NICOLAS</t>
  </si>
  <si>
    <t xml:space="preserve">CARRILLO SIMON </t>
  </si>
  <si>
    <t>CASAS YURI ENEYDA</t>
  </si>
  <si>
    <t>RUIZ CARMEN ELVIRA</t>
  </si>
  <si>
    <t>PALMA JOSE ORLANDO</t>
  </si>
  <si>
    <t>RUIZ KAREN SOLANDY</t>
  </si>
  <si>
    <t>RUIZ DAVID ORLANDO</t>
  </si>
  <si>
    <t xml:space="preserve">SISO LUCY </t>
  </si>
  <si>
    <t>RUIZ PEDRO ISAI</t>
  </si>
  <si>
    <t>MONTENEGRO JOSE LEOPOLDO</t>
  </si>
  <si>
    <t>PERDOMO ANGELA MARIA</t>
  </si>
  <si>
    <t xml:space="preserve">DE LOPEZ LAURA </t>
  </si>
  <si>
    <t>PERDOMO SIRLEY OSMANY</t>
  </si>
  <si>
    <t>ALDANA JOSE ISMAEL</t>
  </si>
  <si>
    <t>LOZANO JOSE CRISTOFER</t>
  </si>
  <si>
    <t>LOZANO ANGELA PATRICIA</t>
  </si>
  <si>
    <t xml:space="preserve">GARAVITO LEOPOLDINA </t>
  </si>
  <si>
    <t>VARGAS JOSE FRANCISCO</t>
  </si>
  <si>
    <t>PIÑEROS JOHN FRANCISCO</t>
  </si>
  <si>
    <t>PIÑEROS SILVIA JOHANA</t>
  </si>
  <si>
    <t>RIVEROS CARMEN ROSA</t>
  </si>
  <si>
    <t>BEJARANO DUMAR OLMEDO</t>
  </si>
  <si>
    <t>BEJARANO BREYSON DANIEL</t>
  </si>
  <si>
    <t>ALARCON CARMEN ROSA</t>
  </si>
  <si>
    <t>BONILLA JORGE ANDRES</t>
  </si>
  <si>
    <t>MENDEZ ANDRES FERNANDO</t>
  </si>
  <si>
    <t xml:space="preserve">MENDEZ RAMIRO </t>
  </si>
  <si>
    <t xml:space="preserve">PRADA ELVIA </t>
  </si>
  <si>
    <t>CAMPO FREDY ALEJANDRO</t>
  </si>
  <si>
    <t>MENDEZ MARIA ALCIRA</t>
  </si>
  <si>
    <t>GONZALEZ FABIAN STIVEN</t>
  </si>
  <si>
    <t xml:space="preserve">DE GUERRA CENAIDA </t>
  </si>
  <si>
    <t>CORDOBA HAYDI KARINA</t>
  </si>
  <si>
    <t>CORDOBA CRISTIAN CAMILO</t>
  </si>
  <si>
    <t>MORA ALFREDO ALFONSO</t>
  </si>
  <si>
    <t xml:space="preserve">SILVA FLORALBA </t>
  </si>
  <si>
    <t xml:space="preserve">DE MACHADO ELVILDA </t>
  </si>
  <si>
    <t>MORA YIMMY ARNULFO</t>
  </si>
  <si>
    <t>TUNJANO KARY YULIETH</t>
  </si>
  <si>
    <t xml:space="preserve">TORRES LEONARDO </t>
  </si>
  <si>
    <t>HERRERA DIDIER LEONARDO</t>
  </si>
  <si>
    <t>HERRERA LINA LEONELA</t>
  </si>
  <si>
    <t>HERRERA KAMIR SMITH</t>
  </si>
  <si>
    <t xml:space="preserve">SUAREZ NELSON </t>
  </si>
  <si>
    <t>MORENO ELKIN YECID</t>
  </si>
  <si>
    <t xml:space="preserve">MORENO ALEXANDER </t>
  </si>
  <si>
    <t>MORENO JUAN CAMILO</t>
  </si>
  <si>
    <t>MORENO CLAUDIA ANDREA</t>
  </si>
  <si>
    <t xml:space="preserve">GUEVARA YOLANDA </t>
  </si>
  <si>
    <t>MORENO LEIDY JOHANNA</t>
  </si>
  <si>
    <t>PARDO ANDRES ALBERTO</t>
  </si>
  <si>
    <t>PARDO JORGE LUIS</t>
  </si>
  <si>
    <t xml:space="preserve">ESPITIA MARLENY </t>
  </si>
  <si>
    <t>PARDO JIMMY ALEXANDER</t>
  </si>
  <si>
    <t>PARDO CARLOS EDUARDO</t>
  </si>
  <si>
    <t>ARIAS JOSE GUSTAVO</t>
  </si>
  <si>
    <t>GORDILLO MAYRA XIOMARA</t>
  </si>
  <si>
    <t>RODRIGUEZ CRISTIAN YESID</t>
  </si>
  <si>
    <t>GORDILLO YURLEY FERNANDA</t>
  </si>
  <si>
    <t>RODRIGUEZ MARIA EUDOCIA</t>
  </si>
  <si>
    <t>CANTOR GENNY KATERINE</t>
  </si>
  <si>
    <t>CARO JOSE VICENTE</t>
  </si>
  <si>
    <t>GARCIA DERICK JOHAN</t>
  </si>
  <si>
    <t xml:space="preserve">GARCIA ARNOLDO </t>
  </si>
  <si>
    <t>CANTOR LUZ MERY</t>
  </si>
  <si>
    <t>GARCIA YEINNY PAOLA</t>
  </si>
  <si>
    <t xml:space="preserve">TORRES HUMBERTO </t>
  </si>
  <si>
    <t xml:space="preserve">MACHADO EDILBERTO </t>
  </si>
  <si>
    <t xml:space="preserve">MACHADO FERNEY </t>
  </si>
  <si>
    <t>MACHADO ANA LUCIA</t>
  </si>
  <si>
    <t>MACHADO ANGY VANNESSA</t>
  </si>
  <si>
    <t>VARGAS ALBA LUCIA</t>
  </si>
  <si>
    <t xml:space="preserve">MACHADO FREDY </t>
  </si>
  <si>
    <t>CAMPOS CARLOS JULIO</t>
  </si>
  <si>
    <t xml:space="preserve">ORDOÑEZ HERLINDA </t>
  </si>
  <si>
    <t xml:space="preserve">BELTRAN BERTULFO </t>
  </si>
  <si>
    <t>DIAZ ANDREA PILAR</t>
  </si>
  <si>
    <t>DIAZ LUZ ADRIANA</t>
  </si>
  <si>
    <t>CESPEDES BLANCA NIEVES</t>
  </si>
  <si>
    <t xml:space="preserve">CUERVO FANNY </t>
  </si>
  <si>
    <t>LEON ANA BEISABE</t>
  </si>
  <si>
    <t>TORRES MARIA AIDE</t>
  </si>
  <si>
    <t xml:space="preserve">TORRES GERMIN </t>
  </si>
  <si>
    <t xml:space="preserve">LEON ELIANA </t>
  </si>
  <si>
    <t>RODRIGUEZ JESUS ALFONSO</t>
  </si>
  <si>
    <t>DE VILLEGAS MARIA GIRALDINA</t>
  </si>
  <si>
    <t>SALAS UBADIER JESUS</t>
  </si>
  <si>
    <t>BELTRAN BLANCA SOFIA</t>
  </si>
  <si>
    <t>PERALTA VIVIAN DAYANA</t>
  </si>
  <si>
    <t>BELTRAN LUIS ARNULFO</t>
  </si>
  <si>
    <t>HERRERA EDWIN ALEXIS</t>
  </si>
  <si>
    <t>BARACALDO VICTOR MANUEL</t>
  </si>
  <si>
    <t>TORRES VICTOR HUGO</t>
  </si>
  <si>
    <t>TORRES DIANA PAOLA</t>
  </si>
  <si>
    <t>HERRERA RAQUEL AURORA</t>
  </si>
  <si>
    <t>LAVADO ANA EDELMIRA</t>
  </si>
  <si>
    <t>LADINO KAROL GISELL</t>
  </si>
  <si>
    <t>LADINO LEIDY NATALIA</t>
  </si>
  <si>
    <t>ROJAS RUBEN DARIO</t>
  </si>
  <si>
    <t>HERNANDEZ RUTH DARY</t>
  </si>
  <si>
    <t>GUEVARA MABEL DAYANNA</t>
  </si>
  <si>
    <t>GUEVARA MARLLY LIZETH</t>
  </si>
  <si>
    <t xml:space="preserve">PALOMA ORFILIA </t>
  </si>
  <si>
    <t>CASANOVA LICETH PAOLA</t>
  </si>
  <si>
    <t>PALOMA CESAR ANDRES</t>
  </si>
  <si>
    <t>CASANOVA LILIANA ROCIO</t>
  </si>
  <si>
    <t xml:space="preserve">RESTREPO EDELMIRA </t>
  </si>
  <si>
    <t>MARTINEZ YIMI ALEXANDER</t>
  </si>
  <si>
    <t>MARTINEZ JEISSON ESTEBAN</t>
  </si>
  <si>
    <t>NOVA DIANA MARCELA</t>
  </si>
  <si>
    <t>CORREAL CAMPO ELIAS</t>
  </si>
  <si>
    <t>VALLEJO OLGA LUCIA</t>
  </si>
  <si>
    <t>VALLEJO JORGE ELIAS</t>
  </si>
  <si>
    <t xml:space="preserve">REYES ORLANDO </t>
  </si>
  <si>
    <t>VALLEJO YEINY LORENA</t>
  </si>
  <si>
    <t>LOMBANA ZULLY JULIET</t>
  </si>
  <si>
    <t>ROMERO JHONATAN ALEXANDER</t>
  </si>
  <si>
    <t>DE LOMBANA MARIA ALEIDA</t>
  </si>
  <si>
    <t xml:space="preserve">MORENO MOISES </t>
  </si>
  <si>
    <t>CRUZ MARIA DE JESUS</t>
  </si>
  <si>
    <t xml:space="preserve">CLAVIJO URIEL </t>
  </si>
  <si>
    <t>ALARCON WILLIAM ALBERTO</t>
  </si>
  <si>
    <t>ALARCON LEIDY MAGALY</t>
  </si>
  <si>
    <t>ALARCON JENNY YURANY</t>
  </si>
  <si>
    <t>ALARCON PABLO ESTIVEL</t>
  </si>
  <si>
    <t>ALARCON JIRLEN MARLENY</t>
  </si>
  <si>
    <t>ALARCON URIEL ALEXANDER</t>
  </si>
  <si>
    <t>ALARCON GEISON JAVIER</t>
  </si>
  <si>
    <t>VDA DE GARCIA HILDA MARIA</t>
  </si>
  <si>
    <t>ALARCON WILSON HARBEY</t>
  </si>
  <si>
    <t>JIMENEZ JULIAN FELIPE</t>
  </si>
  <si>
    <t>BARBOSA JOHN ARMANDO</t>
  </si>
  <si>
    <t xml:space="preserve">DE BARBOSA DELFINA </t>
  </si>
  <si>
    <t>OSMA ANDRES FELIPE</t>
  </si>
  <si>
    <t>FORERO RITA DELIA</t>
  </si>
  <si>
    <t>ROJAS KEVIN SANTIAGO</t>
  </si>
  <si>
    <t xml:space="preserve">MOSQUERA VEVERLY </t>
  </si>
  <si>
    <t>HERRERA HECTOR ORLANDO</t>
  </si>
  <si>
    <t>CANGREJO OSCAR ORLANDO</t>
  </si>
  <si>
    <t>CANGREJO OMAR ARMANDO</t>
  </si>
  <si>
    <t xml:space="preserve">CANGREJO SHIRLEY </t>
  </si>
  <si>
    <t>HERNANDEZ MARIA ISABEL</t>
  </si>
  <si>
    <t>ESPITIA PABLO ENRIQUE</t>
  </si>
  <si>
    <t>DELGADO ANGIE DAYANA</t>
  </si>
  <si>
    <t>ACOSTA CRISTIAN CAMILO</t>
  </si>
  <si>
    <t>MORENO YULLY ANDREA</t>
  </si>
  <si>
    <t>DUARTE ANA LUCIA</t>
  </si>
  <si>
    <t>DIAZ EDWIN LUCIANO</t>
  </si>
  <si>
    <t>LADINO JOSE ONORIO</t>
  </si>
  <si>
    <t>BARRERA JOHATHAN STEVEN</t>
  </si>
  <si>
    <t>LEON EMA ROCIO</t>
  </si>
  <si>
    <t>BARRERA JOSE JOHANI</t>
  </si>
  <si>
    <t>ORTIZ ANDRES FELIPE</t>
  </si>
  <si>
    <t>ORTIZ SINDI JOHANA</t>
  </si>
  <si>
    <t>ORTIZ YULI VIVIANA</t>
  </si>
  <si>
    <t>ORTIZ LEIDI TATIANA</t>
  </si>
  <si>
    <t xml:space="preserve">VELASQUEZ ELICEDONIO </t>
  </si>
  <si>
    <t xml:space="preserve">AREVALO YESICA </t>
  </si>
  <si>
    <t xml:space="preserve">SUAREZ EDILMA </t>
  </si>
  <si>
    <t xml:space="preserve">AREVALO YEINER </t>
  </si>
  <si>
    <t xml:space="preserve">GARZON RODRIGO </t>
  </si>
  <si>
    <t>MEJIA EDISON GUSTAVO</t>
  </si>
  <si>
    <t>LONDOÑO MARIA JANETH</t>
  </si>
  <si>
    <t>PARRA JOSE LIBARDO</t>
  </si>
  <si>
    <t>RIOS MARY LUZ</t>
  </si>
  <si>
    <t>GUZMAN LUISA FERNANDA</t>
  </si>
  <si>
    <t>GUZMAN ANGIE PAOLA</t>
  </si>
  <si>
    <t>LAGUILAVO NUBIA ESPERANZA</t>
  </si>
  <si>
    <t>LAGUILAVO WILSON ROSENDO</t>
  </si>
  <si>
    <t>LAGUILAVO ROSA YOREY</t>
  </si>
  <si>
    <t>LAGUILAVO LUISA FERNANDA</t>
  </si>
  <si>
    <t>LAGUILAVO YEIMI MAGALI</t>
  </si>
  <si>
    <t>LAGUILAVO LUZ DENNY</t>
  </si>
  <si>
    <t>LAGUILAVO ANGELA YAZMIN</t>
  </si>
  <si>
    <t>LAGUILAVO EDWIN GEOVANY</t>
  </si>
  <si>
    <t>REAY MARIA DEL ROSARIO</t>
  </si>
  <si>
    <t>LAGUILAVO CARMEN YOLANDA</t>
  </si>
  <si>
    <t>GONZALEZ VICTOR ORLANDO</t>
  </si>
  <si>
    <t>VASQUEZ JUAN MANUEL</t>
  </si>
  <si>
    <t>RUBIANO JESSICA ROXANA</t>
  </si>
  <si>
    <t xml:space="preserve">LONDOÑO MIRSIGLEDIS </t>
  </si>
  <si>
    <t>VASQUEZ VICTOR ORLANDO</t>
  </si>
  <si>
    <t>ORJUELA CAROL BRIYITH</t>
  </si>
  <si>
    <t>ZUÑIGA LIZETH JASBLEIDY</t>
  </si>
  <si>
    <t>BERNAL ANA LUZ MILA</t>
  </si>
  <si>
    <t>BERNAL JASBLEIDI YINETH</t>
  </si>
  <si>
    <t xml:space="preserve">PRIETO GREGORIO </t>
  </si>
  <si>
    <t>PARDO MARIA LUZ</t>
  </si>
  <si>
    <t>DIAZ LINA PAOLA</t>
  </si>
  <si>
    <t xml:space="preserve">SEGURA EUTIQUIO </t>
  </si>
  <si>
    <t xml:space="preserve">GALEANO ROBINSON </t>
  </si>
  <si>
    <t xml:space="preserve">DIAZ FABIAN </t>
  </si>
  <si>
    <t>DIAZ MARIA NELLY</t>
  </si>
  <si>
    <t>CADENA AURORA MARIA</t>
  </si>
  <si>
    <t xml:space="preserve">ALMANZA OVIDIO </t>
  </si>
  <si>
    <t>ALMANZA BRENDA KARINA</t>
  </si>
  <si>
    <t>PARRADO MARIA ELVIRA</t>
  </si>
  <si>
    <t>ARDILA JORGE ENRIQUE</t>
  </si>
  <si>
    <t xml:space="preserve">DE ARDILA FLORINDA </t>
  </si>
  <si>
    <t>ARDILA KAREN LORENA</t>
  </si>
  <si>
    <t>ARDILA MICHAEL STEVEN</t>
  </si>
  <si>
    <t xml:space="preserve">ARDILA HENRY </t>
  </si>
  <si>
    <t>ARDILA MARIO ALEJANDRO</t>
  </si>
  <si>
    <t>BARRERA CARLOS ORLANDO</t>
  </si>
  <si>
    <t>ROJAS JULIETH NATALIA</t>
  </si>
  <si>
    <t>ROJAS LUIS CARLOS</t>
  </si>
  <si>
    <t>ROJAS OSMAN EDUARDO</t>
  </si>
  <si>
    <t>BARRETO DUARTE FELIPE</t>
  </si>
  <si>
    <t>BARRETO DUARTE PEDRO</t>
  </si>
  <si>
    <t xml:space="preserve">BARRETO DUARTE DANIEL </t>
  </si>
  <si>
    <t>BAQUERO GLORIA EDITH</t>
  </si>
  <si>
    <t xml:space="preserve">ROMERO GILDARDO </t>
  </si>
  <si>
    <t>BOBADILLA GLORIA NELLY</t>
  </si>
  <si>
    <t>BOBADILLA YESSICA ARGENIS</t>
  </si>
  <si>
    <t xml:space="preserve">BOBADILLA ARLEY </t>
  </si>
  <si>
    <t>BOBADILLA JOHANA MIREYA</t>
  </si>
  <si>
    <t xml:space="preserve">PARRA LEONARDO </t>
  </si>
  <si>
    <t xml:space="preserve">RODRIGUEZ GENTIL </t>
  </si>
  <si>
    <t xml:space="preserve">RODRIGUEZ EDILSON </t>
  </si>
  <si>
    <t>DE RODRIGUEZ MARIA EMMA</t>
  </si>
  <si>
    <t>HERNANDEZ JYDY LISSETH</t>
  </si>
  <si>
    <t>HERNANDEZ JEFFERSON ESNEIDER</t>
  </si>
  <si>
    <t>VILLALBA ELFRIELDE JERISNEK</t>
  </si>
  <si>
    <t>HERNANDEZ FRAIDER JEFREY</t>
  </si>
  <si>
    <t>HERNANDEZ HUNSNEIDIS ZHARIH</t>
  </si>
  <si>
    <t>HERNANDEZ GILBERT ELIAN</t>
  </si>
  <si>
    <t>GOMEZ DORA LIGIA</t>
  </si>
  <si>
    <t>RODRIGUEZ JOSE LUBIN</t>
  </si>
  <si>
    <t>PACACIRAS BRAYAN STIVEN</t>
  </si>
  <si>
    <t>PACACIRAS WILLIAM ALEXANDER</t>
  </si>
  <si>
    <t xml:space="preserve">RODRIGUEZ TERESA </t>
  </si>
  <si>
    <t xml:space="preserve">MENDEZ DAGOBERTO </t>
  </si>
  <si>
    <t xml:space="preserve">RODRIGUEZ MILLER </t>
  </si>
  <si>
    <t>RODRIGUEZ MARLA PAOLA</t>
  </si>
  <si>
    <t xml:space="preserve">RODRIGUEZ NUBIA </t>
  </si>
  <si>
    <t>RODRIGUEZ JESUS ANTONIO</t>
  </si>
  <si>
    <t>BUITRAGO JANIER JHONEIDER</t>
  </si>
  <si>
    <t>NIÑO SHIRLEY PAOLA</t>
  </si>
  <si>
    <t xml:space="preserve">NIÑO DEYANIRA </t>
  </si>
  <si>
    <t>BUITRAGO ANGIE XILENA</t>
  </si>
  <si>
    <t xml:space="preserve">BUSTOS ANATOLIO </t>
  </si>
  <si>
    <t>LOPEZ CRISTIAN HERNAN</t>
  </si>
  <si>
    <t xml:space="preserve">LOPEZ JONATHAN </t>
  </si>
  <si>
    <t>LOPEZ LUZ DARY</t>
  </si>
  <si>
    <t xml:space="preserve">GIRALDO VILI </t>
  </si>
  <si>
    <t>GIRALDO JOSE LEONARDO</t>
  </si>
  <si>
    <t>RODRIGUEZ BLANCA NIEVES</t>
  </si>
  <si>
    <t>MARIN YEY FABIAN</t>
  </si>
  <si>
    <t>MARIN JULIO ALEXANDER</t>
  </si>
  <si>
    <t>MARIN VICTOR HERNAN</t>
  </si>
  <si>
    <t>MARIN BLANCA YASMYH</t>
  </si>
  <si>
    <t xml:space="preserve">TORO YANETH </t>
  </si>
  <si>
    <t>ROMERO FABIO NORBERTO</t>
  </si>
  <si>
    <t>LOPEZ ANA MARIA</t>
  </si>
  <si>
    <t>LOPEZ JOHAN ARLEY</t>
  </si>
  <si>
    <t>LOPEZ OSIRIS YANETH</t>
  </si>
  <si>
    <t>LARA FIDEL ANTONIO</t>
  </si>
  <si>
    <t>DE FRANCO MARIA ISABEL</t>
  </si>
  <si>
    <t>FRANCO VIVIANAN ALEJANDRA</t>
  </si>
  <si>
    <t xml:space="preserve">AGUIRRE ROSALBA </t>
  </si>
  <si>
    <t>FRANCO FRANCISCO ANTONIO</t>
  </si>
  <si>
    <t>RODRIGUEZ RAFAEL ANTONIO</t>
  </si>
  <si>
    <t>MUÑOZ JOHANA MARCELA</t>
  </si>
  <si>
    <t>MUÑOZ MARIA NINFA</t>
  </si>
  <si>
    <t xml:space="preserve">RODRIGUEZ SILVESTRE </t>
  </si>
  <si>
    <t>LOPEZ WILLINTON DOMINGO</t>
  </si>
  <si>
    <t>RODRIGUEZ INGRID VIVIANA</t>
  </si>
  <si>
    <t>CANTOR JORGE ALBERTO</t>
  </si>
  <si>
    <t>CANTOR VERONICA ISABEL</t>
  </si>
  <si>
    <t>CANTOR ANDREA PATRICIA</t>
  </si>
  <si>
    <t xml:space="preserve">GARCIA NIKOL </t>
  </si>
  <si>
    <t>CARRILLO ANA RITA</t>
  </si>
  <si>
    <t>CANTOR HECTOR EMILIANO</t>
  </si>
  <si>
    <t>GARCIA JOSE TOMAS</t>
  </si>
  <si>
    <t>CANTOR ANGELICA CATALINA</t>
  </si>
  <si>
    <t>CANTOR ERICA DANIELA</t>
  </si>
  <si>
    <t xml:space="preserve">DE LOZADA VERONICA </t>
  </si>
  <si>
    <t>CANTOR DAIRON YADIR</t>
  </si>
  <si>
    <t>CANTOR ROSA MILENA</t>
  </si>
  <si>
    <t>ASCENCIO JOAQUIN SANTOS</t>
  </si>
  <si>
    <t xml:space="preserve">BARRETO JOAQUIN </t>
  </si>
  <si>
    <t>ORTEGA CRISTIAN DAVID</t>
  </si>
  <si>
    <t xml:space="preserve">RODRIGUEZ ALVARO </t>
  </si>
  <si>
    <t xml:space="preserve">MELO LUCILA </t>
  </si>
  <si>
    <t>ROJAS HAIVERSON DAYAN</t>
  </si>
  <si>
    <t>BELTRAN OSCAR FABIAN</t>
  </si>
  <si>
    <t xml:space="preserve">MOSQUERA NANCY </t>
  </si>
  <si>
    <t>GONZALES JOSE DARIO</t>
  </si>
  <si>
    <t>MOSQUERA BRAYAN ESTIVEN</t>
  </si>
  <si>
    <t xml:space="preserve">MOSQUERA EDWIN </t>
  </si>
  <si>
    <t>MOSQUERA OSCAR ANDRES</t>
  </si>
  <si>
    <t xml:space="preserve">RINCON LUCINIO </t>
  </si>
  <si>
    <t>AYALA VICTOR ALFONSO</t>
  </si>
  <si>
    <t>AYALA WILLIAM ALEXANDER</t>
  </si>
  <si>
    <t>BARRERA ANA BERTILIA</t>
  </si>
  <si>
    <t>RODRIGUEZ JORGE OCTAVIO</t>
  </si>
  <si>
    <t xml:space="preserve">MORENO HERNANDO </t>
  </si>
  <si>
    <t>DIAZ CAROL DAYANA</t>
  </si>
  <si>
    <t>DIAZ OSCAR MAURICIO</t>
  </si>
  <si>
    <t>RODRIGUEZ GEISON BERNANDO</t>
  </si>
  <si>
    <t>BARRERA LUIS SEGUNDO</t>
  </si>
  <si>
    <t>BELEÑO WILDER ALEXANDER</t>
  </si>
  <si>
    <t xml:space="preserve">ARIZA SEGUNDO </t>
  </si>
  <si>
    <t>MUÑOZ MARELIS ESTHER</t>
  </si>
  <si>
    <t xml:space="preserve">RODRIGUEZ ROMULO </t>
  </si>
  <si>
    <t>WILCHES LUIS CARLOS</t>
  </si>
  <si>
    <t>AREVALO CLARA ESTELLA</t>
  </si>
  <si>
    <t>WILCHES EDUAR CAMILO</t>
  </si>
  <si>
    <t>MOSQUERA JORGE OCTAVIO</t>
  </si>
  <si>
    <t>REYES GEISON BERNANDO</t>
  </si>
  <si>
    <t>RODRIGUEZ JOSE ARQUIMEDES</t>
  </si>
  <si>
    <t>CHAGUALA GLORIA ALIX</t>
  </si>
  <si>
    <t>RODRIGUEZ YULIAN ARLEY</t>
  </si>
  <si>
    <t>REYES JOSE FRANKLIN</t>
  </si>
  <si>
    <t>REYES JHON HAROL</t>
  </si>
  <si>
    <t xml:space="preserve">MORENO PLACIDO </t>
  </si>
  <si>
    <t>MORALES JOSE VITELTO</t>
  </si>
  <si>
    <t>MORALES YEINER PACHILIN</t>
  </si>
  <si>
    <t>MORALES MAYORLY HERLINDA</t>
  </si>
  <si>
    <t xml:space="preserve">DIAZ ISNELDA </t>
  </si>
  <si>
    <t>MORALES JENNY LUCRECIA</t>
  </si>
  <si>
    <t>CASTAÑEDA EFRAIN DE JESUS</t>
  </si>
  <si>
    <t>CRUZ NERGIO LID</t>
  </si>
  <si>
    <t xml:space="preserve">VARGAS LEONARDO </t>
  </si>
  <si>
    <t>RODRIGUEZ CARMEN ALICIA</t>
  </si>
  <si>
    <t>VARGAS JOSE MANUEL</t>
  </si>
  <si>
    <t>VARGAS MARIA EVANGELINA</t>
  </si>
  <si>
    <t xml:space="preserve">MARTINEZ GILBERTO </t>
  </si>
  <si>
    <t>GIRALDO DANNA LIZETH</t>
  </si>
  <si>
    <t>VARGAS FLOR CECILIA</t>
  </si>
  <si>
    <t xml:space="preserve">AVILA CALIXTO </t>
  </si>
  <si>
    <t>SOLIS ANA MARIA</t>
  </si>
  <si>
    <t>GARCIA GLORIA MARIA</t>
  </si>
  <si>
    <t>PORRAS LUIS ALFREDO</t>
  </si>
  <si>
    <t xml:space="preserve">RODRIGUEZ MAURICIO </t>
  </si>
  <si>
    <t xml:space="preserve">RODRIGUEZ VIVIANA </t>
  </si>
  <si>
    <t xml:space="preserve">RODRIGUEZ MIREYA </t>
  </si>
  <si>
    <t xml:space="preserve">DE HOLGUIN ANA </t>
  </si>
  <si>
    <t xml:space="preserve">GARCIA BERTILDA </t>
  </si>
  <si>
    <t>VALENCIA JOSE IGNACIO</t>
  </si>
  <si>
    <t>ROJAS JOSE ANYINSON</t>
  </si>
  <si>
    <t xml:space="preserve">SALGADO HERLINDA </t>
  </si>
  <si>
    <t>BARRERO HEIDER ANDREY</t>
  </si>
  <si>
    <t>HERRERA JOSE CELEDONIO</t>
  </si>
  <si>
    <t>CAMACHO ISABEL YESENIA</t>
  </si>
  <si>
    <t>CAMACHO JOSE ALEJANDRO</t>
  </si>
  <si>
    <t>CAMACHO LAURA MARCELA</t>
  </si>
  <si>
    <t>CAMACHO KATERIN PAOLA</t>
  </si>
  <si>
    <t>PINZON ZOILA FENIXE</t>
  </si>
  <si>
    <t>CAMACHO CARLOS DIMAS</t>
  </si>
  <si>
    <t>QUIMBAYA JOSE MANUEL</t>
  </si>
  <si>
    <t>MENDEZ NEDRID YOHANA</t>
  </si>
  <si>
    <t>DIAZ MARIA LUISA</t>
  </si>
  <si>
    <t>MENDEZ JHON EDUAR</t>
  </si>
  <si>
    <t>MENDEZ JOSE MANUEL</t>
  </si>
  <si>
    <t>MEDINA LUIS ALBERTO</t>
  </si>
  <si>
    <t>CAMACHO KARLA BRYLLYD</t>
  </si>
  <si>
    <t>CAMACHO CARLOS ALBERTO</t>
  </si>
  <si>
    <t>CAMACHO CRISTIAN ARLEY</t>
  </si>
  <si>
    <t>CAMACHO PAOLA ANDREA</t>
  </si>
  <si>
    <t>CAMACHO MARIA YERALDIN</t>
  </si>
  <si>
    <t>CAMACHO JUAN DAVID</t>
  </si>
  <si>
    <t xml:space="preserve">VARGAS ROSALBA </t>
  </si>
  <si>
    <t>GONZALES CARLOS ALIRIO</t>
  </si>
  <si>
    <t>GUALY DERLY KARINA</t>
  </si>
  <si>
    <t>GUALY CARLOS DANIEL</t>
  </si>
  <si>
    <t>GUARACA AURA ISABEL</t>
  </si>
  <si>
    <t xml:space="preserve">GUALY IDALID </t>
  </si>
  <si>
    <t>MANCERA ANGEL HERNANDO</t>
  </si>
  <si>
    <t>ROMERO MONICA DANIELA</t>
  </si>
  <si>
    <t>ROMERO MAYERLY ARGENIS</t>
  </si>
  <si>
    <t>ROMERO MARI LUZ</t>
  </si>
  <si>
    <t>ROMERO LUZ YAMILE</t>
  </si>
  <si>
    <t>CARRILLO ELVIA MARIA</t>
  </si>
  <si>
    <t>GARCIA LUIS OCTAVIO</t>
  </si>
  <si>
    <t>BONILLA LUIS JAVIER</t>
  </si>
  <si>
    <t>BONILLA YEIMY ELIZABETH</t>
  </si>
  <si>
    <t>AVILA DANA ALEXANDRA</t>
  </si>
  <si>
    <t>BONILLA CRISTIAN DAVID</t>
  </si>
  <si>
    <t xml:space="preserve">BONILLA MERARY </t>
  </si>
  <si>
    <t xml:space="preserve">BONILLA DANIEL </t>
  </si>
  <si>
    <t xml:space="preserve">CARDONA NELLY </t>
  </si>
  <si>
    <t xml:space="preserve">ROJAS ANIBAL </t>
  </si>
  <si>
    <t>RODRIGUEZ NARYI VALENCIA</t>
  </si>
  <si>
    <t>RUIZ ERIKA GISSELA</t>
  </si>
  <si>
    <t xml:space="preserve">RUIZ NATALY </t>
  </si>
  <si>
    <t xml:space="preserve">RUIZ DORAY </t>
  </si>
  <si>
    <t>RUIZ ELIANA CAROLINA</t>
  </si>
  <si>
    <t>URBINA PEDRO PABLO</t>
  </si>
  <si>
    <t>MENJURA YESICA LILIANA</t>
  </si>
  <si>
    <t>ARIZA CAMILA ANDREA</t>
  </si>
  <si>
    <t>QUIÑONES SILVANO ANTONIO</t>
  </si>
  <si>
    <t>DE MENJURA MARIA DEL ROSARIO</t>
  </si>
  <si>
    <t xml:space="preserve">PAEZ ROSALBA </t>
  </si>
  <si>
    <t>MENJURA JENNY FERNANDA</t>
  </si>
  <si>
    <t>SUAREZ ANA LUIZA</t>
  </si>
  <si>
    <t>IMBOL JEFERSON STEVEN</t>
  </si>
  <si>
    <t>IMBOL JEISSON ALBERTO</t>
  </si>
  <si>
    <t>IMBOL DIANA KATERIN</t>
  </si>
  <si>
    <t xml:space="preserve">RODRIGUEZ CRISANTO </t>
  </si>
  <si>
    <t>AGUILERA LUISA FERNANDA</t>
  </si>
  <si>
    <t>AGUILERA YEIDY MARCELA</t>
  </si>
  <si>
    <t>GUTIERREZ CLAUDIA VIVIANA</t>
  </si>
  <si>
    <t>GUTIERREZ HELBER ALEXANDER</t>
  </si>
  <si>
    <t xml:space="preserve">GUTIERREZ ELSY </t>
  </si>
  <si>
    <t>GUTIERREZ MARIA HELENA</t>
  </si>
  <si>
    <t xml:space="preserve">SOLANO HERNANDO </t>
  </si>
  <si>
    <t>ARANGO JAILER GIOVANY</t>
  </si>
  <si>
    <t>ARANGO BRAYAN HERNANDO</t>
  </si>
  <si>
    <t>MORENO KAREN DAYANA</t>
  </si>
  <si>
    <t>GIL DENIS FABIANA</t>
  </si>
  <si>
    <t>GIL EDUAR ORLANDO</t>
  </si>
  <si>
    <t>GIL MAIRA YULIETH</t>
  </si>
  <si>
    <t xml:space="preserve">DURAN FANNY </t>
  </si>
  <si>
    <t>RODRIGUEZ JOSE ANTONIO</t>
  </si>
  <si>
    <t>ALVARADO ANA TERESA</t>
  </si>
  <si>
    <t>SALINAS JOSE LUIS</t>
  </si>
  <si>
    <t>SALINAS WILSON FERNEY</t>
  </si>
  <si>
    <t>SALINAS DIANA KATHERIN</t>
  </si>
  <si>
    <t>DE CHACON MARIA DEL CARMEN</t>
  </si>
  <si>
    <t>RODRIGUEZ JOSE ANGEL</t>
  </si>
  <si>
    <t xml:space="preserve">PEREZ JULIAN </t>
  </si>
  <si>
    <t>PEREZ CAMILO ANDRES</t>
  </si>
  <si>
    <t>PEREZ ANGELA DANIELA</t>
  </si>
  <si>
    <t>MORALES MARIA CONSUELO</t>
  </si>
  <si>
    <t>PEREZ CARLOS EDUARDO</t>
  </si>
  <si>
    <t xml:space="preserve">MARTINEZ FERNANDO </t>
  </si>
  <si>
    <t>GONZALEZ SEGUNDO JORGE</t>
  </si>
  <si>
    <t xml:space="preserve">SANCHEZ YURANY </t>
  </si>
  <si>
    <t>RODRIGUEZ MARIA HERMINDA</t>
  </si>
  <si>
    <t>SANCHEZ LEIDY SHIRLEY</t>
  </si>
  <si>
    <t xml:space="preserve">RODRIGUEZ ETELVINA </t>
  </si>
  <si>
    <t>RODRIGUEZ YULY TATIANA</t>
  </si>
  <si>
    <t>SOACHE INGRID ANDREA</t>
  </si>
  <si>
    <t xml:space="preserve">SOACHE ANDERSON </t>
  </si>
  <si>
    <t>SOACHE LUZ ANGELA</t>
  </si>
  <si>
    <t>SOACHE CARLOS FERNANDO</t>
  </si>
  <si>
    <t xml:space="preserve">NOVOA URIEL </t>
  </si>
  <si>
    <t>AGUJA CARLOS FAIR</t>
  </si>
  <si>
    <t>NIÑO BRAYAN CAMILO</t>
  </si>
  <si>
    <t>RODRIGUEZ YURI MARCELA</t>
  </si>
  <si>
    <t>NIÑO DULIAN FERLEY</t>
  </si>
  <si>
    <t>NIÑO JESSICA PAOLA</t>
  </si>
  <si>
    <t xml:space="preserve">GUTIERREZ RODNEY </t>
  </si>
  <si>
    <t xml:space="preserve">GUALTEROS LUDOVINA </t>
  </si>
  <si>
    <t>VELASQUEZ DORA NELLY</t>
  </si>
  <si>
    <t xml:space="preserve">SANCHEZ OLIVER </t>
  </si>
  <si>
    <t>MORENO IVAN DAVID</t>
  </si>
  <si>
    <t>DE SANCHEZ ANA EDELMIRA</t>
  </si>
  <si>
    <t>QUEVEDO FABIO NELSON</t>
  </si>
  <si>
    <t>MORENO NELSON ARLEY</t>
  </si>
  <si>
    <t>MORENO CAMILA ALEJANDRA</t>
  </si>
  <si>
    <t>SANCHEZ LUCY ARELIS</t>
  </si>
  <si>
    <t>SANCHEZ DORA NELLY</t>
  </si>
  <si>
    <t>MORENO JENNIFER KATHERINE</t>
  </si>
  <si>
    <t>MORENO KAREN ALEXANDRA</t>
  </si>
  <si>
    <t>MORENO GERSON HERLEY</t>
  </si>
  <si>
    <t>CAMACHO LUIS ANTONIO</t>
  </si>
  <si>
    <t>MARTINEZ JORGE LUIS</t>
  </si>
  <si>
    <t>MARTINEZ JENNY MATILDE</t>
  </si>
  <si>
    <t>ORTIZ MARIA NINFA</t>
  </si>
  <si>
    <t>GARCIA JESUS ANTONIO</t>
  </si>
  <si>
    <t xml:space="preserve">RIAÑO CENEY </t>
  </si>
  <si>
    <t xml:space="preserve">MORENO ABDORA </t>
  </si>
  <si>
    <t>RAMIREZ JULIETH ANDREA</t>
  </si>
  <si>
    <t xml:space="preserve">RAMIREZ AMPARO </t>
  </si>
  <si>
    <t>LOPEZ ANGELA DANIELA</t>
  </si>
  <si>
    <t xml:space="preserve">PLAZA EDGAR </t>
  </si>
  <si>
    <t>URIBE HECTOR ALFONSO</t>
  </si>
  <si>
    <t>TOBON JHASBLEIDY YULIETH</t>
  </si>
  <si>
    <t>CARMONA LUZ DARY DE JESUS</t>
  </si>
  <si>
    <t>TOBON RUSBEL YULIAN</t>
  </si>
  <si>
    <t>ROJAS LUIS ANTONIO</t>
  </si>
  <si>
    <t>LEON MANUEL RUPERTO</t>
  </si>
  <si>
    <t>URREGO MIRIAN SUSANA</t>
  </si>
  <si>
    <t>LEON LUIS ENRIQUE</t>
  </si>
  <si>
    <t>GUERRERO LUIS ARTURO</t>
  </si>
  <si>
    <t>BELTRAN BRITNEY ALEXANDRA</t>
  </si>
  <si>
    <t>GONZALEZ ANA VIRGINIA</t>
  </si>
  <si>
    <t>QUITIAN NELSON JAVIER</t>
  </si>
  <si>
    <t>QUITIAN JOSE MOISES</t>
  </si>
  <si>
    <t>QUITIAN LISETH JASBLEIDY</t>
  </si>
  <si>
    <t xml:space="preserve">BELTRAN DISNEY </t>
  </si>
  <si>
    <t>QUITIAN LUZ MARINA</t>
  </si>
  <si>
    <t>LAVERDE CRISTIAN CAMILO</t>
  </si>
  <si>
    <t>QUITIAN CARLOS ANDRES</t>
  </si>
  <si>
    <t xml:space="preserve">CESPEDES ALVARO </t>
  </si>
  <si>
    <t>MARTINEZ CRISTIAN ALEJANDRO</t>
  </si>
  <si>
    <t>MARTINEZ JENNY JOHANA</t>
  </si>
  <si>
    <t>MARTINEZ LIZETH VIVIANA</t>
  </si>
  <si>
    <t>DIAZ DORA ELBA</t>
  </si>
  <si>
    <t>MARTINEZ CAMILO ANDRES</t>
  </si>
  <si>
    <t xml:space="preserve">PARRA ERIBERTO </t>
  </si>
  <si>
    <t>PARRA SHARICK JULIANA</t>
  </si>
  <si>
    <t>PARRA BLANCA INES</t>
  </si>
  <si>
    <t>PARRA SAUL ANDRES</t>
  </si>
  <si>
    <t>PARRA ANGELICA ROCIO</t>
  </si>
  <si>
    <t>OROZCO BLANCA NORA</t>
  </si>
  <si>
    <t xml:space="preserve">PARRA ALEXANDER </t>
  </si>
  <si>
    <t>HERNANDES RAFAEL ANTONIO</t>
  </si>
  <si>
    <t xml:space="preserve">RODRIGUEZ BERENICE </t>
  </si>
  <si>
    <t>ROZO RICARDO ANDRES</t>
  </si>
  <si>
    <t>GAMBA MARIA GRACIELA</t>
  </si>
  <si>
    <t xml:space="preserve">SANTA FE ISIDRO </t>
  </si>
  <si>
    <t xml:space="preserve">MEZA YOLANDA </t>
  </si>
  <si>
    <t>ROJAS JESUS ANTONIO</t>
  </si>
  <si>
    <t>VELASQUEZ WILLIAM FERNANDO</t>
  </si>
  <si>
    <t>VELASQUEZ SANDRA LILIANA</t>
  </si>
  <si>
    <t>VELASQUEZ CESAR ESNEIDER</t>
  </si>
  <si>
    <t>VELASQUEZ FREDY FABIAN</t>
  </si>
  <si>
    <t xml:space="preserve">RODRIGUEZ HERIBERTO </t>
  </si>
  <si>
    <t>PEÑA CARLOS ARTURO</t>
  </si>
  <si>
    <t>PEÑA MARIA ESTELLA</t>
  </si>
  <si>
    <t>MUÑOZ JOSE ABELARDO</t>
  </si>
  <si>
    <t>DE CORDOBA MARIA GERTRUDIS</t>
  </si>
  <si>
    <t xml:space="preserve">MUÑOZ ISABEL </t>
  </si>
  <si>
    <t>RAMOS JESUS DAVID</t>
  </si>
  <si>
    <t>RAMOS LUCY DAYANY</t>
  </si>
  <si>
    <t>RODRIGUEZ VICTORIA MAGDALENA</t>
  </si>
  <si>
    <t>RAMOS LIZETH VERONICA</t>
  </si>
  <si>
    <t>DE SALAMANCA HILDA MARIA</t>
  </si>
  <si>
    <t xml:space="preserve">RODRIGUEZ ANDREA </t>
  </si>
  <si>
    <t>BOHORQUEZ MARIA VIRGELINA</t>
  </si>
  <si>
    <t>MORA JUAN DAVID ALEJANDRO</t>
  </si>
  <si>
    <t>PADILLA LICETH JOHANA</t>
  </si>
  <si>
    <t>PADILLA EDWIN ARLEY</t>
  </si>
  <si>
    <t xml:space="preserve">GONZALEZ JORGE </t>
  </si>
  <si>
    <t xml:space="preserve">FIGUEROA OMAR </t>
  </si>
  <si>
    <t>ORJUELA DARWIN JOVANNY</t>
  </si>
  <si>
    <t>ORJUELA DUVAN ANDREY</t>
  </si>
  <si>
    <t>ORJUELA KAREN DAYHANA</t>
  </si>
  <si>
    <t xml:space="preserve">TOVAR NOELIA </t>
  </si>
  <si>
    <t xml:space="preserve">OSORIO BETTY </t>
  </si>
  <si>
    <t>PEREZ CRISTIAN DAVID</t>
  </si>
  <si>
    <t>PEREZ NICOLE SOFIA</t>
  </si>
  <si>
    <t>CIFUENTES LUZ MILA</t>
  </si>
  <si>
    <t>PUENTES JHEIDY DANIELA</t>
  </si>
  <si>
    <t>PUENTES JEFERSON STEVEN</t>
  </si>
  <si>
    <t>PUENTES LUZ EDITH</t>
  </si>
  <si>
    <t>MURCIA DIEGO FERNANDO</t>
  </si>
  <si>
    <t>MURCIA PAULA ANDREA</t>
  </si>
  <si>
    <t xml:space="preserve">MURCIA DARWIN </t>
  </si>
  <si>
    <t xml:space="preserve">MURCIA ARLEY </t>
  </si>
  <si>
    <t>BELTRAN HEIDY TATIANA</t>
  </si>
  <si>
    <t>AYA DEISY MARELVY</t>
  </si>
  <si>
    <t xml:space="preserve">CHINGATE FLABIO </t>
  </si>
  <si>
    <t xml:space="preserve">CHINGATE EDILSON </t>
  </si>
  <si>
    <t>PEÑA GLORIA STELLA</t>
  </si>
  <si>
    <t>CARDENAS JHON ALEXANDER</t>
  </si>
  <si>
    <t>CESPEDES KAREN DAYANA</t>
  </si>
  <si>
    <t>ESCOBAR BRIGITH JOHANNA</t>
  </si>
  <si>
    <t>MONTOYA FLOR ELMIRA</t>
  </si>
  <si>
    <t>AYA LUIS EDUARDO</t>
  </si>
  <si>
    <t>RODRIGUEZ JHON FREDY</t>
  </si>
  <si>
    <t xml:space="preserve">MORA EVA </t>
  </si>
  <si>
    <t>MORA OLGA LUCIA</t>
  </si>
  <si>
    <t>RODRIGUEZ WILLIAM ALEXANDER</t>
  </si>
  <si>
    <t>MORA DIANA MARCELA</t>
  </si>
  <si>
    <t>MORA ERIKA JOHANA</t>
  </si>
  <si>
    <t>RODRIGUEZ ANA LUCIA</t>
  </si>
  <si>
    <t xml:space="preserve">RODRIGUEZ FERNANDO </t>
  </si>
  <si>
    <t xml:space="preserve">RODRIGUEZ JUVENCIO </t>
  </si>
  <si>
    <t>AGUIRRE LEANDRO GILBERTO</t>
  </si>
  <si>
    <t>AGUIRRE LUIS DAIRO</t>
  </si>
  <si>
    <t>AGUIRRE JHON ORLANDO</t>
  </si>
  <si>
    <t>LONDOÑO MARIA GLORIA</t>
  </si>
  <si>
    <t>SANCHEZ MARIA HILDA</t>
  </si>
  <si>
    <t xml:space="preserve">MARTINEZ YANILE </t>
  </si>
  <si>
    <t>RAMOS ANA SILVIA</t>
  </si>
  <si>
    <t>PARRA WILLIAM ALEXANDER</t>
  </si>
  <si>
    <t>PARRA BRAYAN STIVEN</t>
  </si>
  <si>
    <t>QUINCHUCUA DANIEL STEVEN</t>
  </si>
  <si>
    <t>MARTINEZ ADRID MARIA</t>
  </si>
  <si>
    <t xml:space="preserve">MOSQUERA HERNANDO </t>
  </si>
  <si>
    <t xml:space="preserve">AGUILAR YOLANDA </t>
  </si>
  <si>
    <t>AGUILAR BRAYAN STIVEN</t>
  </si>
  <si>
    <t>GALEANO ANA NUVIDES</t>
  </si>
  <si>
    <t xml:space="preserve">AGUILAR IRENE </t>
  </si>
  <si>
    <t>GUALTERO LUIS MARIA</t>
  </si>
  <si>
    <t>ARDILA LAURA DAYANA</t>
  </si>
  <si>
    <t xml:space="preserve">SANCHEZ ELIECER </t>
  </si>
  <si>
    <t>PALOMINO MIGUEL ANGEL</t>
  </si>
  <si>
    <t>GALEANO YEIMI YOLANDA</t>
  </si>
  <si>
    <t>RODRIGUEZ PEDRO PABLO</t>
  </si>
  <si>
    <t>JIMENEZ LUIS ALEJANDRO</t>
  </si>
  <si>
    <t>JIMENEZ WILMER YESID</t>
  </si>
  <si>
    <t>JIMENEZ HENRY SNEYDER</t>
  </si>
  <si>
    <t>GIRALDO SANDRA MILENA</t>
  </si>
  <si>
    <t>JIMENEZ ANDERSON DAVID</t>
  </si>
  <si>
    <t xml:space="preserve">GUTIERREZ PAOLA </t>
  </si>
  <si>
    <t>GUTIERREZ DILFO DUMAR</t>
  </si>
  <si>
    <t xml:space="preserve">RODRIGUEZ OLIVERIO </t>
  </si>
  <si>
    <t>TORRES JAIRO DE JESUS</t>
  </si>
  <si>
    <t>DE ROJAS ANA BELEN</t>
  </si>
  <si>
    <t>CALDERON DIANA CAROLINA</t>
  </si>
  <si>
    <t>CALDERON YAMIR CAMILO</t>
  </si>
  <si>
    <t>MERLO ANDERSON ARLEY</t>
  </si>
  <si>
    <t>RAMIREZ LEYDY PAOLA</t>
  </si>
  <si>
    <t>HERNANDEZ CARLOS ALBERTO</t>
  </si>
  <si>
    <t>ROMERO OMAR HELLERY</t>
  </si>
  <si>
    <t>JIMENEZ LUIS FERNANDO</t>
  </si>
  <si>
    <t>JIMENEZ MARIA ISABEL</t>
  </si>
  <si>
    <t>VELASQUEZ CARMEN TULIA</t>
  </si>
  <si>
    <t>JIMENEZ LEONARDO FABIO</t>
  </si>
  <si>
    <t>GONZALEZ PEDRO JULIO</t>
  </si>
  <si>
    <t>MEDINA KAREN DAHIANA</t>
  </si>
  <si>
    <t>MEDINA ANDRES FELIPE</t>
  </si>
  <si>
    <t>ARIAS WILLIAM ALEXANDER</t>
  </si>
  <si>
    <t>QUIMBAYO MIGUEL ANGEL</t>
  </si>
  <si>
    <t>ARIAS MARIA EUGENIA</t>
  </si>
  <si>
    <t>RAMIREZ FRAIDEN MILLERY</t>
  </si>
  <si>
    <t>TOVAR JUAN GUILLERMO</t>
  </si>
  <si>
    <t>TOVAR MARIA CRISTINA</t>
  </si>
  <si>
    <t>TOVAR MARIO JAVIER</t>
  </si>
  <si>
    <t xml:space="preserve">TRIANA ALIRIA </t>
  </si>
  <si>
    <t>TOVAR MARITZA JULIETH</t>
  </si>
  <si>
    <t>QUEVEDO LUIS ERNESTO</t>
  </si>
  <si>
    <t>ROMERO LUIS FERNANDO</t>
  </si>
  <si>
    <t>ROMERO SONIA JUDITH</t>
  </si>
  <si>
    <t>CASTRO MARY JAQUELINE</t>
  </si>
  <si>
    <t>ROMERO LUISA FERNANDA</t>
  </si>
  <si>
    <t xml:space="preserve">AGUIRRE ARQUIMEDES </t>
  </si>
  <si>
    <t>DE CRISTANCHO MARIA ELISA</t>
  </si>
  <si>
    <t>ROMERO MARTHA CECILIA</t>
  </si>
  <si>
    <t>RUIZ ROBINSON JAIR</t>
  </si>
  <si>
    <t>LEONEL JOSE ANGEL</t>
  </si>
  <si>
    <t>CORREA JOSE BLADIMIR</t>
  </si>
  <si>
    <t>MARTINEZ LUZ ALBENIS</t>
  </si>
  <si>
    <t>CORREA YUDI YICELA</t>
  </si>
  <si>
    <t>SALGADO JOSE ADONIAS</t>
  </si>
  <si>
    <t xml:space="preserve">RODRIGUEZ JAIRO </t>
  </si>
  <si>
    <t>VILLAR CRISTIAN CAMILO</t>
  </si>
  <si>
    <t>LONDOÑO YEAN KEVIN</t>
  </si>
  <si>
    <t>LONDOÑO BRAYAN ESTEVEN</t>
  </si>
  <si>
    <t>LONDOÑO JHOAN ANDRES</t>
  </si>
  <si>
    <t>VILLAR MIGUEL ANGEL</t>
  </si>
  <si>
    <t>LONDOÑO JOSE JULIAN</t>
  </si>
  <si>
    <t xml:space="preserve">RODRIGUEZ AMPARO </t>
  </si>
  <si>
    <t>RODRIGUEZ HENRY ALEXANDER</t>
  </si>
  <si>
    <t>CORTES MYRIAM NAYIBER</t>
  </si>
  <si>
    <t>RODRIGUEZ LUZ MYRIAM</t>
  </si>
  <si>
    <t xml:space="preserve">GOMEZ HEVER </t>
  </si>
  <si>
    <t>SOLANO LEIDY VANESSA</t>
  </si>
  <si>
    <t>SOLANO JULIAN ALFREDO</t>
  </si>
  <si>
    <t>SOLANO WILDER ALEXANDER</t>
  </si>
  <si>
    <t>BAQUERO CLAUDIA HERMINIA</t>
  </si>
  <si>
    <t>SUAREZ BREYNER FABIAN</t>
  </si>
  <si>
    <t>GARCIA LUIS EDUARDO</t>
  </si>
  <si>
    <t xml:space="preserve">MARTINEZ EDISON </t>
  </si>
  <si>
    <t>HERREÑO DORA ISABEL</t>
  </si>
  <si>
    <t xml:space="preserve">MARTINEZ YEISON </t>
  </si>
  <si>
    <t>FUERTES DIANA MARIA</t>
  </si>
  <si>
    <t>ACOSTA JOSE ABELARDO</t>
  </si>
  <si>
    <t>FUERTES JUAN CARLOS</t>
  </si>
  <si>
    <t>DUARTE HELLER DANIEL</t>
  </si>
  <si>
    <t>RODRIGUEZ MARIA DEL TRANSITO</t>
  </si>
  <si>
    <t>DIAZ JOAN CAMILO</t>
  </si>
  <si>
    <t>DIAZ JOSE JHON ANDERSON</t>
  </si>
  <si>
    <t>OCAMPO HECTOR FABIO</t>
  </si>
  <si>
    <t>CARDENAS CRISTIAN ARLEY</t>
  </si>
  <si>
    <t>CARDENAS SEBASTIAN FELIPE</t>
  </si>
  <si>
    <t xml:space="preserve">CARDENAS JHONATAN </t>
  </si>
  <si>
    <t>CARDENAS DIEGO FERNANDO</t>
  </si>
  <si>
    <t>CARDENAS NIDIA ANDREA</t>
  </si>
  <si>
    <t>CARDENAS HECTOR URPIANO</t>
  </si>
  <si>
    <t xml:space="preserve">CARDENAS NICOLAS </t>
  </si>
  <si>
    <t xml:space="preserve">CARDENAS LEONARDO </t>
  </si>
  <si>
    <t>HERRERA ANA CECILIA</t>
  </si>
  <si>
    <t xml:space="preserve">HERRERA LUCIANO </t>
  </si>
  <si>
    <t>HERRERA MARIA PEREGRINA</t>
  </si>
  <si>
    <t>FLORIDO OLGA PATRICIA</t>
  </si>
  <si>
    <t>TRIANA LEHISDER QUERUBIN</t>
  </si>
  <si>
    <t xml:space="preserve">CAICEDO HECTOR </t>
  </si>
  <si>
    <t>ALARCON ELENIS JAVIER</t>
  </si>
  <si>
    <t xml:space="preserve">ALARCON SONIA </t>
  </si>
  <si>
    <t>ALARCON LUZ EMILIA</t>
  </si>
  <si>
    <t>ALARCON JENNY LORENA</t>
  </si>
  <si>
    <t>ROMERO LUZ MERY</t>
  </si>
  <si>
    <t>ALARCON SANDRA PATRICIA</t>
  </si>
  <si>
    <t>GALEANO JOSE ERASMO</t>
  </si>
  <si>
    <t xml:space="preserve">GALEANO LUDOVINA </t>
  </si>
  <si>
    <t>GUTIERREZ MARIA ANGELA</t>
  </si>
  <si>
    <t>ORTIZ YESSICA LORENA</t>
  </si>
  <si>
    <t xml:space="preserve">CARDENAS JULIA </t>
  </si>
  <si>
    <t>CRUZ WILSON FREDY</t>
  </si>
  <si>
    <t>CRUZ JHEFFERSON WILMER</t>
  </si>
  <si>
    <t xml:space="preserve">ALONSO BAYRON </t>
  </si>
  <si>
    <t>PANTANO JOSE ANGEL</t>
  </si>
  <si>
    <t>ACUÑA KELLY JOHANA</t>
  </si>
  <si>
    <t>CRUZ DEISY PATRICIA</t>
  </si>
  <si>
    <t>RODRIGUEZ VICTOR MANUEL</t>
  </si>
  <si>
    <t>RODRIGUEZ VICTOR ALFONSO</t>
  </si>
  <si>
    <t>RODRIGUEZ CAMILO ANDRES</t>
  </si>
  <si>
    <t xml:space="preserve">LOZANO HECTOR </t>
  </si>
  <si>
    <t>RIOS SORANGY XIOMARA</t>
  </si>
  <si>
    <t>RIOS HECTOR ANDRES</t>
  </si>
  <si>
    <t>CASALLAS LUIS FELIPE</t>
  </si>
  <si>
    <t xml:space="preserve">BARBOSA JAIME </t>
  </si>
  <si>
    <t>RUIZ NANCY YULIETH</t>
  </si>
  <si>
    <t>GUERRERO JHON FREDY</t>
  </si>
  <si>
    <t xml:space="preserve">RUIZ FANNY </t>
  </si>
  <si>
    <t>GUERRERO EDNY LISBEL</t>
  </si>
  <si>
    <t>SUTA JAIME HUMBERTO</t>
  </si>
  <si>
    <t xml:space="preserve">RODRIGUEZ LILIA </t>
  </si>
  <si>
    <t>GUTIERREZ BRAYAN CAMILO</t>
  </si>
  <si>
    <t xml:space="preserve">ROZO BARONIO </t>
  </si>
  <si>
    <t xml:space="preserve">GOMEZ EBERT </t>
  </si>
  <si>
    <t>GOMEZ ROSA AURA</t>
  </si>
  <si>
    <t xml:space="preserve">ANGARITA CLEOTILDE </t>
  </si>
  <si>
    <t xml:space="preserve">VAZQUEZ OVIDIO </t>
  </si>
  <si>
    <t>CALDERON ARIEL ALEXIS</t>
  </si>
  <si>
    <t>RETAVISTA LUZ ELENA</t>
  </si>
  <si>
    <t xml:space="preserve">CALDERON YAZMIN </t>
  </si>
  <si>
    <t>ROJAS LUIS ALÑBERTO</t>
  </si>
  <si>
    <t>RODRIGUEZ NEIDY VIVIANA</t>
  </si>
  <si>
    <t>CALDERON JUAN CARLOS</t>
  </si>
  <si>
    <t>ROZO NELLY ANDREA</t>
  </si>
  <si>
    <t>ROZO JOHN FREDY</t>
  </si>
  <si>
    <t>VELAZQUEZ MARIA DEL CARMEN</t>
  </si>
  <si>
    <t>ROZO YURY YORLENY</t>
  </si>
  <si>
    <t>SALAMANCA LUIS ALFONSO</t>
  </si>
  <si>
    <t>GAITAN YERLY ANDREA</t>
  </si>
  <si>
    <t>GAITAN DAIRON ALFONSO</t>
  </si>
  <si>
    <t>RODRIGUEZ LUIS EDUARDO</t>
  </si>
  <si>
    <t xml:space="preserve">CUMACO ELIZABETH </t>
  </si>
  <si>
    <t xml:space="preserve">CUMACO DANIELA </t>
  </si>
  <si>
    <t xml:space="preserve">CUMACO JOEL </t>
  </si>
  <si>
    <t xml:space="preserve">CUMACO CATERINE </t>
  </si>
  <si>
    <t xml:space="preserve">GARZON AURORA </t>
  </si>
  <si>
    <t>CUMACO LUISA FERNANDA</t>
  </si>
  <si>
    <t>GALEANO JHON ALEXANDER</t>
  </si>
  <si>
    <t>PARDO GINA PAOLA</t>
  </si>
  <si>
    <t>PARDO LUIS FERNANDO</t>
  </si>
  <si>
    <t>PARDO DANIELA ALEXANDRA</t>
  </si>
  <si>
    <t>MONROY ANA MARIA</t>
  </si>
  <si>
    <t>PARDO YOJAN ESTIVEN</t>
  </si>
  <si>
    <t>CASTRILLON BRAYAN ESMIT</t>
  </si>
  <si>
    <t>AVILA JOSE SANTOS</t>
  </si>
  <si>
    <t xml:space="preserve">PARDO ARELIS </t>
  </si>
  <si>
    <t xml:space="preserve">PERILLA VICENTE </t>
  </si>
  <si>
    <t>ROZO JOSE VICENTE</t>
  </si>
  <si>
    <t>ROZO LAURA STEFANY</t>
  </si>
  <si>
    <t>ROZO NEIDER SMITH</t>
  </si>
  <si>
    <t>RODRIGUEZ CLAUDIA LILIANA</t>
  </si>
  <si>
    <t>ROZO YEIMY PAOLA</t>
  </si>
  <si>
    <t>SUTA JOSE MIGUEL</t>
  </si>
  <si>
    <t>VILLAMIL YERSON MIGUEL</t>
  </si>
  <si>
    <t xml:space="preserve">RODRIGUEZ MAYERLI </t>
  </si>
  <si>
    <t xml:space="preserve">MOSQUERA ENRIQUETA </t>
  </si>
  <si>
    <t xml:space="preserve">GALLEGO GERARDO </t>
  </si>
  <si>
    <t>LIMAS EVELIN TATINA</t>
  </si>
  <si>
    <t xml:space="preserve">LIMAS YULIANA </t>
  </si>
  <si>
    <t>RODRIGUEZ MARIA CECILIA</t>
  </si>
  <si>
    <t>LIMAS RUBY YESENIA</t>
  </si>
  <si>
    <t>LIMAS NAIRA KATERINA</t>
  </si>
  <si>
    <t xml:space="preserve">GONZALEZ IGNACIO </t>
  </si>
  <si>
    <t>RODRIGUEZ YAZMIN ROCIO</t>
  </si>
  <si>
    <t>RODRIGUEZ CESAR AGUSTO</t>
  </si>
  <si>
    <t>RODRIGUEZ LEYDY LILIANA</t>
  </si>
  <si>
    <t>RUBIANO LUZ JASNED</t>
  </si>
  <si>
    <t>PARRADO LUIS AGUSTO</t>
  </si>
  <si>
    <t>JIMENEZ JOSE FERNANDO</t>
  </si>
  <si>
    <t>VENAVIDES LEYDY LILIANA</t>
  </si>
  <si>
    <t>JIMENES LUZ MYRIAM</t>
  </si>
  <si>
    <t>JIMENES LUIS ALEJANDRO</t>
  </si>
  <si>
    <t>GARCIA FERNEY ALBEIRO</t>
  </si>
  <si>
    <t>TOVAR ALBA YANETH</t>
  </si>
  <si>
    <t>TOVAR DIDIER ALEXANDER</t>
  </si>
  <si>
    <t>MORERA VICTOR MANUEL</t>
  </si>
  <si>
    <t>CACERES VICTOR CAMILO</t>
  </si>
  <si>
    <t>HERRERA SANDRA PATRICIA</t>
  </si>
  <si>
    <t>CACERES JUAN SEBASTIAN</t>
  </si>
  <si>
    <t xml:space="preserve">BUITRAGO YEISON </t>
  </si>
  <si>
    <t>BUITRAGO JESUS DAVID</t>
  </si>
  <si>
    <t>RIVERA LUZ MARY</t>
  </si>
  <si>
    <t>BUITRAGO JAVIER NIRAY</t>
  </si>
  <si>
    <t>ROMERO VICTOR ARIALDO</t>
  </si>
  <si>
    <t>RIVAS XIMENA ALEXANDRA</t>
  </si>
  <si>
    <t>BONILLA RUTH CECILIA</t>
  </si>
  <si>
    <t>DONATO ANGIE DAYANA</t>
  </si>
  <si>
    <t xml:space="preserve">BERRIO EDIER </t>
  </si>
  <si>
    <t>HERNANDEZ EDIER ALEJANDRO</t>
  </si>
  <si>
    <t xml:space="preserve">DONATO ALEXANDRA </t>
  </si>
  <si>
    <t>HERNANDEZ YERIT ALEXANDRA</t>
  </si>
  <si>
    <t xml:space="preserve">GUEVARA MARINA </t>
  </si>
  <si>
    <t xml:space="preserve">AGUIRRE ZULEIDA </t>
  </si>
  <si>
    <t>SANCHEZ DERLEY DAYANA</t>
  </si>
  <si>
    <t>SANCHEZ KAREN ALEJANDRA</t>
  </si>
  <si>
    <t>MOLAVOQUE MARYEN ROCIO</t>
  </si>
  <si>
    <t>MOLAVOQUE DINA FERNANDA</t>
  </si>
  <si>
    <t xml:space="preserve">MALUENDAS REINALDO </t>
  </si>
  <si>
    <t>GIRON JEFFERSON FERNANDO</t>
  </si>
  <si>
    <t>GIRON ANYI MILEYDI</t>
  </si>
  <si>
    <t>GIRON INGRI KATHERIN</t>
  </si>
  <si>
    <t>GIRON OLGA JINETH</t>
  </si>
  <si>
    <t>GIRON YENI YUSLEY</t>
  </si>
  <si>
    <t>LADINO JOSE ENRIQUE</t>
  </si>
  <si>
    <t>LADINO ANA ISABEL</t>
  </si>
  <si>
    <t>LADINO LUIS ALEXANDER</t>
  </si>
  <si>
    <t>GARAVITO JUAN FELIPE</t>
  </si>
  <si>
    <t xml:space="preserve">DE LADINO DIOSELINA </t>
  </si>
  <si>
    <t>LADINO PEDRO ANTONIO</t>
  </si>
  <si>
    <t xml:space="preserve">ROMERO ELOISA </t>
  </si>
  <si>
    <t>VELASQUEZ JHON ARVEY</t>
  </si>
  <si>
    <t>MADROÑERO SCHNEIDER OWENS</t>
  </si>
  <si>
    <t>MALAGON CIELO MARIA</t>
  </si>
  <si>
    <t>CASTILLO LUZ NIDIA</t>
  </si>
  <si>
    <t xml:space="preserve">PARDO NORBEY </t>
  </si>
  <si>
    <t>PARDO FREDY HERNANDO</t>
  </si>
  <si>
    <t>RODRIGUEZ PABLO ANTONIO</t>
  </si>
  <si>
    <t>GUATIVA DANIELA VALENTINA</t>
  </si>
  <si>
    <t>GUANTIVA MANUEL ANTONIO</t>
  </si>
  <si>
    <t>GUATIVA MARIA NAYME</t>
  </si>
  <si>
    <t>LADINO ANA VIVIANA</t>
  </si>
  <si>
    <t xml:space="preserve">RODRIGUEZ VICENTE </t>
  </si>
  <si>
    <t xml:space="preserve">HERREÑO MARITZA </t>
  </si>
  <si>
    <t xml:space="preserve">MARTINEZ ARLEY </t>
  </si>
  <si>
    <t xml:space="preserve">QUIROGA YDALY </t>
  </si>
  <si>
    <t>HERREÑO JHON FERNANDO</t>
  </si>
  <si>
    <t xml:space="preserve">RIVEROS VICENTE </t>
  </si>
  <si>
    <t>ORTIZ DUVER FERNEY</t>
  </si>
  <si>
    <t>ORTIZ EDWAR ALIRIO</t>
  </si>
  <si>
    <t>CARDENAS DARWIN FELIPE</t>
  </si>
  <si>
    <t>CARRILLO MARIA DEL CARMEN</t>
  </si>
  <si>
    <t>CARRILLO NELLY ALEJANDRA</t>
  </si>
  <si>
    <t>ORTIZ YOLAR ALEXANDER</t>
  </si>
  <si>
    <t>CARILLO MANUEL STIVEN</t>
  </si>
  <si>
    <t xml:space="preserve">ARANGO STEVENSON </t>
  </si>
  <si>
    <t>SUNSUNAGA VICTORIA SILVIA</t>
  </si>
  <si>
    <t>ARANGO DUVAN STIVEN</t>
  </si>
  <si>
    <t>ARANGO JHORMAN OBDULIO</t>
  </si>
  <si>
    <t xml:space="preserve">ROJAS MERCEDEZ </t>
  </si>
  <si>
    <t>ARANGO YESSICA LISETH</t>
  </si>
  <si>
    <t>GUERRERO SORANY ANDREA</t>
  </si>
  <si>
    <t xml:space="preserve">GUERRERO YEISON </t>
  </si>
  <si>
    <t xml:space="preserve">VISCAINO LIDA </t>
  </si>
  <si>
    <t xml:space="preserve">VISCAINO LUCENIA </t>
  </si>
  <si>
    <t>VISCAINO MILLY DAYANA</t>
  </si>
  <si>
    <t>RIVEROS DEICY NATALIA</t>
  </si>
  <si>
    <t>RODRIGUEZ SOR MARGARITA</t>
  </si>
  <si>
    <t xml:space="preserve">VISCAINO MARLENY </t>
  </si>
  <si>
    <t>VISCAINO LINA MAYERLI</t>
  </si>
  <si>
    <t>PIEDRAITA LUZ MARINA</t>
  </si>
  <si>
    <t>NARANJO NORBEY ARLEY</t>
  </si>
  <si>
    <t>NARANJO JESICA SMITH</t>
  </si>
  <si>
    <t>TORO JULIO CESAR</t>
  </si>
  <si>
    <t xml:space="preserve">NARANJO ANDERSON </t>
  </si>
  <si>
    <t xml:space="preserve">AGUIRRE DANIEL </t>
  </si>
  <si>
    <t>TORO MARIA OMAIRA</t>
  </si>
  <si>
    <t>MOLINA GLORIA MABEL</t>
  </si>
  <si>
    <t>MOLINA YUDY MILDREY</t>
  </si>
  <si>
    <t xml:space="preserve">BONILLA ROBERTO </t>
  </si>
  <si>
    <t>GONZALEZ SILVIA MILENA</t>
  </si>
  <si>
    <t>GONZALES ANDRES VIVIANO</t>
  </si>
  <si>
    <t xml:space="preserve">GONZALES ADRIANA </t>
  </si>
  <si>
    <t>GALINDO YINETH ISABELA</t>
  </si>
  <si>
    <t>CASTILLO LILIA MARIA</t>
  </si>
  <si>
    <t>MORENO ROSA MARIA</t>
  </si>
  <si>
    <t xml:space="preserve">VASQUEZ JAIRO </t>
  </si>
  <si>
    <t xml:space="preserve">VASQUEZ ESPERANZA </t>
  </si>
  <si>
    <t xml:space="preserve">REINA ALCIBIADES </t>
  </si>
  <si>
    <t xml:space="preserve">HERNANDEZ DANILO </t>
  </si>
  <si>
    <t xml:space="preserve">HERNANDEZ ORLANDO </t>
  </si>
  <si>
    <t xml:space="preserve">GUAVITA IRENE </t>
  </si>
  <si>
    <t xml:space="preserve">CALDERON JOSE </t>
  </si>
  <si>
    <t>RODRIGUEZ ROSA ILMA</t>
  </si>
  <si>
    <t>CESPEDES JONATAN ALEXANDER</t>
  </si>
  <si>
    <t>CESPEDES JUAN CARLOS</t>
  </si>
  <si>
    <t>MONTOYA HOLMAN ANDRES</t>
  </si>
  <si>
    <t>CESPEDES BRAYAN IVAN</t>
  </si>
  <si>
    <t xml:space="preserve">RODRIGUEZ ANGELMIRO </t>
  </si>
  <si>
    <t>SANTAMARIA ANGIE CAROLINA</t>
  </si>
  <si>
    <t>SANTAMARIA SAMUEL LEONARDO</t>
  </si>
  <si>
    <t>GARCIA MARIA NILVIA</t>
  </si>
  <si>
    <t>SANTAMARIA DANIEL DAVID</t>
  </si>
  <si>
    <t xml:space="preserve">TABARES GRACIELA </t>
  </si>
  <si>
    <t>MURILLO INGRID DANIELA</t>
  </si>
  <si>
    <t>MURILLO ANDERSON HERNAN</t>
  </si>
  <si>
    <t>MURILLO JUBER JHONDANI</t>
  </si>
  <si>
    <t>MURILLO MAIRA ALEJANDRA</t>
  </si>
  <si>
    <t xml:space="preserve">CARO RODOLFO </t>
  </si>
  <si>
    <t>ROJAS DIDIER ALEXANDER</t>
  </si>
  <si>
    <t>ROJAS NOHORA MARIA</t>
  </si>
  <si>
    <t>ROJAS ROBIN STIVEN</t>
  </si>
  <si>
    <t>RODRIGUEZ JORGE ALBERTO</t>
  </si>
  <si>
    <t>GALEANO FABIAN ALBERTO</t>
  </si>
  <si>
    <t>GALEANO FREYMA SMITH</t>
  </si>
  <si>
    <t>GALEANO MAYERLY ANDREA</t>
  </si>
  <si>
    <t>GALEANO JESUS ESNEIDER</t>
  </si>
  <si>
    <t>GALEANO NEYFI FRAYDEN</t>
  </si>
  <si>
    <t xml:space="preserve">RODRIGUEZ REINEL </t>
  </si>
  <si>
    <t xml:space="preserve">MONTOYA JAIR </t>
  </si>
  <si>
    <t>MONTOYA YESICA LORENA</t>
  </si>
  <si>
    <t>MONTOYA DEICY YULIETH</t>
  </si>
  <si>
    <t>MONTOYA LEIDY TATIANA</t>
  </si>
  <si>
    <t>GIL RICARDO ALBERTO</t>
  </si>
  <si>
    <t>BONILLA LISETH FERNANDA</t>
  </si>
  <si>
    <t>OCHOA JESSICA PAOLA</t>
  </si>
  <si>
    <t>BONILLA ROSA TATIANA</t>
  </si>
  <si>
    <t>LOPEZ JENNY PATRICIA</t>
  </si>
  <si>
    <t>BONILLA JOSE MIGUEL</t>
  </si>
  <si>
    <t>LOPEZ JOSE ANDRES</t>
  </si>
  <si>
    <t>BELTRAN MARCOS EMILIO</t>
  </si>
  <si>
    <t>MENSA ERIK LEANDRO</t>
  </si>
  <si>
    <t>MONGE ERIKA PAOLA</t>
  </si>
  <si>
    <t>MONGE JOHANNA MARCELA</t>
  </si>
  <si>
    <t>MONGE ELIZABETH CAROLINA</t>
  </si>
  <si>
    <t>MONGE AVEL JHOHANNY</t>
  </si>
  <si>
    <t>MONGE EDWIN ALEXANDER</t>
  </si>
  <si>
    <t>MENSA DIANA MARIA</t>
  </si>
  <si>
    <t xml:space="preserve">MENSA AURORA </t>
  </si>
  <si>
    <t>MOSQUERA ANA LUISA</t>
  </si>
  <si>
    <t>MOSQUERA JUAN DE LA CRUZ</t>
  </si>
  <si>
    <t>VARGAS LUZ ALBA</t>
  </si>
  <si>
    <t xml:space="preserve">VEGA FERNEY </t>
  </si>
  <si>
    <t>VEGA VIVIANA PATRICIA</t>
  </si>
  <si>
    <t>VELASQUEZ ELVER LEONEL</t>
  </si>
  <si>
    <t xml:space="preserve">VELASQUEZ ELICEO </t>
  </si>
  <si>
    <t>VELASQUEZ ALBA MARINA</t>
  </si>
  <si>
    <t xml:space="preserve">PARRADO FLORINDA </t>
  </si>
  <si>
    <t xml:space="preserve">FRANKY EUCLIDES </t>
  </si>
  <si>
    <t xml:space="preserve">SANCHEZ YOLANDA </t>
  </si>
  <si>
    <t>SANCHEZ KAREN DAYANA</t>
  </si>
  <si>
    <t xml:space="preserve">PIÑEROS VEREMIS </t>
  </si>
  <si>
    <t xml:space="preserve">SANCHEZ HUMBERTO </t>
  </si>
  <si>
    <t>DE CASTAÑEDA ZOILA ROSA</t>
  </si>
  <si>
    <t>CASTAÑEDA YISBER ALEIXER</t>
  </si>
  <si>
    <t xml:space="preserve">GUERRERO LAURINDO </t>
  </si>
  <si>
    <t xml:space="preserve">CASTAÑEDA VIVIANA </t>
  </si>
  <si>
    <t xml:space="preserve">PACHON JAIME </t>
  </si>
  <si>
    <t xml:space="preserve">RODRIGUEZ JAIVER </t>
  </si>
  <si>
    <t>CASTRO KAREN NALLYD</t>
  </si>
  <si>
    <t>CASTRO YENSI NAREN</t>
  </si>
  <si>
    <t xml:space="preserve">RUIZ DEYANIRA </t>
  </si>
  <si>
    <t>CASTRO LAURA FERNANDA</t>
  </si>
  <si>
    <t>ACOSTA JIMMY ADRIANO</t>
  </si>
  <si>
    <t>MUÑOZ ZULLY JOHANNA</t>
  </si>
  <si>
    <t>SALCEDO GEIDY JINETH</t>
  </si>
  <si>
    <t xml:space="preserve">DE SEGURA ISABEL </t>
  </si>
  <si>
    <t xml:space="preserve">DE RAMIREZ CECILIA </t>
  </si>
  <si>
    <t xml:space="preserve">MARTINES ELIVER </t>
  </si>
  <si>
    <t>GAITAN PEDRO EMILIO</t>
  </si>
  <si>
    <t xml:space="preserve">RODRIGUEZ YENNIFER </t>
  </si>
  <si>
    <t>GARZON LUZ MILA</t>
  </si>
  <si>
    <t>BETANCOURT DUVAN ARLEY</t>
  </si>
  <si>
    <t xml:space="preserve">GAITAN SALOMON </t>
  </si>
  <si>
    <t xml:space="preserve">RODRIGUEZ EMILCE </t>
  </si>
  <si>
    <t>PARDO JAIME DE JESUS</t>
  </si>
  <si>
    <t>APARICIO JESUS ALIRIO</t>
  </si>
  <si>
    <t>RODRIGUEZ MAURICIO ALEXANDER</t>
  </si>
  <si>
    <t xml:space="preserve">ESTUPIÑAN ELCIRA </t>
  </si>
  <si>
    <t>JIMENES JESSENIA KATHERIN</t>
  </si>
  <si>
    <t xml:space="preserve">DE RODRIGUEZ NILVA </t>
  </si>
  <si>
    <t xml:space="preserve">RUA YENNY </t>
  </si>
  <si>
    <t>RODRIGUEZ JITSECVILISH NACARI</t>
  </si>
  <si>
    <t>RUA NESTOR JULIO</t>
  </si>
  <si>
    <t xml:space="preserve">RUA HERNANDO </t>
  </si>
  <si>
    <t>RODRIGUEZ JISEL TATIANA</t>
  </si>
  <si>
    <t>ALVARADO MARIA ALEJANDRA</t>
  </si>
  <si>
    <t>ALVARADO RUTH MERY</t>
  </si>
  <si>
    <t xml:space="preserve">MORA ROBERTO </t>
  </si>
  <si>
    <t>MORENO OLGA LEONOR</t>
  </si>
  <si>
    <t>PEREZ YENIFER TATIANA</t>
  </si>
  <si>
    <t>PEREZ HEIDY MARCELA</t>
  </si>
  <si>
    <t>PEREZ ROBERTO ANDRES</t>
  </si>
  <si>
    <t>PEREZ EDILSON FERNANDO</t>
  </si>
  <si>
    <t xml:space="preserve">BOHORQUEZ ISMAR </t>
  </si>
  <si>
    <t>DURAN MAIRIN DAHIANA</t>
  </si>
  <si>
    <t>MONTOYA JOSE GERARDO</t>
  </si>
  <si>
    <t>QUINTERO LEIDY GIOVANNA</t>
  </si>
  <si>
    <t>QUINTERO JULIAN DAVID</t>
  </si>
  <si>
    <t>QUINTERO JOSE GERARDO</t>
  </si>
  <si>
    <t>QUINTERO JONATAN STEVEN</t>
  </si>
  <si>
    <t>CASTRO FRANCY JANETH</t>
  </si>
  <si>
    <t>ROMERO ANA ILDA</t>
  </si>
  <si>
    <t>SANTA FE CARLOS HUMBERTO</t>
  </si>
  <si>
    <t>SANTA FE JOSE MIGUEL</t>
  </si>
  <si>
    <t xml:space="preserve">CARDENAS HERNANDO </t>
  </si>
  <si>
    <t>CORREDOR JOHAN ALEJANDRO</t>
  </si>
  <si>
    <t>ACEVEDO MARIA EMPERATRIZ</t>
  </si>
  <si>
    <t>ACEVEDO YEISON JAVIER</t>
  </si>
  <si>
    <t>CORTES MARCOS FIDEL</t>
  </si>
  <si>
    <t xml:space="preserve">MONCALEANO HEINER </t>
  </si>
  <si>
    <t xml:space="preserve">ZARTA VALENTINA </t>
  </si>
  <si>
    <t xml:space="preserve">MONCALEANO ANDRES </t>
  </si>
  <si>
    <t xml:space="preserve">MONCALEANO SANDRA </t>
  </si>
  <si>
    <t xml:space="preserve">SANCHEZ ISABEL </t>
  </si>
  <si>
    <t xml:space="preserve">MONCALEANO ALEXANDER </t>
  </si>
  <si>
    <t>GONZALEZ CLAUDIA MAYERLY</t>
  </si>
  <si>
    <t>ARRIAGA KARINA ALEJANDRA</t>
  </si>
  <si>
    <t>GONZALES ALICIA FERNANDA</t>
  </si>
  <si>
    <t>ARRIAGA KEREN ALEXANDRA</t>
  </si>
  <si>
    <t>GONZALEZ CINDY PAOLA</t>
  </si>
  <si>
    <t>GONZALEZ ANGEL AUGUSTO</t>
  </si>
  <si>
    <t>GONZALEZ KATERIN JULIETH</t>
  </si>
  <si>
    <t>GONZALEZ MARIA LUCIA</t>
  </si>
  <si>
    <t>GARCIA DIDIER DUVAN</t>
  </si>
  <si>
    <t xml:space="preserve">LEGUIZAMON DEHIXON </t>
  </si>
  <si>
    <t xml:space="preserve">ALARCON AURORA </t>
  </si>
  <si>
    <t xml:space="preserve">LADINO HELIODORO </t>
  </si>
  <si>
    <t xml:space="preserve">PARDO UBALDINA </t>
  </si>
  <si>
    <t>RODRIGUEZ JOSE DE JESUS</t>
  </si>
  <si>
    <t xml:space="preserve">SALAMANCA ELIZABETH </t>
  </si>
  <si>
    <t>SALAMANCA JUAN SEBASTIAN</t>
  </si>
  <si>
    <t>SALAMANCA JOSE J</t>
  </si>
  <si>
    <t xml:space="preserve">TRIANA EVANGELINA </t>
  </si>
  <si>
    <t>MORERA MARTHA ISABEL</t>
  </si>
  <si>
    <t>MORALES HANGY TATIANA</t>
  </si>
  <si>
    <t xml:space="preserve">ALEY CANDELARIA </t>
  </si>
  <si>
    <t xml:space="preserve">SUNZ ARLEDIS </t>
  </si>
  <si>
    <t>ESPINEL NATALIA YIZETH</t>
  </si>
  <si>
    <t>SUNS BRAYAN STIVEN</t>
  </si>
  <si>
    <t xml:space="preserve">SUNZ WILMER </t>
  </si>
  <si>
    <t xml:space="preserve">SUNZ YEISON </t>
  </si>
  <si>
    <t>SUNZ YULIANA ANDREA</t>
  </si>
  <si>
    <t xml:space="preserve">SUNZ EDINSON </t>
  </si>
  <si>
    <t>RODRIGUEZ MARIA ELVIA</t>
  </si>
  <si>
    <t>SEPULVEDA JUAN GOSAIN</t>
  </si>
  <si>
    <t>SEPULVEDA JOSE GUILLERMO</t>
  </si>
  <si>
    <t>SEPULVEDA JUAN GABRIEL</t>
  </si>
  <si>
    <t>PEDRAZA MIGUEL ANTONIO</t>
  </si>
  <si>
    <t xml:space="preserve">MAYORGA ARELIS </t>
  </si>
  <si>
    <t>DIAZ SEGUNDO GILDARDO</t>
  </si>
  <si>
    <t>GONZALEZ KARE JASBLEIDY</t>
  </si>
  <si>
    <t>FLOREZ JHON ANDERSON</t>
  </si>
  <si>
    <t>ESCALA PAOLA ANDREA</t>
  </si>
  <si>
    <t xml:space="preserve">AZUERO ERNESTO </t>
  </si>
  <si>
    <t>TRUJILLO MARIA ALEJANDRA</t>
  </si>
  <si>
    <t>HERRERA MARTHA ISABEL</t>
  </si>
  <si>
    <t>MENDEZ GLORIA INES</t>
  </si>
  <si>
    <t>HERRERA LEIDY JOHANA</t>
  </si>
  <si>
    <t xml:space="preserve">CORTES SANTIAGO </t>
  </si>
  <si>
    <t xml:space="preserve">CORTES CAMILO </t>
  </si>
  <si>
    <t>RODRIGUEZ MARIA ACENETH</t>
  </si>
  <si>
    <t>CORTES MONICA ANDREA</t>
  </si>
  <si>
    <t>CARVAJAL JAIBER DUVAN</t>
  </si>
  <si>
    <t>CARVAJAL GEIDY BRISECTH</t>
  </si>
  <si>
    <t>GARAVITO MARELBY YISNEY</t>
  </si>
  <si>
    <t>CARVAJAL KAREN JULIETH</t>
  </si>
  <si>
    <t>MOLANO JOHYST DAYHANNA</t>
  </si>
  <si>
    <t>MOLANO YONNATAN YADIR</t>
  </si>
  <si>
    <t xml:space="preserve">RODRIGUEZ ATANAEL </t>
  </si>
  <si>
    <t>VANEGAS JUAN DAVID</t>
  </si>
  <si>
    <t>ZACIPA DIANA MARCELA</t>
  </si>
  <si>
    <t>VANEGAS JOSE ALEJANDRO</t>
  </si>
  <si>
    <t xml:space="preserve">VANEGAS ALDEMAR </t>
  </si>
  <si>
    <t>REYES PEDRO HELY</t>
  </si>
  <si>
    <t xml:space="preserve">REYES BEATRIZ </t>
  </si>
  <si>
    <t xml:space="preserve">REYES DAVID </t>
  </si>
  <si>
    <t>BATERO LUZ SENAIDA</t>
  </si>
  <si>
    <t>HERNANDEZ JOSE BLADIMIR</t>
  </si>
  <si>
    <t>HERNANDEZ MONICA PATRICIA</t>
  </si>
  <si>
    <t>BOTERO LUZ MARINA</t>
  </si>
  <si>
    <t>HERNANDEZ MARIA NATALY</t>
  </si>
  <si>
    <t>HERNANDEZ LUISA FERNANDA</t>
  </si>
  <si>
    <t>DURAN JESUS OTILIO</t>
  </si>
  <si>
    <t>HERNANDEZ WILSON DE JESUS</t>
  </si>
  <si>
    <t>MANRRIQUE JESUS CAMILO</t>
  </si>
  <si>
    <t>HERNANDEZ MARIA LUCIOLA</t>
  </si>
  <si>
    <t>LADINO NICOLLE MARIANA</t>
  </si>
  <si>
    <t>RODRIGUEZ ANGELA MARCELA</t>
  </si>
  <si>
    <t>BATERO MARIA GRACIELA</t>
  </si>
  <si>
    <t>MONTILLA GONZALO ANDRES</t>
  </si>
  <si>
    <t>MONTILLA JOSE ALFREDO</t>
  </si>
  <si>
    <t>RIOS LUIS RODRIGO</t>
  </si>
  <si>
    <t>CARVAJAL LUIS RODRIGO</t>
  </si>
  <si>
    <t>DIAZ MARIA TEOFILDE</t>
  </si>
  <si>
    <t>RODRIGUEZ JOSE JACINTO</t>
  </si>
  <si>
    <t>AGUDELO ISIS ONEYDI</t>
  </si>
  <si>
    <t>ACEVEDO LUISA FERNANDA</t>
  </si>
  <si>
    <t>AGUDELO HILDA YIRLEY</t>
  </si>
  <si>
    <t xml:space="preserve">MARTINEZ DAVID </t>
  </si>
  <si>
    <t>HERNANDEZ CRISTIAN CAMILO</t>
  </si>
  <si>
    <t>RODRIGUEZ MARIA DE JESUS</t>
  </si>
  <si>
    <t>GUTIERREZ EFREN GREGORIO</t>
  </si>
  <si>
    <t>HERNANDEZ SHARON YORELLY</t>
  </si>
  <si>
    <t>HERNANDEZ DIANA MARGARITA</t>
  </si>
  <si>
    <t>ARDILA FLOR MARIA</t>
  </si>
  <si>
    <t>MARTINEZ RAUL VITELMO</t>
  </si>
  <si>
    <t xml:space="preserve">SALCEDO DEYANIRA </t>
  </si>
  <si>
    <t xml:space="preserve">SALCEDO YOLANDA </t>
  </si>
  <si>
    <t>SALCEDO RAUL ANDRES</t>
  </si>
  <si>
    <t>VARGAS ROSA MARIA</t>
  </si>
  <si>
    <t>VEGA WENDY VANESSA</t>
  </si>
  <si>
    <t>VEGA YASLEY KATERIN</t>
  </si>
  <si>
    <t>VEGA MARIA ELSA</t>
  </si>
  <si>
    <t>BEDOYA YESICA ALEXANDRA</t>
  </si>
  <si>
    <t>CARRILLO WILLIAM FERNANDO</t>
  </si>
  <si>
    <t>RODRIGUEZ CARLOS WILLIAM</t>
  </si>
  <si>
    <t xml:space="preserve">CARRILLO FRANJERLY </t>
  </si>
  <si>
    <t xml:space="preserve">GUASTUMAL REINALDO </t>
  </si>
  <si>
    <t>RODRIGUEZ MARIA LEONILDE</t>
  </si>
  <si>
    <t>CERON JOSE BRAYAN ERVEY</t>
  </si>
  <si>
    <t>CORDOBA VIVIANA PATRICIA</t>
  </si>
  <si>
    <t xml:space="preserve">CORDOBA MAYERLI </t>
  </si>
  <si>
    <t xml:space="preserve">CORDOBA JOSE </t>
  </si>
  <si>
    <t xml:space="preserve">CORDOBA HUMBERTO </t>
  </si>
  <si>
    <t>CHAVEZ JUAN AGUSTIN</t>
  </si>
  <si>
    <t>GAITAN VICTOR MANUEL</t>
  </si>
  <si>
    <t>GAITAN EDGAR ORLANDO</t>
  </si>
  <si>
    <t>BOHORQUEZ MARIA CILIA</t>
  </si>
  <si>
    <t>GAITAN LUIS DANIEL</t>
  </si>
  <si>
    <t>ROJAS JESUS ALEJANDRO</t>
  </si>
  <si>
    <t>LOPEZ JONATAN FELIPE</t>
  </si>
  <si>
    <t>MARTINEZ LUIS ALEJANDRO</t>
  </si>
  <si>
    <t>MARTINEZ CRISTIAN OSWALDO</t>
  </si>
  <si>
    <t>MARTINEZ LEIDY VIVIANA</t>
  </si>
  <si>
    <t xml:space="preserve">GAITAN EUFRACIO </t>
  </si>
  <si>
    <t xml:space="preserve">SOTO DAYZULIZ </t>
  </si>
  <si>
    <t xml:space="preserve">SOTO FREDY </t>
  </si>
  <si>
    <t xml:space="preserve">BETANCUR NANCY </t>
  </si>
  <si>
    <t>CLAVIJO JORGE TULIO</t>
  </si>
  <si>
    <t>RODRIGUEZ NORMA XIMENA</t>
  </si>
  <si>
    <t>RODRIGUEZ JORGE ENRIQUE</t>
  </si>
  <si>
    <t>GARZON JOBANA ALEJANDRA</t>
  </si>
  <si>
    <t>RODRIGUEZ ERIKA JHOANA</t>
  </si>
  <si>
    <t>PARDO PEDRO LUIS</t>
  </si>
  <si>
    <t xml:space="preserve">CHAMORRO YAMILE </t>
  </si>
  <si>
    <t xml:space="preserve">GUEVARA MARIELA </t>
  </si>
  <si>
    <t>ORTIZ DAIRO YAMID</t>
  </si>
  <si>
    <t>UREÑA VIVIANA FAYSULI</t>
  </si>
  <si>
    <t>UREÑA JULIAN ALBERTO</t>
  </si>
  <si>
    <t xml:space="preserve">VARGAS LUCILA </t>
  </si>
  <si>
    <t>UREÑA JORGE ARIEL</t>
  </si>
  <si>
    <t>UREÑA NUBIA ISLANDA</t>
  </si>
  <si>
    <t>VARGAS ELENA PATRICIA</t>
  </si>
  <si>
    <t>URUEÑA PAULA DANIELA</t>
  </si>
  <si>
    <t>UREÑA JUAN CARLOS</t>
  </si>
  <si>
    <t xml:space="preserve">BAQUERO OSCAR </t>
  </si>
  <si>
    <t>RAMOS JOHANA MARCELA</t>
  </si>
  <si>
    <t>RAMOS JAIRO HUMBERTO</t>
  </si>
  <si>
    <t>LOZANO JHORMAN JAVIER</t>
  </si>
  <si>
    <t>DUARTE CESAR STEVEN</t>
  </si>
  <si>
    <t>BERMUDEZ LUZ DARY</t>
  </si>
  <si>
    <t>NIETO DARLY DAYANA</t>
  </si>
  <si>
    <t>NIETO GERSON ANDRES</t>
  </si>
  <si>
    <t xml:space="preserve">GONZALEZ DANIEL </t>
  </si>
  <si>
    <t>NIETO DUVAN DANIEL</t>
  </si>
  <si>
    <t>NIETO JHON WILMAR</t>
  </si>
  <si>
    <t>PRIETO LUIS ALFONSO</t>
  </si>
  <si>
    <t>TRIANA JOHN ANDERSON</t>
  </si>
  <si>
    <t>TRIANA LUIS ALFONSO</t>
  </si>
  <si>
    <t>TRIANA JEFERSON ANDRES</t>
  </si>
  <si>
    <t>TRIANA ANYELA PATRICIA</t>
  </si>
  <si>
    <t>RODRIGUEZ SANDRA PATRICIA</t>
  </si>
  <si>
    <t>GOMEZ FERNEY HERNANDO</t>
  </si>
  <si>
    <t>HERRERA KARINA ALEXANDRA</t>
  </si>
  <si>
    <t xml:space="preserve">MUÑOZ AMPARO </t>
  </si>
  <si>
    <t>HERRERA LINDA SHARIK TATIANA</t>
  </si>
  <si>
    <t xml:space="preserve">MUÑOZ MARINELA </t>
  </si>
  <si>
    <t xml:space="preserve">ALARCON JONATAN </t>
  </si>
  <si>
    <t>ALARCON LISBETH DEUVITER</t>
  </si>
  <si>
    <t>HERNANDEZ ANGIE KATHERINE</t>
  </si>
  <si>
    <t>ALARCON LUZ MERY</t>
  </si>
  <si>
    <t>HERNANDEZ ERIKA YULIETH</t>
  </si>
  <si>
    <t>CORTES JOSE IGNACIO</t>
  </si>
  <si>
    <t>ALVAREZ DARWIN DUVAN</t>
  </si>
  <si>
    <t>RODRIGUEZ ZURLEY KARINA</t>
  </si>
  <si>
    <t>RODRIGUEZ ALEXIS JAIR</t>
  </si>
  <si>
    <t>ORTIZ JOSE ABEL</t>
  </si>
  <si>
    <t>GOMEZ JHON ESTIBEN</t>
  </si>
  <si>
    <t>RODRIGUEZ CARLOS JULIO</t>
  </si>
  <si>
    <t>CASTILLO JULIETH KATHERINE</t>
  </si>
  <si>
    <t xml:space="preserve">LOZANO ARELYS </t>
  </si>
  <si>
    <t xml:space="preserve">LULIGO CONSTANTINO </t>
  </si>
  <si>
    <t>CRUZ DIEGO ANDRES</t>
  </si>
  <si>
    <t xml:space="preserve">CRUZ ALEXANDER </t>
  </si>
  <si>
    <t>CRUZ JHON FREDY</t>
  </si>
  <si>
    <t>RINCON MARGO CECILIA</t>
  </si>
  <si>
    <t xml:space="preserve">CRUZ KATERINE </t>
  </si>
  <si>
    <t xml:space="preserve">ALVAREZ BAUDILIO </t>
  </si>
  <si>
    <t xml:space="preserve">DE PARRA MARIANA </t>
  </si>
  <si>
    <t>PARRA ELSA MILENA</t>
  </si>
  <si>
    <t xml:space="preserve">PERDOMO YINETH </t>
  </si>
  <si>
    <t xml:space="preserve">PERDOMO GERARDO </t>
  </si>
  <si>
    <t>MARINES JHOVAN ESTEBAN</t>
  </si>
  <si>
    <t>ARIZA JUAN PABLO</t>
  </si>
  <si>
    <t>RODRIGUEZ LUIS ALFONSO</t>
  </si>
  <si>
    <t xml:space="preserve">RODRIGUEZ ELVIA </t>
  </si>
  <si>
    <t>RIVEROS YERLY PAOLA</t>
  </si>
  <si>
    <t>RODRIGUEZ LILIANA MARIA</t>
  </si>
  <si>
    <t>RIVEROS CAMILO ANDRES</t>
  </si>
  <si>
    <t xml:space="preserve">RIVEROS SOLANGEL </t>
  </si>
  <si>
    <t xml:space="preserve">CRIOLLO ERNESTO </t>
  </si>
  <si>
    <t>VERGARA JOSE ROSO</t>
  </si>
  <si>
    <t>VERGARA JOSE ANDRES</t>
  </si>
  <si>
    <t>QUIMBAYO LUZ MARY</t>
  </si>
  <si>
    <t>BEJARANO MILEIDY KATERINE</t>
  </si>
  <si>
    <t>PARRA RUBI YANETH</t>
  </si>
  <si>
    <t>PARRA AURA MARIA</t>
  </si>
  <si>
    <t>LINAREZ JUSTINO ALFONSO</t>
  </si>
  <si>
    <t>LINAREZ MARIA DEL PILAR</t>
  </si>
  <si>
    <t>CALDERON LUIS CARLOS</t>
  </si>
  <si>
    <t>BARBOSA JOSE ANTONY</t>
  </si>
  <si>
    <t>REY OLGA LUCIA</t>
  </si>
  <si>
    <t>REYES JOSE RICAURTE</t>
  </si>
  <si>
    <t>QUINTERO ALBER NEPER</t>
  </si>
  <si>
    <t>QUINTERO JORGE ALIRIO</t>
  </si>
  <si>
    <t xml:space="preserve">TORRES RUBEN </t>
  </si>
  <si>
    <t>DIAZ JHON JAIRO</t>
  </si>
  <si>
    <t>DIAZ JENNY VIVIANA</t>
  </si>
  <si>
    <t>SEGURA MIRIAM LUCIA</t>
  </si>
  <si>
    <t>VARGAS ASTRID VALENTINA</t>
  </si>
  <si>
    <t>CORREA ARBEY ALEXANDER</t>
  </si>
  <si>
    <t>VARGAS MICHAEL ALFREDO</t>
  </si>
  <si>
    <t>CORREA MARTHA YANETH</t>
  </si>
  <si>
    <t>VARGAS ROSA ANGELICA</t>
  </si>
  <si>
    <t xml:space="preserve">ESCOBAR ISRAEL </t>
  </si>
  <si>
    <t>DE AGUIRRE DORA LIGIA</t>
  </si>
  <si>
    <t>MOSQUERA TITO JULIO</t>
  </si>
  <si>
    <t>RODRIGUEZ FERRISON JAIR</t>
  </si>
  <si>
    <t>AREVALO BLANCA MARGO</t>
  </si>
  <si>
    <t>RODRIGUEZ WILMER EDILSON</t>
  </si>
  <si>
    <t>RODRIGUEZ MAIKOLL STIVEN</t>
  </si>
  <si>
    <t xml:space="preserve">VELASQUEZ OCTAVIO </t>
  </si>
  <si>
    <t>GUTIERREZ MARIA AZUCENA</t>
  </si>
  <si>
    <t>MARIN JHON SEBASTIAN</t>
  </si>
  <si>
    <t>MARIN ANGIE YULIETH</t>
  </si>
  <si>
    <t xml:space="preserve">GUTIERREZ YAMILE </t>
  </si>
  <si>
    <t>GUTIERREZ ANDRES FELIPE</t>
  </si>
  <si>
    <t>MARIN MAIBY DANIELA</t>
  </si>
  <si>
    <t>HERRERA CARLOS ENRIQUE</t>
  </si>
  <si>
    <t>VELAZCO CARLOS EDUARDO</t>
  </si>
  <si>
    <t>VELASCO CESAR AUGUSTO</t>
  </si>
  <si>
    <t>MARIN SONIA INES</t>
  </si>
  <si>
    <t>VELAZCO TATIANA ANDREA</t>
  </si>
  <si>
    <t xml:space="preserve">SANTANILLA LAUREANO </t>
  </si>
  <si>
    <t>CONTRERAS JUAN PABLO</t>
  </si>
  <si>
    <t>QUEVEDO LAURA YISETH</t>
  </si>
  <si>
    <t>QUEVEDO HAIDE CRISTINA</t>
  </si>
  <si>
    <t>CONTRERAS BLANCA CECILIA</t>
  </si>
  <si>
    <t>QUEVEDO RODRIGO HERNAN</t>
  </si>
  <si>
    <t xml:space="preserve">AGUIRRE GERMAN </t>
  </si>
  <si>
    <t xml:space="preserve">CASTRO JARVEY </t>
  </si>
  <si>
    <t>SANCHEZ KELLY XIOMARA</t>
  </si>
  <si>
    <t>SANCHEZ WILMER ALEXANDER</t>
  </si>
  <si>
    <t>VELEZ BLANCA BEATRIZ</t>
  </si>
  <si>
    <t>CASTRO WILLIAM ALEXANDER</t>
  </si>
  <si>
    <t>JIMENEZ DIANA ALEXANDRA</t>
  </si>
  <si>
    <t>JIMENEZ HECTOR LEONARDO</t>
  </si>
  <si>
    <t xml:space="preserve">MARTINEZ NUBIA </t>
  </si>
  <si>
    <t>MERCHAN ANA MARIA</t>
  </si>
  <si>
    <t>BELTRAN GERMAN ALONSO</t>
  </si>
  <si>
    <t>RAMOS ALBA MARINA</t>
  </si>
  <si>
    <t>DURAN JORGE ELIECER</t>
  </si>
  <si>
    <t xml:space="preserve">BERMUDEZ EDITH </t>
  </si>
  <si>
    <t>NIETO YURY KATERINE</t>
  </si>
  <si>
    <t>BUITRAGO LUIS ALBERTO</t>
  </si>
  <si>
    <t>LANDINES YONATAN ESTIVEL</t>
  </si>
  <si>
    <t>S ONIA MILENA</t>
  </si>
  <si>
    <t>LANDINES CARLOS ALFREDO</t>
  </si>
  <si>
    <t xml:space="preserve">GARCIA REINALDO </t>
  </si>
  <si>
    <t xml:space="preserve">HERNANDEZ TITO </t>
  </si>
  <si>
    <t>GARCIA JOHAN DAVID</t>
  </si>
  <si>
    <t>HERNANDEZ CAMILO ANDRES</t>
  </si>
  <si>
    <t>SALAMANCA JOSE ESNEYDER</t>
  </si>
  <si>
    <t xml:space="preserve">HERNANDEZ ANGELICA </t>
  </si>
  <si>
    <t>SALAMANCA BLANCA ALCIRA</t>
  </si>
  <si>
    <t>CUESTA HAROLD ANDRES</t>
  </si>
  <si>
    <t>RODRIGUEZ ZHARIK DAYANA</t>
  </si>
  <si>
    <t>SANCHEZ ENY YUGENIA</t>
  </si>
  <si>
    <t>CUESTA KAROL ANDREA</t>
  </si>
  <si>
    <t>CRUZ DIANA PATRICIA</t>
  </si>
  <si>
    <t>CRUZ CESAR AUGUSTO</t>
  </si>
  <si>
    <t>FAJARDO ANDREA ESMITH</t>
  </si>
  <si>
    <t>GALINDO LUIS ORLANDO</t>
  </si>
  <si>
    <t xml:space="preserve">AMAYA YESENIA </t>
  </si>
  <si>
    <t>RIVEROS DEIBY OCTAVIO</t>
  </si>
  <si>
    <t>RIVEROS ERIKA TATIANA</t>
  </si>
  <si>
    <t>ESCOBAR ROSA IRANIA</t>
  </si>
  <si>
    <t>CASTAÑO ROSA ELSA</t>
  </si>
  <si>
    <t xml:space="preserve">ESCOBAR ELCY </t>
  </si>
  <si>
    <t>RAMOS ANA VIVIANA</t>
  </si>
  <si>
    <t xml:space="preserve">LOPEZ GLADYS </t>
  </si>
  <si>
    <t>LOPEZ JULIETH KATERINE</t>
  </si>
  <si>
    <t>BEJARANO FLOR ANGELA</t>
  </si>
  <si>
    <t>MORENO RICARDO ANDRES</t>
  </si>
  <si>
    <t>BELTRAN YURI MILENA</t>
  </si>
  <si>
    <t>CRUZ JOSE ORLANDO</t>
  </si>
  <si>
    <t>CASTRO GUIZA LAURA SOFIA</t>
  </si>
  <si>
    <t>GUIZA GONZALEZ ANA FRANCISCA</t>
  </si>
  <si>
    <t xml:space="preserve">SOLANO LOPEZ GLADYS </t>
  </si>
  <si>
    <t>SOLANO LOPEZ JULIETH KATERINE</t>
  </si>
  <si>
    <t>BELTRAN BEJARANO FLOR ANGELA</t>
  </si>
  <si>
    <t>BARBOSA CRUZ JOSE ORLANDO</t>
  </si>
  <si>
    <t>ALARCON ROMERO JOSE ANTONIO</t>
  </si>
  <si>
    <t>ALARCON HERNANDEZ ERIKA VANESA</t>
  </si>
  <si>
    <t xml:space="preserve">HERNANDEZ MENDEZ ESPERANZA </t>
  </si>
  <si>
    <t xml:space="preserve">CARO PEDRAZA MISAEL </t>
  </si>
  <si>
    <t>CARO MORA HELENA PATRICIA</t>
  </si>
  <si>
    <t>CARO MORA ERIKA DAYANA</t>
  </si>
  <si>
    <t>CARO MORA JUAN CAMILO</t>
  </si>
  <si>
    <t xml:space="preserve">MORA LADINO ESTER </t>
  </si>
  <si>
    <t>CARO MORA EDWAR ESNEIDER</t>
  </si>
  <si>
    <t>SANCHEZ CARO JAINELY JORLEDY</t>
  </si>
  <si>
    <t>PEREZ  LUIS GABRIEL</t>
  </si>
  <si>
    <t xml:space="preserve">PEREZ ARANDA NATALLY </t>
  </si>
  <si>
    <t>CARDENAS PERILLA PAULA JULIETH</t>
  </si>
  <si>
    <t>DIAZ PERILLA QUIMBERLI ALEXANDRA</t>
  </si>
  <si>
    <t>PERILLA GONZALEZ GLADYS EMILCE</t>
  </si>
  <si>
    <t>PERILLA GONZALEZ SONIA MERCEDES</t>
  </si>
  <si>
    <t>DIAZ PERILLA ANGIE YURANY</t>
  </si>
  <si>
    <t>DIAZ PERILLA LINA MAYERLY</t>
  </si>
  <si>
    <t>CARDENAS PERILLA DUVAN ENRIQUE</t>
  </si>
  <si>
    <t>CARDENAS REYES FREDY FERNEY</t>
  </si>
  <si>
    <t>ROJAS MURILLO FLOR MARIA</t>
  </si>
  <si>
    <t>CARDENAS ROJAS FREDDY ANDRUAR</t>
  </si>
  <si>
    <t>MENDEZ ROJAS LEIDY ALEJANDRA</t>
  </si>
  <si>
    <t xml:space="preserve">PEREZ PEREZ MARLENY </t>
  </si>
  <si>
    <t xml:space="preserve">SANIN PEREZ SANTIAGO </t>
  </si>
  <si>
    <t>SANIN PEREZ PAULA KATHERIN</t>
  </si>
  <si>
    <t>PEREZ MORALES GABRIELA INES</t>
  </si>
  <si>
    <t>PEREZ PEREZ DORA INES</t>
  </si>
  <si>
    <t xml:space="preserve">MONSALVE GALINDO DESIDERIO </t>
  </si>
  <si>
    <t>MONSALVE BARRERA ANA MONICA</t>
  </si>
  <si>
    <t>BARRAGAN LEON MARIA EDILTRUDES</t>
  </si>
  <si>
    <t>RAMOS  LUIS ALBERTO</t>
  </si>
  <si>
    <t>BEDOYA INFANTE SAMUEL FELIPE</t>
  </si>
  <si>
    <t>RAMOS INFANTE LUIS ALBERTO</t>
  </si>
  <si>
    <t>INFANTE MUÑOZ MARIA DEL CARMEN</t>
  </si>
  <si>
    <t>MONTAÑO QUIÑONES YURI ANDREA</t>
  </si>
  <si>
    <t>MONTAÑO QUIÑONES JOSE ANDRES</t>
  </si>
  <si>
    <t xml:space="preserve">QUIÑONES PORTOCARREÑO VICTORIA </t>
  </si>
  <si>
    <t>MONTAÑO QUIÑONES YULI MARITZA</t>
  </si>
  <si>
    <t xml:space="preserve">LOPEZ TORO FREDY </t>
  </si>
  <si>
    <t>PRIETO CASTELLANOS WILLIAM ALVEIRO</t>
  </si>
  <si>
    <t>CHAPARRO TORRES JOLMAN LEONARDO</t>
  </si>
  <si>
    <t>BAEZ FORERO LIZETH ALEJANDRA</t>
  </si>
  <si>
    <t>BAEZ FORERO LEIDY CAROLINA</t>
  </si>
  <si>
    <t>FORERO OLAYA MARIA DEL SOCORRO</t>
  </si>
  <si>
    <t xml:space="preserve">BAEZ FORERO YENIFER </t>
  </si>
  <si>
    <t>ORJUELA PEREZ JENNIFFER ANDREA</t>
  </si>
  <si>
    <t xml:space="preserve">PEREZ SOTELO DEYANIRA </t>
  </si>
  <si>
    <t xml:space="preserve">SALCEDO LOPEZ ALEJANDRO </t>
  </si>
  <si>
    <t>GOMEZ SALCEDO MAYRA SHIRLEY</t>
  </si>
  <si>
    <t xml:space="preserve">MALDONADO  JOSE </t>
  </si>
  <si>
    <t xml:space="preserve">MALDONADO OTALVARO SUSANA </t>
  </si>
  <si>
    <t>ALARCON MENDIETA JOSE ANTONIO</t>
  </si>
  <si>
    <t>REDONDO ALARCON EDITH YULIET</t>
  </si>
  <si>
    <t>ROMERO DE ALARCON CLARA ROSA</t>
  </si>
  <si>
    <t>ALARCON ROMERO RUTH CLEMENCIA</t>
  </si>
  <si>
    <t>CORTEZ MONROY JHON BRAYAN</t>
  </si>
  <si>
    <t xml:space="preserve">GUTIERREZ LEON RAFAEL </t>
  </si>
  <si>
    <t>GUTIERREZ LEON LUIS HERNESTO</t>
  </si>
  <si>
    <t xml:space="preserve">VARGAS HERNANDEZ YANETH </t>
  </si>
  <si>
    <t xml:space="preserve">ANTURY ARENAS DISNEY </t>
  </si>
  <si>
    <t>ANTURY ARIAS YURLEY ENITH</t>
  </si>
  <si>
    <t>ANTURY ARIAS NEISLY AZENTH</t>
  </si>
  <si>
    <t>CLAVIJO LEON LUIS MARIA</t>
  </si>
  <si>
    <t>TORRES SOLANO FRANCY NATALI</t>
  </si>
  <si>
    <t>TORRES SOLANO YURY MARCELA</t>
  </si>
  <si>
    <t>HERNANDEZ  JHON ALEXANDER</t>
  </si>
  <si>
    <t>RODRIGUEZ HERNANDEZ MONICA YISED</t>
  </si>
  <si>
    <t xml:space="preserve">HERNANDEZ TORRES ADELA </t>
  </si>
  <si>
    <t>HERNANDEZ TORRES FANNY ANDREA</t>
  </si>
  <si>
    <t xml:space="preserve">CAGUEÑO GUATIVA ERACLIDES </t>
  </si>
  <si>
    <t>ACOSTA CHIVATA MARIA ROMELIA</t>
  </si>
  <si>
    <t>FARFAN HUESO FIDEL FERNAN</t>
  </si>
  <si>
    <t>FRANCO RUANO ESTEFANNY NATALY</t>
  </si>
  <si>
    <t xml:space="preserve">SAAVEDRA TRUJILLO FANNY </t>
  </si>
  <si>
    <t>PALOMINO SAAVEDRA LAURA DANIELA</t>
  </si>
  <si>
    <t>PALOMINO SAAVEDRA CARLOS DARLEY</t>
  </si>
  <si>
    <t>QUINTIAN LA VERDE CRISTIAN CAMILO</t>
  </si>
  <si>
    <t>HERNANDEZ SALCEDO ANTONIO MARIA</t>
  </si>
  <si>
    <t>BETANCOURT MARTINEZ JEIMY CATHERINE</t>
  </si>
  <si>
    <t>MARTINEZ SUAREZ LUZ NIDIA</t>
  </si>
  <si>
    <t>MARTINEZ SUAREZ MARTHA INES</t>
  </si>
  <si>
    <t>MARTINEZ SUAREZ YESICA MARIA</t>
  </si>
  <si>
    <t xml:space="preserve">GARCIA  HASBLEIDY </t>
  </si>
  <si>
    <t xml:space="preserve">GARCIA  JARRISON </t>
  </si>
  <si>
    <t>BARRETO NARVAEZ EDUAR KALETH</t>
  </si>
  <si>
    <t xml:space="preserve">GARAVITO  REINALDO </t>
  </si>
  <si>
    <t>GARAVITO DIAZ LUIS ENRIQUE</t>
  </si>
  <si>
    <t>GARAVITO DIAZ DIANA CAROLINA</t>
  </si>
  <si>
    <t xml:space="preserve">GARAVITO DIAZ REINALDO </t>
  </si>
  <si>
    <t>GARAVITO DIAZ PEDRO PABLO</t>
  </si>
  <si>
    <t>GARAVITO DIAZ NAYIRA ALEXANDRA</t>
  </si>
  <si>
    <t>GARAVITO DIAZ JHOAN SEBASTIAN</t>
  </si>
  <si>
    <t>DIAZ GUZMAN MARIA RUBIELA</t>
  </si>
  <si>
    <t xml:space="preserve">PARDO DIAZ JOSE </t>
  </si>
  <si>
    <t>RIOS OCAMPO LUIS ENRIQUE</t>
  </si>
  <si>
    <t>SALINAS RENDON LUIS HORACIO</t>
  </si>
  <si>
    <t>SARAY ULLOA ROSA MARIA</t>
  </si>
  <si>
    <t xml:space="preserve">ARANGO SARAY YAMILE </t>
  </si>
  <si>
    <t>OLAYA CORTES OSCAR JULIAN</t>
  </si>
  <si>
    <t>CORTES CASTAÑEDA MARIA ALEJANDRA</t>
  </si>
  <si>
    <t>LADINO ARDILA LUIS ALBERTO</t>
  </si>
  <si>
    <t>GUTIERREZ GONZALEZ MARIA JANNETTE</t>
  </si>
  <si>
    <t>MOYANO VARGAS JOHAN STIVEN</t>
  </si>
  <si>
    <t xml:space="preserve">VANEGAS RODRIGUEZ ISIDRO </t>
  </si>
  <si>
    <t>GONZALEZ GALLO ELIANA DEL PILAR</t>
  </si>
  <si>
    <t>MARTIN CUESTO JOSE IGNACIO</t>
  </si>
  <si>
    <t>MORENO FAJARDO ALBA ISABEL</t>
  </si>
  <si>
    <t>CORREDOR FAJARDO SARA LUCIA</t>
  </si>
  <si>
    <t>PARRA MARIN DIANA MARCELA</t>
  </si>
  <si>
    <t>PARRA MARIN LUZ MERY</t>
  </si>
  <si>
    <t>PARRA MARIN MANUEL ADOLFO</t>
  </si>
  <si>
    <t>PARRA MARIN LEIDY JOHANA</t>
  </si>
  <si>
    <t>PARRA MARIN DUVAN ESTIVEN</t>
  </si>
  <si>
    <t>TRIVIÑO LOAIZA DIANA MARCELA</t>
  </si>
  <si>
    <t>TRIVIÑO LOAIZA LEIDY CRISTINA</t>
  </si>
  <si>
    <t>TRIVIÑO LOAIZA BRAYAN LIBARDO</t>
  </si>
  <si>
    <t>BERNAL  MIGUEL ANTONIO</t>
  </si>
  <si>
    <t>BERNAL QUINTERO DIEGO ALEXANDER</t>
  </si>
  <si>
    <t>BERNAL QUINTERO YESSICA ALEJANDRA</t>
  </si>
  <si>
    <t xml:space="preserve">GRAJALES CALLES ESNEDA </t>
  </si>
  <si>
    <t>GRAJALES CALLES DANIEL FERNANDO</t>
  </si>
  <si>
    <t>NIETO CUTIVA YERALDIN DANIELA</t>
  </si>
  <si>
    <t xml:space="preserve">NIETO CUTIVA ANGELICA </t>
  </si>
  <si>
    <t>CUTIVA BALLEN MARIA DEL CARMEN</t>
  </si>
  <si>
    <t>LOPEZ VARON SHAUNNY VANESSA</t>
  </si>
  <si>
    <t xml:space="preserve">SANCHEZ RAIGOSO DAMARES </t>
  </si>
  <si>
    <t xml:space="preserve">SANCHEZ RAIGOSO ROSIRIS </t>
  </si>
  <si>
    <t>SANCHEZ RAIGOSO YURI MARICELA</t>
  </si>
  <si>
    <t xml:space="preserve">CASTRO TEJEIRO ERASMO </t>
  </si>
  <si>
    <t>CASTRO ROJAS DUBAN CAMILO</t>
  </si>
  <si>
    <t>TEJEIRO  ELVIA MARIA</t>
  </si>
  <si>
    <t>CASTRO LEON ANDRES MAURICIO</t>
  </si>
  <si>
    <t>NIÑO RODRIGUEZ DUMAR ALBERTO</t>
  </si>
  <si>
    <t>NIÑO CASTRO JOSE DAVID</t>
  </si>
  <si>
    <t>CASTRO TEJEIRO LUZ STELA</t>
  </si>
  <si>
    <t>LOPERA RIVERA FABIAN ALBERTO</t>
  </si>
  <si>
    <t>MORENO LADINO PEDRO PABLO</t>
  </si>
  <si>
    <t>MORENO QUEVEDO JORGE LUIS</t>
  </si>
  <si>
    <t>MURILLO GIRALDO MIGUEL ANGEL</t>
  </si>
  <si>
    <t>MURILLO GIRALDO LUIS EDUARDO</t>
  </si>
  <si>
    <t xml:space="preserve">GARCIA PEREZ ALFONSO </t>
  </si>
  <si>
    <t>LEGUIZAMO GARCIA DIANA ZULEIMA</t>
  </si>
  <si>
    <t xml:space="preserve">LEGUIZAMO GARCIA ENGELS </t>
  </si>
  <si>
    <t>CARDONA JARAMILLO LUZ MERY</t>
  </si>
  <si>
    <t xml:space="preserve">OCHOA ACEVEDO CELMIRA </t>
  </si>
  <si>
    <t xml:space="preserve">PARRA RAMIREZ YESID </t>
  </si>
  <si>
    <t>PARRA CASTRO EDINSON YESID</t>
  </si>
  <si>
    <t>VARGAS ARIZA LILI MARCELA</t>
  </si>
  <si>
    <t xml:space="preserve">MOSQUERA VARGAS AMELIA </t>
  </si>
  <si>
    <t>HAMON  GLADIS CENELIA</t>
  </si>
  <si>
    <t>PIZA CORDOBA YEIMY LIZETH</t>
  </si>
  <si>
    <t>PIZA CORDOBA ANGIE JOHANA</t>
  </si>
  <si>
    <t xml:space="preserve">BARRERA HERNANDEZ LEANDRO </t>
  </si>
  <si>
    <t>URREGO  CLARA INES</t>
  </si>
  <si>
    <t>CERQUERA URREGO MARIA DE LOS ANGELES</t>
  </si>
  <si>
    <t>PARDO PARDO ANA CLARA GLADIS</t>
  </si>
  <si>
    <t xml:space="preserve">GUTIERREZ PARDO JORGE </t>
  </si>
  <si>
    <t>GIRALDO ALVAREZ MARIA DENIS</t>
  </si>
  <si>
    <t>MOLINA GIRALDO CRISTIAN CAMILO</t>
  </si>
  <si>
    <t>VARON MORALES MARIA LEONOR</t>
  </si>
  <si>
    <t>ÑUNGO VARON JOHN ANDERSON</t>
  </si>
  <si>
    <t>BEJARANO MUÑOZ EFRAIN DE JESUS</t>
  </si>
  <si>
    <t>BEJARANO MARTINEZ CRISTIAN ELIAS</t>
  </si>
  <si>
    <t>DIAZ  FIDEL ANTONIO</t>
  </si>
  <si>
    <t>FRANCO PEÑA LUIS CARLOS</t>
  </si>
  <si>
    <t>MUÑOZ SOLORZA JONATAN ESTIVEN</t>
  </si>
  <si>
    <t xml:space="preserve">MUÑOZ SOLORZA ESTEFANIA </t>
  </si>
  <si>
    <t>RODRIGUEZ ROMERO LISETH DAYANA</t>
  </si>
  <si>
    <t>WALTEROS CASTRO VICTOR ALFONSO</t>
  </si>
  <si>
    <t>HERNANDEZ VILLAREAL ARNIL ESTIVED</t>
  </si>
  <si>
    <t>PEÑA BETANCURT MARTHA HELENA</t>
  </si>
  <si>
    <t>BOLAÑOS  MARIA LOURDES</t>
  </si>
  <si>
    <t>SALCEDO SOLANO YESICA LORENY</t>
  </si>
  <si>
    <t>CALDERON TORRES CINDY LILIANA</t>
  </si>
  <si>
    <t xml:space="preserve">CARDENAS CUBIDES YESSENIA </t>
  </si>
  <si>
    <t>CUBIDES PEÑA YANETH MERCEDES</t>
  </si>
  <si>
    <t>ACERO RIVERA CLAUDIA XIMENA</t>
  </si>
  <si>
    <t>SIERRA GARCIA LUZ MARINA</t>
  </si>
  <si>
    <t>CHIVATA RUGELES JUAN ESTEVAN</t>
  </si>
  <si>
    <t>MORA SILVA GLORIA ESTELLA</t>
  </si>
  <si>
    <t>GORDILLO CLAVIJO JOSE HERNANDO</t>
  </si>
  <si>
    <t>GORDILLO GIL YENIFFER ANDREA</t>
  </si>
  <si>
    <t>TIPO DE REPORTE</t>
  </si>
  <si>
    <t>AMERICAN</t>
  </si>
  <si>
    <t xml:space="preserve">MASTER CARD </t>
  </si>
  <si>
    <t>CLIENTES</t>
  </si>
  <si>
    <t>AVENIDA JIMENEZ</t>
  </si>
  <si>
    <t>AVENIDA CHILE</t>
  </si>
  <si>
    <t>BARRIO RESTREPO</t>
  </si>
  <si>
    <t>CALLE CIEN</t>
  </si>
  <si>
    <t>CAN</t>
  </si>
  <si>
    <t>CODABAS</t>
  </si>
  <si>
    <t>CORABASTOS</t>
  </si>
  <si>
    <t>PTE ARANDA</t>
  </si>
  <si>
    <t>USME</t>
  </si>
  <si>
    <t>TOTAL CLIENTES EN LA CIUDAD</t>
  </si>
  <si>
    <t>PROMEDIO CLIENTES POR OFICINA</t>
  </si>
  <si>
    <t>OFICINA CON MAYOR NUMERO DE CLIENTES</t>
  </si>
  <si>
    <t>OFICINA CON MENOR NUMERO DE CLIENTES</t>
  </si>
  <si>
    <t>GOBERNACION</t>
  </si>
  <si>
    <t>Este libro de Excel es un placeholder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</si>
</sst>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5" x14ac:knownFonts="1">
    <font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i/>
      <u/>
      <sz val="22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Border="1" applyAlignment="1">
      <alignment horizontal="center" wrapText="1"/>
    </xf>
    <xf numFmtId="3" fontId="2" fillId="0" borderId="0" xfId="0" applyNumberFormat="1" applyFont="1" applyBorder="1" applyAlignment="1">
      <alignment horizontal="center" wrapText="1"/>
    </xf>
    <xf numFmtId="164" fontId="2" fillId="0" borderId="0" xfId="0" applyNumberFormat="1" applyFont="1" applyBorder="1" applyAlignment="1">
      <alignment horizontal="center" wrapText="1"/>
    </xf>
    <xf numFmtId="0" fontId="0" fillId="0" borderId="0" xfId="0" applyBorder="1"/>
    <xf numFmtId="0" fontId="1" fillId="0" borderId="0" xfId="0" applyFont="1" applyBorder="1"/>
    <xf numFmtId="3" fontId="0" fillId="0" borderId="0" xfId="0" applyNumberFormat="1" applyBorder="1"/>
    <xf numFmtId="164" fontId="0" fillId="0" borderId="0" xfId="0" applyNumberFormat="1" applyBorder="1"/>
    <xf numFmtId="0" fontId="1" fillId="0" borderId="0" xfId="0" applyFont="1" applyBorder="1" applyAlignment="1">
      <alignment vertical="center"/>
    </xf>
    <xf numFmtId="0" fontId="0" fillId="0" borderId="0" xfId="0" applyFill="1" applyBorder="1"/>
    <xf numFmtId="0" fontId="0" fillId="0" borderId="0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/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4B337-AAAA-4BDA-AFE7-5023A0026574}">
  <dimension ref="A1:K3968"/>
  <sheetViews>
    <sheetView workbookViewId="0">
      <selection activeCell="C1" sqref="C1"/>
    </sheetView>
  </sheetViews>
  <sheetFormatPr baseColWidth="10" defaultRowHeight="12.75" x14ac:dyDescent="0.2"/>
  <cols>
    <col min="1" max="1" width="11.42578125" style="4"/>
    <col min="2" max="2" width="24.28515625" style="4" bestFit="1" customWidth="1"/>
    <col min="3" max="5" width="24.28515625" style="4" customWidth="1"/>
    <col min="6" max="6" width="11.42578125" style="4"/>
    <col min="7" max="7" width="20.140625" style="4" bestFit="1" customWidth="1"/>
    <col min="8" max="10" width="11.42578125" style="4"/>
    <col min="11" max="11" width="11.42578125" style="7"/>
    <col min="12" max="16384" width="11.42578125" style="4"/>
  </cols>
  <sheetData>
    <row r="1" spans="1:11" ht="33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3" t="s">
        <v>10</v>
      </c>
    </row>
    <row r="2" spans="1:11" x14ac:dyDescent="0.2">
      <c r="A2" s="4" t="s">
        <v>11</v>
      </c>
      <c r="B2" s="4" t="s">
        <v>12</v>
      </c>
      <c r="C2" s="4" t="s">
        <v>13</v>
      </c>
      <c r="D2" s="4" t="s">
        <v>14</v>
      </c>
      <c r="F2" s="4">
        <v>265437</v>
      </c>
      <c r="G2" s="5" t="s">
        <v>15</v>
      </c>
      <c r="H2" s="4">
        <v>3030</v>
      </c>
      <c r="I2" s="6">
        <v>2000000</v>
      </c>
      <c r="J2" s="6">
        <v>345914</v>
      </c>
    </row>
    <row r="3" spans="1:11" x14ac:dyDescent="0.2">
      <c r="A3" s="4" t="s">
        <v>11</v>
      </c>
      <c r="B3" s="4" t="s">
        <v>16</v>
      </c>
      <c r="C3" s="4" t="s">
        <v>17</v>
      </c>
      <c r="D3" s="4" t="s">
        <v>18</v>
      </c>
      <c r="F3" s="4">
        <v>289379</v>
      </c>
      <c r="G3" s="5" t="s">
        <v>15</v>
      </c>
      <c r="H3" s="4">
        <v>3030</v>
      </c>
      <c r="I3" s="6">
        <v>1204823.54</v>
      </c>
      <c r="J3" s="6">
        <v>343762</v>
      </c>
    </row>
    <row r="4" spans="1:11" x14ac:dyDescent="0.2">
      <c r="A4" s="4" t="s">
        <v>11</v>
      </c>
      <c r="B4" s="4" t="s">
        <v>19</v>
      </c>
      <c r="C4" s="4" t="s">
        <v>20</v>
      </c>
      <c r="D4" s="4" t="s">
        <v>21</v>
      </c>
      <c r="F4" s="4">
        <v>263952</v>
      </c>
      <c r="G4" s="5" t="s">
        <v>15</v>
      </c>
      <c r="H4" s="4">
        <v>3030</v>
      </c>
      <c r="I4" s="6">
        <v>1277384.6399999999</v>
      </c>
      <c r="J4" s="6">
        <v>364705</v>
      </c>
    </row>
    <row r="5" spans="1:11" x14ac:dyDescent="0.2">
      <c r="A5" s="4" t="s">
        <v>11</v>
      </c>
      <c r="B5" s="4" t="s">
        <v>22</v>
      </c>
      <c r="C5" s="4" t="s">
        <v>23</v>
      </c>
      <c r="D5" s="4" t="s">
        <v>24</v>
      </c>
      <c r="F5" s="4">
        <v>31839</v>
      </c>
      <c r="G5" s="5" t="s">
        <v>15</v>
      </c>
      <c r="H5" s="4">
        <v>3030</v>
      </c>
      <c r="I5" s="6">
        <v>1339637.71</v>
      </c>
      <c r="J5" s="6">
        <v>381236</v>
      </c>
    </row>
    <row r="6" spans="1:11" x14ac:dyDescent="0.2">
      <c r="A6" s="4" t="s">
        <v>11</v>
      </c>
      <c r="B6" s="4" t="s">
        <v>25</v>
      </c>
      <c r="C6" s="4" t="s">
        <v>26</v>
      </c>
      <c r="D6" s="4" t="s">
        <v>27</v>
      </c>
      <c r="F6" s="4">
        <v>272334</v>
      </c>
      <c r="G6" s="5" t="s">
        <v>15</v>
      </c>
      <c r="H6" s="4">
        <v>3030</v>
      </c>
      <c r="I6" s="6">
        <v>1354709.49</v>
      </c>
      <c r="J6" s="6">
        <v>460488</v>
      </c>
    </row>
    <row r="7" spans="1:11" x14ac:dyDescent="0.2">
      <c r="A7" s="4" t="s">
        <v>11</v>
      </c>
      <c r="B7" s="4" t="s">
        <v>12</v>
      </c>
      <c r="C7" s="4" t="s">
        <v>28</v>
      </c>
      <c r="D7" s="4" t="s">
        <v>29</v>
      </c>
      <c r="F7" s="4">
        <v>109510</v>
      </c>
      <c r="G7" s="5" t="s">
        <v>15</v>
      </c>
      <c r="H7" s="4">
        <v>3030</v>
      </c>
      <c r="I7" s="6">
        <v>1678805.65</v>
      </c>
      <c r="J7" s="6">
        <v>480105</v>
      </c>
    </row>
    <row r="8" spans="1:11" x14ac:dyDescent="0.2">
      <c r="A8" s="4" t="s">
        <v>11</v>
      </c>
      <c r="B8" s="4" t="s">
        <v>12</v>
      </c>
      <c r="C8" s="4" t="s">
        <v>28</v>
      </c>
      <c r="D8" s="4" t="s">
        <v>30</v>
      </c>
      <c r="F8" s="4">
        <v>275279</v>
      </c>
      <c r="G8" s="5" t="s">
        <v>15</v>
      </c>
      <c r="H8" s="4">
        <v>3030</v>
      </c>
      <c r="I8" s="6">
        <v>1683806.25</v>
      </c>
      <c r="J8" s="6">
        <v>498510</v>
      </c>
    </row>
    <row r="9" spans="1:11" x14ac:dyDescent="0.2">
      <c r="A9" s="4" t="s">
        <v>11</v>
      </c>
      <c r="B9" s="4" t="s">
        <v>22</v>
      </c>
      <c r="C9" s="4" t="s">
        <v>31</v>
      </c>
      <c r="D9" s="4" t="s">
        <v>32</v>
      </c>
      <c r="F9" s="4">
        <v>255529</v>
      </c>
      <c r="G9" s="5" t="s">
        <v>15</v>
      </c>
      <c r="H9" s="4">
        <v>3030</v>
      </c>
      <c r="I9" s="6">
        <v>1806353.77</v>
      </c>
      <c r="J9" s="6">
        <v>539804</v>
      </c>
    </row>
    <row r="10" spans="1:11" x14ac:dyDescent="0.2">
      <c r="A10" s="4" t="s">
        <v>11</v>
      </c>
      <c r="B10" s="4" t="s">
        <v>25</v>
      </c>
      <c r="C10" s="4" t="s">
        <v>33</v>
      </c>
      <c r="D10" s="4" t="s">
        <v>32</v>
      </c>
      <c r="F10" s="4">
        <v>255586</v>
      </c>
      <c r="G10" s="5" t="s">
        <v>15</v>
      </c>
      <c r="H10" s="4">
        <v>3030</v>
      </c>
      <c r="I10" s="6">
        <v>1829986.73</v>
      </c>
      <c r="J10" s="6">
        <v>541824</v>
      </c>
    </row>
    <row r="11" spans="1:11" x14ac:dyDescent="0.2">
      <c r="A11" s="4" t="s">
        <v>11</v>
      </c>
      <c r="B11" s="4" t="s">
        <v>12</v>
      </c>
      <c r="C11" s="4" t="s">
        <v>34</v>
      </c>
      <c r="D11" s="4" t="s">
        <v>35</v>
      </c>
      <c r="F11" s="4">
        <v>187813</v>
      </c>
      <c r="G11" s="5" t="s">
        <v>15</v>
      </c>
      <c r="H11" s="4">
        <v>3030</v>
      </c>
      <c r="I11" s="6">
        <v>1923654.36</v>
      </c>
      <c r="J11" s="6">
        <v>565562</v>
      </c>
    </row>
    <row r="12" spans="1:11" x14ac:dyDescent="0.2">
      <c r="A12" s="4" t="s">
        <v>11</v>
      </c>
      <c r="B12" s="4" t="s">
        <v>22</v>
      </c>
      <c r="C12" s="4" t="s">
        <v>36</v>
      </c>
      <c r="D12" s="4" t="s">
        <v>37</v>
      </c>
      <c r="F12" s="4">
        <v>97095</v>
      </c>
      <c r="G12" s="5" t="s">
        <v>15</v>
      </c>
      <c r="H12" s="4">
        <v>3030</v>
      </c>
      <c r="I12" s="6">
        <v>2152064.12</v>
      </c>
      <c r="J12" s="6">
        <v>843202</v>
      </c>
    </row>
    <row r="13" spans="1:11" x14ac:dyDescent="0.2">
      <c r="A13" s="4" t="s">
        <v>11</v>
      </c>
      <c r="B13" s="4" t="s">
        <v>19</v>
      </c>
      <c r="C13" s="4" t="s">
        <v>38</v>
      </c>
      <c r="D13" s="4" t="s">
        <v>39</v>
      </c>
      <c r="F13" s="4">
        <v>13324</v>
      </c>
      <c r="G13" s="5" t="s">
        <v>15</v>
      </c>
      <c r="H13" s="4">
        <v>3030</v>
      </c>
      <c r="I13" s="6">
        <v>2457603.5499999998</v>
      </c>
      <c r="J13" s="6">
        <v>710306</v>
      </c>
    </row>
    <row r="14" spans="1:11" x14ac:dyDescent="0.2">
      <c r="A14" s="4" t="s">
        <v>11</v>
      </c>
      <c r="B14" s="4" t="s">
        <v>25</v>
      </c>
      <c r="C14" s="4" t="s">
        <v>40</v>
      </c>
      <c r="D14" s="4" t="s">
        <v>41</v>
      </c>
      <c r="F14" s="4">
        <v>784</v>
      </c>
      <c r="G14" s="5" t="s">
        <v>15</v>
      </c>
      <c r="H14" s="4">
        <v>3030</v>
      </c>
      <c r="I14" s="6">
        <v>2802024.36</v>
      </c>
      <c r="J14" s="6">
        <v>1139341</v>
      </c>
    </row>
    <row r="15" spans="1:11" x14ac:dyDescent="0.2">
      <c r="A15" s="4" t="s">
        <v>11</v>
      </c>
      <c r="B15" s="4" t="s">
        <v>25</v>
      </c>
      <c r="C15" s="4" t="s">
        <v>42</v>
      </c>
      <c r="D15" s="4" t="s">
        <v>43</v>
      </c>
      <c r="F15" s="4">
        <v>257475</v>
      </c>
      <c r="G15" s="5" t="s">
        <v>15</v>
      </c>
      <c r="H15" s="4">
        <v>3030</v>
      </c>
      <c r="I15" s="6">
        <v>3247824.89</v>
      </c>
      <c r="J15" s="6">
        <v>943847</v>
      </c>
    </row>
    <row r="16" spans="1:11" x14ac:dyDescent="0.2">
      <c r="A16" s="4" t="s">
        <v>11</v>
      </c>
      <c r="B16" s="4" t="s">
        <v>12</v>
      </c>
      <c r="C16" s="4" t="s">
        <v>44</v>
      </c>
      <c r="D16" s="4" t="s">
        <v>45</v>
      </c>
      <c r="F16" s="4">
        <v>216083</v>
      </c>
      <c r="G16" s="5" t="s">
        <v>15</v>
      </c>
      <c r="H16" s="4">
        <v>3030</v>
      </c>
      <c r="I16" s="6">
        <v>3315377.83</v>
      </c>
      <c r="J16" s="6">
        <v>980576</v>
      </c>
    </row>
    <row r="17" spans="1:10" x14ac:dyDescent="0.2">
      <c r="A17" s="4" t="s">
        <v>11</v>
      </c>
      <c r="B17" s="4" t="s">
        <v>12</v>
      </c>
      <c r="C17" s="4" t="s">
        <v>46</v>
      </c>
      <c r="D17" s="4" t="s">
        <v>47</v>
      </c>
      <c r="F17" s="4">
        <v>288926</v>
      </c>
      <c r="G17" s="5" t="s">
        <v>15</v>
      </c>
      <c r="H17" s="4">
        <v>3030</v>
      </c>
      <c r="I17" s="6">
        <v>3388437.6</v>
      </c>
      <c r="J17" s="6">
        <v>979690</v>
      </c>
    </row>
    <row r="18" spans="1:10" x14ac:dyDescent="0.2">
      <c r="A18" s="4" t="s">
        <v>11</v>
      </c>
      <c r="B18" s="4" t="s">
        <v>19</v>
      </c>
      <c r="C18" s="4" t="s">
        <v>48</v>
      </c>
      <c r="D18" s="4" t="s">
        <v>49</v>
      </c>
      <c r="F18" s="4">
        <v>224129</v>
      </c>
      <c r="G18" s="5" t="s">
        <v>15</v>
      </c>
      <c r="H18" s="4">
        <v>3030</v>
      </c>
      <c r="I18" s="6">
        <v>3403706.88</v>
      </c>
      <c r="J18" s="6">
        <v>983689</v>
      </c>
    </row>
    <row r="19" spans="1:10" x14ac:dyDescent="0.2">
      <c r="A19" s="4" t="s">
        <v>11</v>
      </c>
      <c r="B19" s="4" t="s">
        <v>50</v>
      </c>
      <c r="C19" s="4" t="s">
        <v>51</v>
      </c>
      <c r="D19" s="4" t="s">
        <v>52</v>
      </c>
      <c r="F19" s="4">
        <v>33843</v>
      </c>
      <c r="G19" s="5" t="s">
        <v>15</v>
      </c>
      <c r="H19" s="4">
        <v>3030</v>
      </c>
      <c r="I19" s="6">
        <v>3590733.51</v>
      </c>
      <c r="J19" s="6">
        <v>1036511</v>
      </c>
    </row>
    <row r="20" spans="1:10" x14ac:dyDescent="0.2">
      <c r="A20" s="4" t="s">
        <v>11</v>
      </c>
      <c r="B20" s="4" t="s">
        <v>12</v>
      </c>
      <c r="C20" s="4" t="s">
        <v>53</v>
      </c>
      <c r="D20" s="4" t="s">
        <v>54</v>
      </c>
      <c r="F20" s="4">
        <v>71983</v>
      </c>
      <c r="G20" s="5" t="s">
        <v>15</v>
      </c>
      <c r="H20" s="4">
        <v>3030</v>
      </c>
      <c r="I20" s="6">
        <v>3866755.61</v>
      </c>
      <c r="J20" s="6">
        <v>1138615</v>
      </c>
    </row>
    <row r="21" spans="1:10" x14ac:dyDescent="0.2">
      <c r="A21" s="4" t="s">
        <v>11</v>
      </c>
      <c r="B21" s="4" t="s">
        <v>16</v>
      </c>
      <c r="C21" s="4" t="s">
        <v>55</v>
      </c>
      <c r="D21" s="4" t="s">
        <v>56</v>
      </c>
      <c r="F21" s="4">
        <v>70811</v>
      </c>
      <c r="G21" s="5" t="s">
        <v>15</v>
      </c>
      <c r="H21" s="4">
        <v>3030</v>
      </c>
      <c r="I21" s="6">
        <v>4516932.0599999996</v>
      </c>
      <c r="J21" s="6">
        <v>1386326</v>
      </c>
    </row>
    <row r="22" spans="1:10" x14ac:dyDescent="0.2">
      <c r="A22" s="4" t="s">
        <v>11</v>
      </c>
      <c r="B22" s="4" t="s">
        <v>19</v>
      </c>
      <c r="C22" s="4" t="s">
        <v>57</v>
      </c>
      <c r="D22" s="4" t="s">
        <v>58</v>
      </c>
      <c r="F22" s="4">
        <v>125268</v>
      </c>
      <c r="G22" s="5" t="s">
        <v>15</v>
      </c>
      <c r="H22" s="4">
        <v>3030</v>
      </c>
      <c r="I22" s="6">
        <v>4527730.3099999996</v>
      </c>
      <c r="J22" s="6">
        <v>1315096</v>
      </c>
    </row>
    <row r="23" spans="1:10" x14ac:dyDescent="0.2">
      <c r="A23" s="4" t="s">
        <v>11</v>
      </c>
      <c r="B23" s="4" t="s">
        <v>19</v>
      </c>
      <c r="C23" s="4" t="s">
        <v>59</v>
      </c>
      <c r="D23" s="4" t="s">
        <v>60</v>
      </c>
      <c r="F23" s="4">
        <v>137594</v>
      </c>
      <c r="G23" s="5" t="s">
        <v>15</v>
      </c>
      <c r="H23" s="4">
        <v>3030</v>
      </c>
      <c r="I23" s="6">
        <v>4716969.12</v>
      </c>
      <c r="J23" s="6">
        <v>1362762</v>
      </c>
    </row>
    <row r="24" spans="1:10" x14ac:dyDescent="0.2">
      <c r="A24" s="4" t="s">
        <v>11</v>
      </c>
      <c r="B24" s="4" t="s">
        <v>12</v>
      </c>
      <c r="C24" s="4" t="s">
        <v>61</v>
      </c>
      <c r="D24" s="4" t="s">
        <v>62</v>
      </c>
      <c r="F24" s="4">
        <v>96519</v>
      </c>
      <c r="G24" s="5" t="s">
        <v>15</v>
      </c>
      <c r="H24" s="4">
        <v>3030</v>
      </c>
      <c r="I24" s="6">
        <v>5013773.4800000004</v>
      </c>
      <c r="J24" s="6">
        <v>1425249</v>
      </c>
    </row>
    <row r="25" spans="1:10" x14ac:dyDescent="0.2">
      <c r="A25" s="4" t="s">
        <v>11</v>
      </c>
      <c r="B25" s="4" t="s">
        <v>19</v>
      </c>
      <c r="C25" s="4" t="s">
        <v>63</v>
      </c>
      <c r="D25" s="4" t="s">
        <v>64</v>
      </c>
      <c r="F25" s="4">
        <v>160257</v>
      </c>
      <c r="G25" s="5" t="s">
        <v>15</v>
      </c>
      <c r="H25" s="4">
        <v>3030</v>
      </c>
      <c r="I25" s="6">
        <v>5393222.71</v>
      </c>
      <c r="J25" s="6">
        <v>1547236</v>
      </c>
    </row>
    <row r="26" spans="1:10" x14ac:dyDescent="0.2">
      <c r="A26" s="4" t="s">
        <v>11</v>
      </c>
      <c r="B26" s="4" t="s">
        <v>16</v>
      </c>
      <c r="C26" s="4" t="s">
        <v>65</v>
      </c>
      <c r="D26" s="4" t="s">
        <v>66</v>
      </c>
      <c r="F26" s="4">
        <v>163350</v>
      </c>
      <c r="G26" s="5" t="s">
        <v>15</v>
      </c>
      <c r="H26" s="4">
        <v>3030</v>
      </c>
      <c r="I26" s="6">
        <v>6644032.46</v>
      </c>
      <c r="J26" s="6">
        <v>1923997</v>
      </c>
    </row>
    <row r="27" spans="1:10" x14ac:dyDescent="0.2">
      <c r="A27" s="4" t="s">
        <v>11</v>
      </c>
      <c r="B27" s="4" t="s">
        <v>67</v>
      </c>
      <c r="C27" s="4" t="s">
        <v>68</v>
      </c>
      <c r="D27" s="4" t="s">
        <v>69</v>
      </c>
      <c r="F27" s="4">
        <v>203073</v>
      </c>
      <c r="G27" s="5" t="s">
        <v>15</v>
      </c>
      <c r="H27" s="4">
        <v>3030</v>
      </c>
      <c r="I27" s="6">
        <v>7468313.3200000003</v>
      </c>
      <c r="J27" s="6">
        <v>2153585</v>
      </c>
    </row>
    <row r="28" spans="1:10" x14ac:dyDescent="0.2">
      <c r="A28" s="4" t="s">
        <v>11</v>
      </c>
      <c r="B28" s="4" t="s">
        <v>22</v>
      </c>
      <c r="C28" s="4" t="s">
        <v>70</v>
      </c>
      <c r="D28" s="4" t="s">
        <v>71</v>
      </c>
      <c r="F28" s="4">
        <v>89498</v>
      </c>
      <c r="G28" s="5" t="s">
        <v>15</v>
      </c>
      <c r="H28" s="4">
        <v>3030</v>
      </c>
      <c r="I28" s="6">
        <v>20511119.199999999</v>
      </c>
      <c r="J28" s="6">
        <v>5873071</v>
      </c>
    </row>
    <row r="29" spans="1:10" x14ac:dyDescent="0.2">
      <c r="A29" s="4" t="s">
        <v>11</v>
      </c>
      <c r="B29" s="4" t="s">
        <v>12</v>
      </c>
      <c r="C29" s="4" t="s">
        <v>72</v>
      </c>
      <c r="D29" s="4" t="s">
        <v>73</v>
      </c>
      <c r="F29" s="4">
        <v>179349</v>
      </c>
      <c r="G29" s="5" t="s">
        <v>15</v>
      </c>
      <c r="H29" s="4">
        <v>3030</v>
      </c>
      <c r="I29" s="6">
        <v>33815248.439999998</v>
      </c>
      <c r="J29" s="6">
        <v>10080884</v>
      </c>
    </row>
    <row r="30" spans="1:10" x14ac:dyDescent="0.2">
      <c r="A30" s="4" t="s">
        <v>11</v>
      </c>
      <c r="B30" s="4" t="s">
        <v>16</v>
      </c>
      <c r="C30" s="4" t="s">
        <v>74</v>
      </c>
      <c r="D30" s="4" t="s">
        <v>75</v>
      </c>
      <c r="F30" s="4">
        <v>1152</v>
      </c>
      <c r="G30" s="5" t="s">
        <v>15</v>
      </c>
      <c r="H30" s="4">
        <v>3030</v>
      </c>
      <c r="I30" s="6">
        <v>47327613.390000001</v>
      </c>
      <c r="J30" s="6">
        <v>13730036</v>
      </c>
    </row>
    <row r="31" spans="1:10" x14ac:dyDescent="0.2">
      <c r="A31" s="4" t="s">
        <v>11</v>
      </c>
      <c r="B31" s="4" t="s">
        <v>12</v>
      </c>
      <c r="C31" s="4" t="s">
        <v>76</v>
      </c>
      <c r="D31" s="4" t="s">
        <v>77</v>
      </c>
      <c r="F31" s="4">
        <v>48155</v>
      </c>
      <c r="G31" s="5" t="s">
        <v>15</v>
      </c>
      <c r="H31" s="4">
        <v>3000</v>
      </c>
      <c r="I31" s="6">
        <v>629369.88</v>
      </c>
      <c r="J31" s="6">
        <v>182186</v>
      </c>
    </row>
    <row r="32" spans="1:10" x14ac:dyDescent="0.2">
      <c r="A32" s="4" t="s">
        <v>11</v>
      </c>
      <c r="B32" s="4" t="s">
        <v>12</v>
      </c>
      <c r="C32" s="4" t="s">
        <v>78</v>
      </c>
      <c r="D32" s="4" t="s">
        <v>79</v>
      </c>
      <c r="F32" s="4">
        <v>296002</v>
      </c>
      <c r="G32" s="5" t="s">
        <v>15</v>
      </c>
      <c r="H32" s="4">
        <v>3000</v>
      </c>
      <c r="I32" s="6">
        <v>1236288.21</v>
      </c>
      <c r="J32" s="6">
        <v>383601</v>
      </c>
    </row>
    <row r="33" spans="1:10" x14ac:dyDescent="0.2">
      <c r="A33" s="4" t="s">
        <v>11</v>
      </c>
      <c r="B33" s="4" t="s">
        <v>12</v>
      </c>
      <c r="C33" s="4" t="s">
        <v>80</v>
      </c>
      <c r="D33" s="4" t="s">
        <v>81</v>
      </c>
      <c r="F33" s="4">
        <v>290518</v>
      </c>
      <c r="G33" s="5" t="s">
        <v>15</v>
      </c>
      <c r="H33" s="4">
        <v>3000</v>
      </c>
      <c r="I33" s="6">
        <v>1396908.82</v>
      </c>
      <c r="J33" s="6">
        <v>483597</v>
      </c>
    </row>
    <row r="34" spans="1:10" x14ac:dyDescent="0.2">
      <c r="A34" s="4" t="s">
        <v>11</v>
      </c>
      <c r="B34" s="4" t="s">
        <v>25</v>
      </c>
      <c r="C34" s="4" t="s">
        <v>82</v>
      </c>
      <c r="D34" s="4" t="s">
        <v>83</v>
      </c>
      <c r="F34" s="4">
        <v>182285</v>
      </c>
      <c r="G34" s="5" t="s">
        <v>15</v>
      </c>
      <c r="H34" s="4">
        <v>3000</v>
      </c>
      <c r="I34" s="6">
        <v>1424941.58</v>
      </c>
      <c r="J34" s="6">
        <v>442255</v>
      </c>
    </row>
    <row r="35" spans="1:10" x14ac:dyDescent="0.2">
      <c r="A35" s="4" t="s">
        <v>11</v>
      </c>
      <c r="B35" s="4" t="s">
        <v>16</v>
      </c>
      <c r="C35" s="4" t="s">
        <v>84</v>
      </c>
      <c r="D35" s="4" t="s">
        <v>85</v>
      </c>
      <c r="F35" s="4">
        <v>57347</v>
      </c>
      <c r="G35" s="5" t="s">
        <v>15</v>
      </c>
      <c r="H35" s="4">
        <v>3000</v>
      </c>
      <c r="I35" s="6">
        <v>1938714.02</v>
      </c>
      <c r="J35" s="6">
        <v>582385</v>
      </c>
    </row>
    <row r="36" spans="1:10" x14ac:dyDescent="0.2">
      <c r="A36" s="4" t="s">
        <v>11</v>
      </c>
      <c r="B36" s="4" t="s">
        <v>50</v>
      </c>
      <c r="C36" s="4" t="s">
        <v>86</v>
      </c>
      <c r="D36" s="4" t="s">
        <v>87</v>
      </c>
      <c r="F36" s="4">
        <v>262756</v>
      </c>
      <c r="G36" s="5" t="s">
        <v>15</v>
      </c>
      <c r="H36" s="4">
        <v>3000</v>
      </c>
      <c r="I36" s="6">
        <v>2029543.2</v>
      </c>
      <c r="J36" s="6">
        <v>594937</v>
      </c>
    </row>
    <row r="37" spans="1:10" x14ac:dyDescent="0.2">
      <c r="A37" s="4" t="s">
        <v>11</v>
      </c>
      <c r="B37" s="4" t="s">
        <v>19</v>
      </c>
      <c r="C37" s="4" t="s">
        <v>36</v>
      </c>
      <c r="D37" s="4" t="s">
        <v>52</v>
      </c>
      <c r="F37" s="4">
        <v>233468</v>
      </c>
      <c r="G37" s="5" t="s">
        <v>15</v>
      </c>
      <c r="H37" s="4">
        <v>3000</v>
      </c>
      <c r="I37" s="6">
        <v>2199418.5699999998</v>
      </c>
      <c r="J37" s="6">
        <v>702563</v>
      </c>
    </row>
    <row r="38" spans="1:10" x14ac:dyDescent="0.2">
      <c r="A38" s="4" t="s">
        <v>11</v>
      </c>
      <c r="B38" s="4" t="s">
        <v>22</v>
      </c>
      <c r="C38" s="4" t="s">
        <v>88</v>
      </c>
      <c r="D38" s="4" t="s">
        <v>89</v>
      </c>
      <c r="F38" s="4">
        <v>60374</v>
      </c>
      <c r="G38" s="5" t="s">
        <v>15</v>
      </c>
      <c r="H38" s="4">
        <v>3000</v>
      </c>
      <c r="I38" s="6">
        <v>2952193.71</v>
      </c>
      <c r="J38" s="6">
        <v>871833</v>
      </c>
    </row>
    <row r="39" spans="1:10" x14ac:dyDescent="0.2">
      <c r="A39" s="4" t="s">
        <v>11</v>
      </c>
      <c r="B39" s="4" t="s">
        <v>16</v>
      </c>
      <c r="C39" s="4" t="s">
        <v>90</v>
      </c>
      <c r="D39" s="4" t="s">
        <v>91</v>
      </c>
      <c r="F39" s="4">
        <v>148500</v>
      </c>
      <c r="G39" s="5" t="s">
        <v>15</v>
      </c>
      <c r="H39" s="4">
        <v>3000</v>
      </c>
      <c r="I39" s="6">
        <v>3316883.99</v>
      </c>
      <c r="J39" s="6">
        <v>999377</v>
      </c>
    </row>
    <row r="40" spans="1:10" x14ac:dyDescent="0.2">
      <c r="A40" s="4" t="s">
        <v>11</v>
      </c>
      <c r="B40" s="4" t="s">
        <v>12</v>
      </c>
      <c r="C40" s="4" t="s">
        <v>92</v>
      </c>
      <c r="D40" s="4" t="s">
        <v>93</v>
      </c>
      <c r="F40" s="4">
        <v>15568</v>
      </c>
      <c r="G40" s="5" t="s">
        <v>15</v>
      </c>
      <c r="H40" s="4">
        <v>3000</v>
      </c>
      <c r="I40" s="6">
        <v>3333300.19</v>
      </c>
      <c r="J40" s="6">
        <v>1001493</v>
      </c>
    </row>
    <row r="41" spans="1:10" x14ac:dyDescent="0.2">
      <c r="A41" s="4" t="s">
        <v>11</v>
      </c>
      <c r="B41" s="4" t="s">
        <v>25</v>
      </c>
      <c r="C41" s="4" t="s">
        <v>94</v>
      </c>
      <c r="D41" s="4" t="s">
        <v>95</v>
      </c>
      <c r="F41" s="4">
        <v>257467</v>
      </c>
      <c r="G41" s="5" t="s">
        <v>15</v>
      </c>
      <c r="H41" s="4">
        <v>3000</v>
      </c>
      <c r="I41" s="6">
        <v>3446658.37</v>
      </c>
      <c r="J41" s="6">
        <v>1014310</v>
      </c>
    </row>
    <row r="42" spans="1:10" x14ac:dyDescent="0.2">
      <c r="A42" s="4" t="s">
        <v>11</v>
      </c>
      <c r="B42" s="4" t="s">
        <v>12</v>
      </c>
      <c r="C42" s="4" t="s">
        <v>96</v>
      </c>
      <c r="D42" s="4" t="s">
        <v>97</v>
      </c>
      <c r="F42" s="4">
        <v>290617</v>
      </c>
      <c r="G42" s="5" t="s">
        <v>15</v>
      </c>
      <c r="H42" s="4">
        <v>3000</v>
      </c>
      <c r="I42" s="6">
        <v>3700407.57</v>
      </c>
      <c r="J42" s="6">
        <v>1104225</v>
      </c>
    </row>
    <row r="43" spans="1:10" x14ac:dyDescent="0.2">
      <c r="A43" s="4" t="s">
        <v>11</v>
      </c>
      <c r="B43" s="4" t="s">
        <v>16</v>
      </c>
      <c r="C43" s="4" t="s">
        <v>98</v>
      </c>
      <c r="D43" s="4" t="s">
        <v>99</v>
      </c>
      <c r="F43" s="4">
        <v>115871</v>
      </c>
      <c r="G43" s="5" t="s">
        <v>15</v>
      </c>
      <c r="H43" s="4">
        <v>3000</v>
      </c>
      <c r="I43" s="6">
        <v>4368033.55</v>
      </c>
      <c r="J43" s="6">
        <v>1503986</v>
      </c>
    </row>
    <row r="44" spans="1:10" x14ac:dyDescent="0.2">
      <c r="A44" s="4" t="s">
        <v>11</v>
      </c>
      <c r="B44" s="4" t="s">
        <v>19</v>
      </c>
      <c r="C44" s="4" t="s">
        <v>100</v>
      </c>
      <c r="D44" s="4" t="s">
        <v>101</v>
      </c>
      <c r="F44" s="4">
        <v>103174</v>
      </c>
      <c r="G44" s="5" t="s">
        <v>15</v>
      </c>
      <c r="H44" s="4">
        <v>3000</v>
      </c>
      <c r="I44" s="6">
        <v>5188139.6500000004</v>
      </c>
      <c r="J44" s="6">
        <v>1563866</v>
      </c>
    </row>
    <row r="45" spans="1:10" x14ac:dyDescent="0.2">
      <c r="A45" s="4" t="s">
        <v>11</v>
      </c>
      <c r="B45" s="4" t="s">
        <v>16</v>
      </c>
      <c r="C45" s="4" t="s">
        <v>102</v>
      </c>
      <c r="D45" s="4" t="s">
        <v>103</v>
      </c>
      <c r="F45" s="4">
        <v>43164</v>
      </c>
      <c r="G45" s="5" t="s">
        <v>15</v>
      </c>
      <c r="H45" s="4">
        <v>3000</v>
      </c>
      <c r="I45" s="6">
        <v>5311726.78</v>
      </c>
      <c r="J45" s="6">
        <v>1925106</v>
      </c>
    </row>
    <row r="46" spans="1:10" x14ac:dyDescent="0.2">
      <c r="A46" s="4" t="s">
        <v>11</v>
      </c>
      <c r="B46" s="4" t="s">
        <v>25</v>
      </c>
      <c r="C46" s="4" t="s">
        <v>104</v>
      </c>
      <c r="D46" s="4" t="s">
        <v>105</v>
      </c>
      <c r="F46" s="4">
        <v>219871</v>
      </c>
      <c r="G46" s="5" t="s">
        <v>15</v>
      </c>
      <c r="H46" s="4">
        <v>3000</v>
      </c>
      <c r="I46" s="6">
        <v>5933835.2800000003</v>
      </c>
      <c r="J46" s="6">
        <v>2050107</v>
      </c>
    </row>
    <row r="47" spans="1:10" x14ac:dyDescent="0.2">
      <c r="A47" s="4" t="s">
        <v>11</v>
      </c>
      <c r="B47" s="4" t="s">
        <v>12</v>
      </c>
      <c r="C47" s="4" t="s">
        <v>106</v>
      </c>
      <c r="D47" s="4" t="s">
        <v>107</v>
      </c>
      <c r="F47" s="4">
        <v>265379</v>
      </c>
      <c r="G47" s="5" t="s">
        <v>15</v>
      </c>
      <c r="H47" s="4">
        <v>3000</v>
      </c>
      <c r="I47" s="6">
        <v>6446492.7800000003</v>
      </c>
      <c r="J47" s="6">
        <v>1904635</v>
      </c>
    </row>
    <row r="48" spans="1:10" x14ac:dyDescent="0.2">
      <c r="A48" s="4" t="s">
        <v>11</v>
      </c>
      <c r="B48" s="4" t="s">
        <v>12</v>
      </c>
      <c r="C48" s="4" t="s">
        <v>108</v>
      </c>
      <c r="D48" s="4" t="s">
        <v>109</v>
      </c>
      <c r="F48" s="4">
        <v>97111</v>
      </c>
      <c r="G48" s="5" t="s">
        <v>15</v>
      </c>
      <c r="H48" s="4">
        <v>3000</v>
      </c>
      <c r="I48" s="6">
        <v>8745396.8699999992</v>
      </c>
      <c r="J48" s="6">
        <v>2726564</v>
      </c>
    </row>
    <row r="49" spans="1:10" x14ac:dyDescent="0.2">
      <c r="A49" s="4" t="s">
        <v>11</v>
      </c>
      <c r="B49" s="4" t="s">
        <v>12</v>
      </c>
      <c r="C49" s="4" t="s">
        <v>110</v>
      </c>
      <c r="D49" s="4" t="s">
        <v>111</v>
      </c>
      <c r="F49" s="4">
        <v>164804</v>
      </c>
      <c r="G49" s="5" t="s">
        <v>15</v>
      </c>
      <c r="H49" s="4">
        <v>3000</v>
      </c>
      <c r="I49" s="6">
        <v>8997167.3200000003</v>
      </c>
      <c r="J49" s="6">
        <v>2659956</v>
      </c>
    </row>
    <row r="50" spans="1:10" x14ac:dyDescent="0.2">
      <c r="A50" s="4" t="s">
        <v>11</v>
      </c>
      <c r="B50" s="4" t="s">
        <v>12</v>
      </c>
      <c r="C50" s="4" t="s">
        <v>112</v>
      </c>
      <c r="D50" s="4" t="s">
        <v>113</v>
      </c>
      <c r="F50" s="4">
        <v>13449</v>
      </c>
      <c r="G50" s="5" t="s">
        <v>15</v>
      </c>
      <c r="H50" s="4">
        <v>3000</v>
      </c>
      <c r="I50" s="6">
        <v>8999589.1099999994</v>
      </c>
      <c r="J50" s="6">
        <v>2662066</v>
      </c>
    </row>
    <row r="51" spans="1:10" x14ac:dyDescent="0.2">
      <c r="A51" s="4" t="s">
        <v>11</v>
      </c>
      <c r="B51" s="4" t="s">
        <v>12</v>
      </c>
      <c r="C51" s="4" t="s">
        <v>114</v>
      </c>
      <c r="D51" s="4" t="s">
        <v>115</v>
      </c>
      <c r="F51" s="4">
        <v>239564</v>
      </c>
      <c r="G51" s="5" t="s">
        <v>15</v>
      </c>
      <c r="H51" s="4">
        <v>3000</v>
      </c>
      <c r="I51" s="6">
        <v>9266010.4199999999</v>
      </c>
      <c r="J51" s="6">
        <v>2949958</v>
      </c>
    </row>
    <row r="52" spans="1:10" x14ac:dyDescent="0.2">
      <c r="A52" s="4" t="s">
        <v>11</v>
      </c>
      <c r="B52" s="4" t="s">
        <v>12</v>
      </c>
      <c r="C52" s="4" t="s">
        <v>116</v>
      </c>
      <c r="D52" s="4" t="s">
        <v>117</v>
      </c>
      <c r="F52" s="4">
        <v>184166</v>
      </c>
      <c r="G52" s="5" t="s">
        <v>15</v>
      </c>
      <c r="H52" s="4">
        <v>3000</v>
      </c>
      <c r="I52" s="6">
        <v>9741582.4600000009</v>
      </c>
      <c r="J52" s="6">
        <v>2897912</v>
      </c>
    </row>
    <row r="53" spans="1:10" x14ac:dyDescent="0.2">
      <c r="A53" s="4" t="s">
        <v>11</v>
      </c>
      <c r="B53" s="4" t="s">
        <v>19</v>
      </c>
      <c r="C53" s="4" t="s">
        <v>118</v>
      </c>
      <c r="D53" s="4" t="s">
        <v>119</v>
      </c>
      <c r="F53" s="4">
        <v>180735</v>
      </c>
      <c r="G53" s="5" t="s">
        <v>15</v>
      </c>
      <c r="H53" s="4">
        <v>3000</v>
      </c>
      <c r="I53" s="6">
        <v>11570918.1</v>
      </c>
      <c r="J53" s="6">
        <v>3892270</v>
      </c>
    </row>
    <row r="54" spans="1:10" x14ac:dyDescent="0.2">
      <c r="A54" s="4" t="s">
        <v>11</v>
      </c>
      <c r="B54" s="4" t="s">
        <v>22</v>
      </c>
      <c r="C54" s="4" t="s">
        <v>120</v>
      </c>
      <c r="D54" s="4" t="s">
        <v>121</v>
      </c>
      <c r="F54" s="4">
        <v>243392</v>
      </c>
      <c r="G54" s="5" t="s">
        <v>15</v>
      </c>
      <c r="H54" s="4">
        <v>3000</v>
      </c>
      <c r="I54" s="6">
        <v>12475077.41</v>
      </c>
      <c r="J54" s="6">
        <v>3698262</v>
      </c>
    </row>
    <row r="55" spans="1:10" x14ac:dyDescent="0.2">
      <c r="A55" s="4" t="s">
        <v>11</v>
      </c>
      <c r="B55" s="4" t="s">
        <v>22</v>
      </c>
      <c r="C55" s="4" t="s">
        <v>122</v>
      </c>
      <c r="D55" s="4" t="s">
        <v>123</v>
      </c>
      <c r="F55" s="4">
        <v>300671</v>
      </c>
      <c r="G55" s="5" t="s">
        <v>15</v>
      </c>
      <c r="H55" s="4">
        <v>3000</v>
      </c>
      <c r="I55" s="6">
        <v>14556560.6</v>
      </c>
      <c r="J55" s="6">
        <v>4548403</v>
      </c>
    </row>
    <row r="56" spans="1:10" x14ac:dyDescent="0.2">
      <c r="A56" s="4" t="s">
        <v>11</v>
      </c>
      <c r="B56" s="4" t="s">
        <v>12</v>
      </c>
      <c r="C56" s="4" t="s">
        <v>124</v>
      </c>
      <c r="D56" s="4" t="s">
        <v>125</v>
      </c>
      <c r="F56" s="4">
        <v>213940</v>
      </c>
      <c r="G56" s="5" t="s">
        <v>15</v>
      </c>
      <c r="H56" s="4">
        <v>3000</v>
      </c>
      <c r="I56" s="6">
        <v>22802346.539999999</v>
      </c>
      <c r="J56" s="6">
        <v>7046647</v>
      </c>
    </row>
    <row r="57" spans="1:10" x14ac:dyDescent="0.2">
      <c r="A57" s="4" t="s">
        <v>11</v>
      </c>
      <c r="B57" s="4" t="s">
        <v>19</v>
      </c>
      <c r="C57" s="4" t="s">
        <v>126</v>
      </c>
      <c r="D57" s="4" t="s">
        <v>127</v>
      </c>
      <c r="F57" s="4">
        <v>246</v>
      </c>
      <c r="G57" s="5" t="s">
        <v>15</v>
      </c>
      <c r="H57" s="4">
        <v>3000</v>
      </c>
      <c r="I57" s="6">
        <v>23117578.84</v>
      </c>
      <c r="J57" s="6">
        <v>6848437</v>
      </c>
    </row>
    <row r="58" spans="1:10" x14ac:dyDescent="0.2">
      <c r="A58" s="4" t="s">
        <v>11</v>
      </c>
      <c r="B58" s="4" t="s">
        <v>25</v>
      </c>
      <c r="C58" s="4" t="s">
        <v>128</v>
      </c>
      <c r="D58" s="4" t="s">
        <v>129</v>
      </c>
      <c r="F58" s="4">
        <v>281608</v>
      </c>
      <c r="G58" s="5" t="s">
        <v>15</v>
      </c>
      <c r="H58" s="4">
        <v>2970</v>
      </c>
      <c r="I58" s="6">
        <v>665552.09</v>
      </c>
      <c r="J58" s="6">
        <v>208172</v>
      </c>
    </row>
    <row r="59" spans="1:10" x14ac:dyDescent="0.2">
      <c r="A59" s="4" t="s">
        <v>11</v>
      </c>
      <c r="B59" s="4" t="s">
        <v>19</v>
      </c>
      <c r="C59" s="4" t="s">
        <v>130</v>
      </c>
      <c r="D59" s="4" t="s">
        <v>131</v>
      </c>
      <c r="F59" s="4">
        <v>39907</v>
      </c>
      <c r="G59" s="5" t="s">
        <v>15</v>
      </c>
      <c r="H59" s="4">
        <v>2970</v>
      </c>
      <c r="I59" s="6">
        <v>720462.27</v>
      </c>
      <c r="J59" s="6">
        <v>219833</v>
      </c>
    </row>
    <row r="60" spans="1:10" x14ac:dyDescent="0.2">
      <c r="A60" s="4" t="s">
        <v>11</v>
      </c>
      <c r="B60" s="4" t="s">
        <v>67</v>
      </c>
      <c r="C60" s="4" t="s">
        <v>132</v>
      </c>
      <c r="D60" s="4" t="s">
        <v>133</v>
      </c>
      <c r="F60" s="4">
        <v>6906</v>
      </c>
      <c r="G60" s="5" t="s">
        <v>15</v>
      </c>
      <c r="H60" s="4">
        <v>2970</v>
      </c>
      <c r="I60" s="6">
        <v>842213.95</v>
      </c>
      <c r="J60" s="6">
        <v>267068</v>
      </c>
    </row>
    <row r="61" spans="1:10" x14ac:dyDescent="0.2">
      <c r="A61" s="4" t="s">
        <v>11</v>
      </c>
      <c r="B61" s="4" t="s">
        <v>19</v>
      </c>
      <c r="C61" s="4" t="s">
        <v>134</v>
      </c>
      <c r="D61" s="4" t="s">
        <v>135</v>
      </c>
      <c r="F61" s="4">
        <v>32274</v>
      </c>
      <c r="G61" s="5" t="s">
        <v>15</v>
      </c>
      <c r="H61" s="4">
        <v>2970</v>
      </c>
      <c r="I61" s="6">
        <v>1121544.29</v>
      </c>
      <c r="J61" s="6">
        <v>353102</v>
      </c>
    </row>
    <row r="62" spans="1:10" x14ac:dyDescent="0.2">
      <c r="A62" s="4" t="s">
        <v>11</v>
      </c>
      <c r="B62" s="4" t="s">
        <v>22</v>
      </c>
      <c r="C62" s="4" t="s">
        <v>136</v>
      </c>
      <c r="D62" s="4" t="s">
        <v>137</v>
      </c>
      <c r="F62" s="4">
        <v>248813</v>
      </c>
      <c r="G62" s="5" t="s">
        <v>15</v>
      </c>
      <c r="H62" s="4">
        <v>2970</v>
      </c>
      <c r="I62" s="6">
        <v>1153412.1200000001</v>
      </c>
      <c r="J62" s="6">
        <v>363201</v>
      </c>
    </row>
    <row r="63" spans="1:10" x14ac:dyDescent="0.2">
      <c r="A63" s="4" t="s">
        <v>11</v>
      </c>
      <c r="B63" s="4" t="s">
        <v>12</v>
      </c>
      <c r="C63" s="4" t="s">
        <v>138</v>
      </c>
      <c r="D63" s="4" t="s">
        <v>139</v>
      </c>
      <c r="F63" s="4">
        <v>78848</v>
      </c>
      <c r="G63" s="5" t="s">
        <v>15</v>
      </c>
      <c r="H63" s="4">
        <v>2970</v>
      </c>
      <c r="I63" s="6">
        <v>1617812.08</v>
      </c>
      <c r="J63" s="6">
        <v>534286</v>
      </c>
    </row>
    <row r="64" spans="1:10" x14ac:dyDescent="0.2">
      <c r="A64" s="4" t="s">
        <v>11</v>
      </c>
      <c r="B64" s="4" t="s">
        <v>50</v>
      </c>
      <c r="C64" s="4" t="s">
        <v>140</v>
      </c>
      <c r="D64" s="4" t="s">
        <v>141</v>
      </c>
      <c r="F64" s="4">
        <v>252237</v>
      </c>
      <c r="G64" s="5" t="s">
        <v>15</v>
      </c>
      <c r="H64" s="4">
        <v>2970</v>
      </c>
      <c r="I64" s="6">
        <v>1758121.11</v>
      </c>
      <c r="J64" s="6">
        <v>552599</v>
      </c>
    </row>
    <row r="65" spans="1:10" x14ac:dyDescent="0.2">
      <c r="A65" s="4" t="s">
        <v>11</v>
      </c>
      <c r="B65" s="4" t="s">
        <v>25</v>
      </c>
      <c r="C65" s="4" t="s">
        <v>142</v>
      </c>
      <c r="D65" s="4" t="s">
        <v>143</v>
      </c>
      <c r="F65" s="4">
        <v>58295</v>
      </c>
      <c r="G65" s="5" t="s">
        <v>15</v>
      </c>
      <c r="H65" s="4">
        <v>2970</v>
      </c>
      <c r="I65" s="6">
        <v>2492236.62</v>
      </c>
      <c r="J65" s="6">
        <v>826968</v>
      </c>
    </row>
    <row r="66" spans="1:10" x14ac:dyDescent="0.2">
      <c r="A66" s="4" t="s">
        <v>11</v>
      </c>
      <c r="B66" s="4" t="s">
        <v>67</v>
      </c>
      <c r="C66" s="4" t="s">
        <v>144</v>
      </c>
      <c r="D66" s="4" t="s">
        <v>145</v>
      </c>
      <c r="F66" s="4">
        <v>203032</v>
      </c>
      <c r="G66" s="5" t="s">
        <v>15</v>
      </c>
      <c r="H66" s="4">
        <v>2970</v>
      </c>
      <c r="I66" s="6">
        <v>2588170.52</v>
      </c>
      <c r="J66" s="6">
        <v>808331</v>
      </c>
    </row>
    <row r="67" spans="1:10" x14ac:dyDescent="0.2">
      <c r="A67" s="4" t="s">
        <v>11</v>
      </c>
      <c r="B67" s="4" t="s">
        <v>146</v>
      </c>
      <c r="C67" s="4" t="s">
        <v>147</v>
      </c>
      <c r="D67" s="4" t="s">
        <v>148</v>
      </c>
      <c r="F67" s="4">
        <v>234524</v>
      </c>
      <c r="G67" s="5" t="s">
        <v>15</v>
      </c>
      <c r="H67" s="4">
        <v>2970</v>
      </c>
      <c r="I67" s="6">
        <v>3793110.94</v>
      </c>
      <c r="J67" s="6">
        <v>1134481</v>
      </c>
    </row>
    <row r="68" spans="1:10" x14ac:dyDescent="0.2">
      <c r="A68" s="4" t="s">
        <v>11</v>
      </c>
      <c r="B68" s="4" t="s">
        <v>12</v>
      </c>
      <c r="C68" s="4" t="s">
        <v>149</v>
      </c>
      <c r="D68" s="4" t="s">
        <v>150</v>
      </c>
      <c r="F68" s="4">
        <v>213080</v>
      </c>
      <c r="G68" s="5" t="s">
        <v>15</v>
      </c>
      <c r="H68" s="4">
        <v>2970</v>
      </c>
      <c r="I68" s="6">
        <v>4496589.53</v>
      </c>
      <c r="J68" s="6">
        <v>1341045</v>
      </c>
    </row>
    <row r="69" spans="1:10" x14ac:dyDescent="0.2">
      <c r="A69" s="4" t="s">
        <v>11</v>
      </c>
      <c r="B69" s="4" t="s">
        <v>12</v>
      </c>
      <c r="C69" s="4" t="s">
        <v>151</v>
      </c>
      <c r="D69" s="4" t="s">
        <v>18</v>
      </c>
      <c r="F69" s="4">
        <v>153039</v>
      </c>
      <c r="G69" s="5" t="s">
        <v>15</v>
      </c>
      <c r="H69" s="4">
        <v>2970</v>
      </c>
      <c r="I69" s="6">
        <v>4573796.59</v>
      </c>
      <c r="J69" s="6">
        <v>1542048</v>
      </c>
    </row>
    <row r="70" spans="1:10" x14ac:dyDescent="0.2">
      <c r="A70" s="4" t="s">
        <v>11</v>
      </c>
      <c r="B70" s="4" t="s">
        <v>12</v>
      </c>
      <c r="C70" s="4" t="s">
        <v>152</v>
      </c>
      <c r="D70" s="4" t="s">
        <v>153</v>
      </c>
      <c r="F70" s="4">
        <v>298727</v>
      </c>
      <c r="G70" s="5" t="s">
        <v>15</v>
      </c>
      <c r="H70" s="4">
        <v>2970</v>
      </c>
      <c r="I70" s="6">
        <v>5549778.1100000003</v>
      </c>
      <c r="J70" s="6">
        <v>1699356</v>
      </c>
    </row>
    <row r="71" spans="1:10" x14ac:dyDescent="0.2">
      <c r="A71" s="4" t="s">
        <v>11</v>
      </c>
      <c r="B71" s="4" t="s">
        <v>12</v>
      </c>
      <c r="C71" s="4" t="s">
        <v>154</v>
      </c>
      <c r="D71" s="4" t="s">
        <v>155</v>
      </c>
      <c r="F71" s="4">
        <v>142651</v>
      </c>
      <c r="G71" s="5" t="s">
        <v>15</v>
      </c>
      <c r="H71" s="4">
        <v>2970</v>
      </c>
      <c r="I71" s="6">
        <v>6236337.5</v>
      </c>
      <c r="J71" s="6">
        <v>1858156</v>
      </c>
    </row>
    <row r="72" spans="1:10" x14ac:dyDescent="0.2">
      <c r="A72" s="4" t="s">
        <v>11</v>
      </c>
      <c r="B72" s="4" t="s">
        <v>50</v>
      </c>
      <c r="C72" s="4" t="s">
        <v>122</v>
      </c>
      <c r="D72" s="4" t="s">
        <v>156</v>
      </c>
      <c r="F72" s="4">
        <v>208635</v>
      </c>
      <c r="G72" s="5" t="s">
        <v>15</v>
      </c>
      <c r="H72" s="4">
        <v>2970</v>
      </c>
      <c r="I72" s="6">
        <v>13082051.949999999</v>
      </c>
      <c r="J72" s="6">
        <v>4234377</v>
      </c>
    </row>
    <row r="73" spans="1:10" x14ac:dyDescent="0.2">
      <c r="A73" s="4" t="s">
        <v>11</v>
      </c>
      <c r="B73" s="4" t="s">
        <v>157</v>
      </c>
      <c r="C73" s="4" t="s">
        <v>72</v>
      </c>
      <c r="D73" s="4" t="s">
        <v>158</v>
      </c>
      <c r="F73" s="4">
        <v>46134</v>
      </c>
      <c r="G73" s="5" t="s">
        <v>15</v>
      </c>
      <c r="H73" s="4">
        <v>2970</v>
      </c>
      <c r="I73" s="6">
        <v>28364018.719999999</v>
      </c>
      <c r="J73" s="6">
        <v>8506416</v>
      </c>
    </row>
    <row r="74" spans="1:10" x14ac:dyDescent="0.2">
      <c r="A74" s="4" t="s">
        <v>11</v>
      </c>
      <c r="B74" s="4" t="s">
        <v>12</v>
      </c>
      <c r="C74" s="4" t="s">
        <v>159</v>
      </c>
      <c r="D74" s="4" t="s">
        <v>135</v>
      </c>
      <c r="F74" s="4">
        <v>5781</v>
      </c>
      <c r="G74" s="5" t="s">
        <v>15</v>
      </c>
      <c r="H74" s="4">
        <v>2970</v>
      </c>
      <c r="I74" s="6">
        <v>67312092.359999999</v>
      </c>
      <c r="J74" s="6">
        <v>20281194</v>
      </c>
    </row>
    <row r="75" spans="1:10" x14ac:dyDescent="0.2">
      <c r="A75" s="4" t="s">
        <v>11</v>
      </c>
      <c r="B75" s="4" t="s">
        <v>19</v>
      </c>
      <c r="C75" s="4" t="s">
        <v>160</v>
      </c>
      <c r="D75" s="4" t="s">
        <v>161</v>
      </c>
      <c r="F75" s="4">
        <v>236867</v>
      </c>
      <c r="G75" s="5" t="s">
        <v>15</v>
      </c>
      <c r="H75" s="4">
        <v>2940</v>
      </c>
      <c r="I75" s="6">
        <v>903161.82</v>
      </c>
      <c r="J75" s="6">
        <v>306331</v>
      </c>
    </row>
    <row r="76" spans="1:10" x14ac:dyDescent="0.2">
      <c r="A76" s="4" t="s">
        <v>11</v>
      </c>
      <c r="B76" s="4" t="s">
        <v>12</v>
      </c>
      <c r="C76" s="4" t="s">
        <v>162</v>
      </c>
      <c r="D76" s="4" t="s">
        <v>163</v>
      </c>
      <c r="F76" s="4">
        <v>265429</v>
      </c>
      <c r="G76" s="5" t="s">
        <v>15</v>
      </c>
      <c r="H76" s="4">
        <v>2940</v>
      </c>
      <c r="I76" s="6">
        <v>1039732.4</v>
      </c>
      <c r="J76" s="6">
        <v>362637</v>
      </c>
    </row>
    <row r="77" spans="1:10" x14ac:dyDescent="0.2">
      <c r="A77" s="4" t="s">
        <v>11</v>
      </c>
      <c r="B77" s="4" t="s">
        <v>19</v>
      </c>
      <c r="C77" s="4" t="s">
        <v>164</v>
      </c>
      <c r="D77" s="4" t="s">
        <v>165</v>
      </c>
      <c r="F77" s="4">
        <v>183630</v>
      </c>
      <c r="G77" s="5" t="s">
        <v>15</v>
      </c>
      <c r="H77" s="4">
        <v>2940</v>
      </c>
      <c r="I77" s="6">
        <v>1177449.78</v>
      </c>
      <c r="J77" s="6">
        <v>367544</v>
      </c>
    </row>
    <row r="78" spans="1:10" x14ac:dyDescent="0.2">
      <c r="A78" s="4" t="s">
        <v>11</v>
      </c>
      <c r="B78" s="4" t="s">
        <v>12</v>
      </c>
      <c r="C78" s="4" t="s">
        <v>166</v>
      </c>
      <c r="D78" s="4" t="s">
        <v>167</v>
      </c>
      <c r="F78" s="4">
        <v>150084</v>
      </c>
      <c r="G78" s="5" t="s">
        <v>15</v>
      </c>
      <c r="H78" s="4">
        <v>2940</v>
      </c>
      <c r="I78" s="6">
        <v>1191004.46</v>
      </c>
      <c r="J78" s="6">
        <v>402755</v>
      </c>
    </row>
    <row r="79" spans="1:10" x14ac:dyDescent="0.2">
      <c r="A79" s="4" t="s">
        <v>11</v>
      </c>
      <c r="B79" s="4" t="s">
        <v>12</v>
      </c>
      <c r="C79" s="4" t="s">
        <v>168</v>
      </c>
      <c r="D79" s="4" t="s">
        <v>169</v>
      </c>
      <c r="F79" s="4">
        <v>220036</v>
      </c>
      <c r="G79" s="5" t="s">
        <v>15</v>
      </c>
      <c r="H79" s="4">
        <v>2940</v>
      </c>
      <c r="I79" s="6">
        <v>1436485.73</v>
      </c>
      <c r="J79" s="6">
        <v>452337</v>
      </c>
    </row>
    <row r="80" spans="1:10" x14ac:dyDescent="0.2">
      <c r="A80" s="4" t="s">
        <v>11</v>
      </c>
      <c r="B80" s="4" t="s">
        <v>19</v>
      </c>
      <c r="C80" s="4" t="s">
        <v>170</v>
      </c>
      <c r="D80" s="4" t="s">
        <v>171</v>
      </c>
      <c r="F80" s="4">
        <v>150985</v>
      </c>
      <c r="G80" s="5" t="s">
        <v>15</v>
      </c>
      <c r="H80" s="4">
        <v>2940</v>
      </c>
      <c r="I80" s="6">
        <v>1484157.52</v>
      </c>
      <c r="J80" s="6">
        <v>467226</v>
      </c>
    </row>
    <row r="81" spans="1:10" x14ac:dyDescent="0.2">
      <c r="A81" s="4" t="s">
        <v>11</v>
      </c>
      <c r="B81" s="4" t="s">
        <v>12</v>
      </c>
      <c r="C81" s="4" t="s">
        <v>172</v>
      </c>
      <c r="D81" s="4" t="s">
        <v>173</v>
      </c>
      <c r="F81" s="4">
        <v>68195</v>
      </c>
      <c r="G81" s="5" t="s">
        <v>15</v>
      </c>
      <c r="H81" s="4">
        <v>2940</v>
      </c>
      <c r="I81" s="6">
        <v>1551670</v>
      </c>
      <c r="J81" s="6">
        <v>526962</v>
      </c>
    </row>
    <row r="82" spans="1:10" x14ac:dyDescent="0.2">
      <c r="A82" s="4" t="s">
        <v>11</v>
      </c>
      <c r="B82" s="4" t="s">
        <v>12</v>
      </c>
      <c r="C82" s="4" t="s">
        <v>174</v>
      </c>
      <c r="D82" s="4" t="s">
        <v>175</v>
      </c>
      <c r="F82" s="4">
        <v>16079</v>
      </c>
      <c r="G82" s="5" t="s">
        <v>15</v>
      </c>
      <c r="H82" s="4">
        <v>2940</v>
      </c>
      <c r="I82" s="6">
        <v>1973421.13</v>
      </c>
      <c r="J82" s="6">
        <v>664298</v>
      </c>
    </row>
    <row r="83" spans="1:10" x14ac:dyDescent="0.2">
      <c r="A83" s="4" t="s">
        <v>11</v>
      </c>
      <c r="B83" s="4" t="s">
        <v>19</v>
      </c>
      <c r="C83" s="4" t="s">
        <v>176</v>
      </c>
      <c r="D83" s="4" t="s">
        <v>177</v>
      </c>
      <c r="F83" s="4">
        <v>143089</v>
      </c>
      <c r="G83" s="5" t="s">
        <v>15</v>
      </c>
      <c r="H83" s="4">
        <v>2940</v>
      </c>
      <c r="I83" s="6">
        <v>2004847.48</v>
      </c>
      <c r="J83" s="6">
        <v>696962</v>
      </c>
    </row>
    <row r="84" spans="1:10" x14ac:dyDescent="0.2">
      <c r="A84" s="4" t="s">
        <v>11</v>
      </c>
      <c r="B84" s="4" t="s">
        <v>12</v>
      </c>
      <c r="C84" s="4" t="s">
        <v>178</v>
      </c>
      <c r="D84" s="4" t="s">
        <v>179</v>
      </c>
      <c r="F84" s="4">
        <v>203305</v>
      </c>
      <c r="G84" s="5" t="s">
        <v>15</v>
      </c>
      <c r="H84" s="4">
        <v>2940</v>
      </c>
      <c r="I84" s="6">
        <v>3237372.35</v>
      </c>
      <c r="J84" s="6">
        <v>1062197</v>
      </c>
    </row>
    <row r="85" spans="1:10" x14ac:dyDescent="0.2">
      <c r="A85" s="4" t="s">
        <v>11</v>
      </c>
      <c r="B85" s="4" t="s">
        <v>12</v>
      </c>
      <c r="C85" s="4" t="s">
        <v>180</v>
      </c>
      <c r="D85" s="4" t="s">
        <v>181</v>
      </c>
      <c r="F85" s="4">
        <v>198497</v>
      </c>
      <c r="G85" s="5" t="s">
        <v>15</v>
      </c>
      <c r="H85" s="4">
        <v>2940</v>
      </c>
      <c r="I85" s="6">
        <v>3626837.13</v>
      </c>
      <c r="J85" s="6">
        <v>1139771</v>
      </c>
    </row>
    <row r="86" spans="1:10" x14ac:dyDescent="0.2">
      <c r="A86" s="4" t="s">
        <v>11</v>
      </c>
      <c r="B86" s="4" t="s">
        <v>12</v>
      </c>
      <c r="C86" s="4" t="s">
        <v>182</v>
      </c>
      <c r="D86" s="4" t="s">
        <v>183</v>
      </c>
      <c r="F86" s="4">
        <v>136786</v>
      </c>
      <c r="G86" s="5" t="s">
        <v>15</v>
      </c>
      <c r="H86" s="4">
        <v>2940</v>
      </c>
      <c r="I86" s="6">
        <v>4197032.9800000004</v>
      </c>
      <c r="J86" s="6">
        <v>1303128</v>
      </c>
    </row>
    <row r="87" spans="1:10" x14ac:dyDescent="0.2">
      <c r="A87" s="4" t="s">
        <v>11</v>
      </c>
      <c r="B87" s="4" t="s">
        <v>12</v>
      </c>
      <c r="C87" s="4" t="s">
        <v>184</v>
      </c>
      <c r="D87" s="4" t="s">
        <v>185</v>
      </c>
      <c r="F87" s="4">
        <v>79606</v>
      </c>
      <c r="G87" s="5" t="s">
        <v>15</v>
      </c>
      <c r="H87" s="4">
        <v>2940</v>
      </c>
      <c r="I87" s="6">
        <v>4315848.09</v>
      </c>
      <c r="J87" s="6">
        <v>1373383</v>
      </c>
    </row>
    <row r="88" spans="1:10" x14ac:dyDescent="0.2">
      <c r="A88" s="4" t="s">
        <v>11</v>
      </c>
      <c r="B88" s="4" t="s">
        <v>19</v>
      </c>
      <c r="C88" s="4" t="s">
        <v>61</v>
      </c>
      <c r="D88" s="4" t="s">
        <v>186</v>
      </c>
      <c r="F88" s="4">
        <v>58782</v>
      </c>
      <c r="G88" s="5" t="s">
        <v>15</v>
      </c>
      <c r="H88" s="4">
        <v>2940</v>
      </c>
      <c r="I88" s="6">
        <v>5152117.71</v>
      </c>
      <c r="J88" s="6">
        <v>1566879</v>
      </c>
    </row>
    <row r="89" spans="1:10" x14ac:dyDescent="0.2">
      <c r="A89" s="4" t="s">
        <v>11</v>
      </c>
      <c r="B89" s="4" t="s">
        <v>12</v>
      </c>
      <c r="C89" s="4" t="s">
        <v>106</v>
      </c>
      <c r="D89" s="4" t="s">
        <v>187</v>
      </c>
      <c r="F89" s="4">
        <v>103554</v>
      </c>
      <c r="G89" s="5" t="s">
        <v>15</v>
      </c>
      <c r="H89" s="4">
        <v>2940</v>
      </c>
      <c r="I89" s="6">
        <v>6114623.4000000004</v>
      </c>
      <c r="J89" s="6">
        <v>1855434</v>
      </c>
    </row>
    <row r="90" spans="1:10" x14ac:dyDescent="0.2">
      <c r="A90" s="4" t="s">
        <v>11</v>
      </c>
      <c r="B90" s="4" t="s">
        <v>12</v>
      </c>
      <c r="C90" s="4" t="s">
        <v>188</v>
      </c>
      <c r="D90" s="4" t="s">
        <v>189</v>
      </c>
      <c r="F90" s="4">
        <v>187888</v>
      </c>
      <c r="G90" s="5" t="s">
        <v>15</v>
      </c>
      <c r="H90" s="4">
        <v>2940</v>
      </c>
      <c r="I90" s="6">
        <v>7554914.21</v>
      </c>
      <c r="J90" s="6">
        <v>2317656</v>
      </c>
    </row>
    <row r="91" spans="1:10" x14ac:dyDescent="0.2">
      <c r="A91" s="4" t="s">
        <v>11</v>
      </c>
      <c r="B91" s="4" t="s">
        <v>67</v>
      </c>
      <c r="C91" s="4" t="s">
        <v>190</v>
      </c>
      <c r="D91" s="4" t="s">
        <v>79</v>
      </c>
      <c r="F91" s="4">
        <v>70019</v>
      </c>
      <c r="G91" s="5" t="s">
        <v>15</v>
      </c>
      <c r="H91" s="4">
        <v>2910</v>
      </c>
      <c r="I91" s="6">
        <v>96865.43</v>
      </c>
      <c r="J91" s="6">
        <v>31368</v>
      </c>
    </row>
    <row r="92" spans="1:10" x14ac:dyDescent="0.2">
      <c r="A92" s="4" t="s">
        <v>11</v>
      </c>
      <c r="B92" s="4" t="s">
        <v>12</v>
      </c>
      <c r="C92" s="4" t="s">
        <v>191</v>
      </c>
      <c r="D92" s="4" t="s">
        <v>192</v>
      </c>
      <c r="F92" s="4">
        <v>218329</v>
      </c>
      <c r="G92" s="5" t="s">
        <v>15</v>
      </c>
      <c r="H92" s="4">
        <v>2910</v>
      </c>
      <c r="I92" s="6">
        <v>446875.13</v>
      </c>
      <c r="J92" s="6">
        <v>145031</v>
      </c>
    </row>
    <row r="93" spans="1:10" x14ac:dyDescent="0.2">
      <c r="A93" s="4" t="s">
        <v>11</v>
      </c>
      <c r="B93" s="4" t="s">
        <v>16</v>
      </c>
      <c r="C93" s="4" t="s">
        <v>193</v>
      </c>
      <c r="D93" s="4" t="s">
        <v>194</v>
      </c>
      <c r="F93" s="4">
        <v>289825</v>
      </c>
      <c r="G93" s="5" t="s">
        <v>15</v>
      </c>
      <c r="H93" s="4">
        <v>2910</v>
      </c>
      <c r="I93" s="6">
        <v>482608.28</v>
      </c>
      <c r="J93" s="6">
        <v>165744</v>
      </c>
    </row>
    <row r="94" spans="1:10" x14ac:dyDescent="0.2">
      <c r="A94" s="4" t="s">
        <v>11</v>
      </c>
      <c r="B94" s="4" t="s">
        <v>12</v>
      </c>
      <c r="C94" s="4" t="s">
        <v>195</v>
      </c>
      <c r="D94" s="4" t="s">
        <v>196</v>
      </c>
      <c r="F94" s="4">
        <v>272268</v>
      </c>
      <c r="G94" s="5" t="s">
        <v>15</v>
      </c>
      <c r="H94" s="4">
        <v>2910</v>
      </c>
      <c r="I94" s="6">
        <v>786831.68</v>
      </c>
      <c r="J94" s="6">
        <v>279537</v>
      </c>
    </row>
    <row r="95" spans="1:10" x14ac:dyDescent="0.2">
      <c r="A95" s="4" t="s">
        <v>11</v>
      </c>
      <c r="B95" s="4" t="s">
        <v>12</v>
      </c>
      <c r="C95" s="4" t="s">
        <v>197</v>
      </c>
      <c r="D95" s="4" t="s">
        <v>198</v>
      </c>
      <c r="F95" s="4">
        <v>103919</v>
      </c>
      <c r="G95" s="5" t="s">
        <v>15</v>
      </c>
      <c r="H95" s="4">
        <v>2910</v>
      </c>
      <c r="I95" s="6">
        <v>1235125.6299999999</v>
      </c>
      <c r="J95" s="6">
        <v>380421</v>
      </c>
    </row>
    <row r="96" spans="1:10" x14ac:dyDescent="0.2">
      <c r="A96" s="4" t="s">
        <v>11</v>
      </c>
      <c r="B96" s="4" t="s">
        <v>12</v>
      </c>
      <c r="C96" s="4" t="s">
        <v>80</v>
      </c>
      <c r="D96" s="4" t="s">
        <v>199</v>
      </c>
      <c r="F96" s="4">
        <v>269165</v>
      </c>
      <c r="G96" s="5" t="s">
        <v>15</v>
      </c>
      <c r="H96" s="4">
        <v>2910</v>
      </c>
      <c r="I96" s="6">
        <v>1419700.76</v>
      </c>
      <c r="J96" s="6">
        <v>490812</v>
      </c>
    </row>
    <row r="97" spans="1:10" x14ac:dyDescent="0.2">
      <c r="A97" s="4" t="s">
        <v>11</v>
      </c>
      <c r="B97" s="4" t="s">
        <v>22</v>
      </c>
      <c r="C97" s="4" t="s">
        <v>200</v>
      </c>
      <c r="D97" s="4" t="s">
        <v>201</v>
      </c>
      <c r="F97" s="4">
        <v>269207</v>
      </c>
      <c r="G97" s="5" t="s">
        <v>15</v>
      </c>
      <c r="H97" s="4">
        <v>2910</v>
      </c>
      <c r="I97" s="6">
        <v>1562005.37</v>
      </c>
      <c r="J97" s="6">
        <v>478380</v>
      </c>
    </row>
    <row r="98" spans="1:10" x14ac:dyDescent="0.2">
      <c r="A98" s="4" t="s">
        <v>11</v>
      </c>
      <c r="B98" s="4" t="s">
        <v>19</v>
      </c>
      <c r="C98" s="4" t="s">
        <v>202</v>
      </c>
      <c r="D98" s="4" t="s">
        <v>203</v>
      </c>
      <c r="F98" s="4">
        <v>228237</v>
      </c>
      <c r="G98" s="5" t="s">
        <v>15</v>
      </c>
      <c r="H98" s="4">
        <v>2910</v>
      </c>
      <c r="I98" s="6">
        <v>3993067.38</v>
      </c>
      <c r="J98" s="6">
        <v>1245572</v>
      </c>
    </row>
    <row r="99" spans="1:10" x14ac:dyDescent="0.2">
      <c r="A99" s="4" t="s">
        <v>11</v>
      </c>
      <c r="B99" s="4" t="s">
        <v>19</v>
      </c>
      <c r="C99" s="4" t="s">
        <v>204</v>
      </c>
      <c r="D99" s="4" t="s">
        <v>87</v>
      </c>
      <c r="F99" s="4">
        <v>267441</v>
      </c>
      <c r="G99" s="5" t="s">
        <v>15</v>
      </c>
      <c r="H99" s="4">
        <v>2910</v>
      </c>
      <c r="I99" s="6">
        <v>4059457.92</v>
      </c>
      <c r="J99" s="6">
        <v>1256272</v>
      </c>
    </row>
    <row r="100" spans="1:10" x14ac:dyDescent="0.2">
      <c r="A100" s="4" t="s">
        <v>11</v>
      </c>
      <c r="B100" s="4" t="s">
        <v>19</v>
      </c>
      <c r="C100" s="4" t="s">
        <v>205</v>
      </c>
      <c r="D100" s="4" t="s">
        <v>206</v>
      </c>
      <c r="F100" s="4">
        <v>286359</v>
      </c>
      <c r="G100" s="5" t="s">
        <v>15</v>
      </c>
      <c r="H100" s="4">
        <v>2910</v>
      </c>
      <c r="I100" s="6">
        <v>4816999.63</v>
      </c>
      <c r="J100" s="6">
        <v>1515112</v>
      </c>
    </row>
    <row r="101" spans="1:10" x14ac:dyDescent="0.2">
      <c r="A101" s="4" t="s">
        <v>11</v>
      </c>
      <c r="B101" s="4" t="s">
        <v>19</v>
      </c>
      <c r="C101" s="4" t="s">
        <v>207</v>
      </c>
      <c r="D101" s="4" t="s">
        <v>208</v>
      </c>
      <c r="F101" s="4">
        <v>248532</v>
      </c>
      <c r="G101" s="5" t="s">
        <v>15</v>
      </c>
      <c r="H101" s="4">
        <v>2910</v>
      </c>
      <c r="I101" s="6">
        <v>5730678.2199999997</v>
      </c>
      <c r="J101" s="6">
        <v>1789000</v>
      </c>
    </row>
    <row r="102" spans="1:10" x14ac:dyDescent="0.2">
      <c r="A102" s="4" t="s">
        <v>11</v>
      </c>
      <c r="B102" s="4" t="s">
        <v>25</v>
      </c>
      <c r="C102" s="4" t="s">
        <v>209</v>
      </c>
      <c r="D102" s="4" t="s">
        <v>210</v>
      </c>
      <c r="F102" s="4">
        <v>277036</v>
      </c>
      <c r="G102" s="5" t="s">
        <v>15</v>
      </c>
      <c r="H102" s="4">
        <v>2910</v>
      </c>
      <c r="I102" s="6">
        <v>6063375.3700000001</v>
      </c>
      <c r="J102" s="6">
        <v>1906633</v>
      </c>
    </row>
    <row r="103" spans="1:10" x14ac:dyDescent="0.2">
      <c r="A103" s="4" t="s">
        <v>11</v>
      </c>
      <c r="B103" s="4" t="s">
        <v>25</v>
      </c>
      <c r="C103" s="4" t="s">
        <v>114</v>
      </c>
      <c r="D103" s="4" t="s">
        <v>211</v>
      </c>
      <c r="F103" s="4">
        <v>15618</v>
      </c>
      <c r="G103" s="5" t="s">
        <v>15</v>
      </c>
      <c r="H103" s="4">
        <v>2910</v>
      </c>
      <c r="I103" s="6">
        <v>9053643.8900000006</v>
      </c>
      <c r="J103" s="6">
        <v>2881279</v>
      </c>
    </row>
    <row r="104" spans="1:10" x14ac:dyDescent="0.2">
      <c r="A104" s="4" t="s">
        <v>11</v>
      </c>
      <c r="B104" s="4" t="s">
        <v>16</v>
      </c>
      <c r="C104" s="4" t="s">
        <v>212</v>
      </c>
      <c r="D104" s="4" t="s">
        <v>213</v>
      </c>
      <c r="F104" s="4">
        <v>204337</v>
      </c>
      <c r="G104" s="5" t="s">
        <v>15</v>
      </c>
      <c r="H104" s="4">
        <v>2910</v>
      </c>
      <c r="I104" s="6">
        <v>14646421.550000001</v>
      </c>
      <c r="J104" s="6">
        <v>4598274</v>
      </c>
    </row>
    <row r="105" spans="1:10" x14ac:dyDescent="0.2">
      <c r="A105" s="4" t="s">
        <v>11</v>
      </c>
      <c r="B105" s="4" t="s">
        <v>22</v>
      </c>
      <c r="C105" s="4" t="s">
        <v>214</v>
      </c>
      <c r="D105" s="4" t="s">
        <v>215</v>
      </c>
      <c r="F105" s="4">
        <v>83632</v>
      </c>
      <c r="G105" s="5" t="s">
        <v>15</v>
      </c>
      <c r="H105" s="4">
        <v>2880</v>
      </c>
      <c r="I105" s="6">
        <v>374644.37</v>
      </c>
      <c r="J105" s="6">
        <v>148693</v>
      </c>
    </row>
    <row r="106" spans="1:10" x14ac:dyDescent="0.2">
      <c r="A106" s="4" t="s">
        <v>11</v>
      </c>
      <c r="B106" s="4" t="s">
        <v>19</v>
      </c>
      <c r="C106" s="4" t="s">
        <v>216</v>
      </c>
      <c r="D106" s="4" t="s">
        <v>217</v>
      </c>
      <c r="F106" s="4">
        <v>236859</v>
      </c>
      <c r="G106" s="5" t="s">
        <v>15</v>
      </c>
      <c r="H106" s="4">
        <v>2880</v>
      </c>
      <c r="I106" s="6">
        <v>574876.66</v>
      </c>
      <c r="J106" s="6">
        <v>212805</v>
      </c>
    </row>
    <row r="107" spans="1:10" x14ac:dyDescent="0.2">
      <c r="A107" s="4" t="s">
        <v>11</v>
      </c>
      <c r="B107" s="4" t="s">
        <v>22</v>
      </c>
      <c r="C107" s="4" t="s">
        <v>218</v>
      </c>
      <c r="D107" s="4" t="s">
        <v>219</v>
      </c>
      <c r="F107" s="4">
        <v>288819</v>
      </c>
      <c r="G107" s="5" t="s">
        <v>15</v>
      </c>
      <c r="H107" s="4">
        <v>2880</v>
      </c>
      <c r="I107" s="6">
        <v>698766.84</v>
      </c>
      <c r="J107" s="6">
        <v>260642</v>
      </c>
    </row>
    <row r="108" spans="1:10" x14ac:dyDescent="0.2">
      <c r="A108" s="4" t="s">
        <v>11</v>
      </c>
      <c r="B108" s="4" t="s">
        <v>157</v>
      </c>
      <c r="C108" s="4" t="s">
        <v>220</v>
      </c>
      <c r="D108" s="4" t="s">
        <v>221</v>
      </c>
      <c r="F108" s="4">
        <v>269033</v>
      </c>
      <c r="G108" s="5" t="s">
        <v>15</v>
      </c>
      <c r="H108" s="4">
        <v>2880</v>
      </c>
      <c r="I108" s="6">
        <v>2400882.7599999998</v>
      </c>
      <c r="J108" s="6">
        <v>750220</v>
      </c>
    </row>
    <row r="109" spans="1:10" x14ac:dyDescent="0.2">
      <c r="A109" s="4" t="s">
        <v>11</v>
      </c>
      <c r="B109" s="4" t="s">
        <v>50</v>
      </c>
      <c r="C109" s="4" t="s">
        <v>222</v>
      </c>
      <c r="D109" s="4" t="s">
        <v>223</v>
      </c>
      <c r="F109" s="4">
        <v>262723</v>
      </c>
      <c r="G109" s="5" t="s">
        <v>15</v>
      </c>
      <c r="H109" s="4">
        <v>2880</v>
      </c>
      <c r="I109" s="6">
        <v>3000068.73</v>
      </c>
      <c r="J109" s="6">
        <v>971637</v>
      </c>
    </row>
    <row r="110" spans="1:10" x14ac:dyDescent="0.2">
      <c r="A110" s="4" t="s">
        <v>11</v>
      </c>
      <c r="B110" s="4" t="s">
        <v>19</v>
      </c>
      <c r="C110" s="4" t="s">
        <v>224</v>
      </c>
      <c r="D110" s="4" t="s">
        <v>225</v>
      </c>
      <c r="F110" s="4">
        <v>175537</v>
      </c>
      <c r="G110" s="5" t="s">
        <v>15</v>
      </c>
      <c r="H110" s="4">
        <v>2880</v>
      </c>
      <c r="I110" s="6">
        <v>3224170.71</v>
      </c>
      <c r="J110" s="6">
        <v>1008073</v>
      </c>
    </row>
    <row r="111" spans="1:10" x14ac:dyDescent="0.2">
      <c r="A111" s="4" t="s">
        <v>11</v>
      </c>
      <c r="B111" s="4" t="s">
        <v>12</v>
      </c>
      <c r="C111" s="4" t="s">
        <v>226</v>
      </c>
      <c r="D111" s="4" t="s">
        <v>227</v>
      </c>
      <c r="F111" s="4">
        <v>188167</v>
      </c>
      <c r="G111" s="5" t="s">
        <v>15</v>
      </c>
      <c r="H111" s="4">
        <v>2880</v>
      </c>
      <c r="I111" s="6">
        <v>3504227.17</v>
      </c>
      <c r="J111" s="6">
        <v>1101845</v>
      </c>
    </row>
    <row r="112" spans="1:10" x14ac:dyDescent="0.2">
      <c r="A112" s="4" t="s">
        <v>11</v>
      </c>
      <c r="B112" s="4" t="s">
        <v>12</v>
      </c>
      <c r="C112" s="4" t="s">
        <v>51</v>
      </c>
      <c r="D112" s="4" t="s">
        <v>228</v>
      </c>
      <c r="F112" s="4">
        <v>137438</v>
      </c>
      <c r="G112" s="5" t="s">
        <v>15</v>
      </c>
      <c r="H112" s="4">
        <v>2880</v>
      </c>
      <c r="I112" s="6">
        <v>3627297.14</v>
      </c>
      <c r="J112" s="6">
        <v>1244729</v>
      </c>
    </row>
    <row r="113" spans="1:10" x14ac:dyDescent="0.2">
      <c r="A113" s="4" t="s">
        <v>11</v>
      </c>
      <c r="B113" s="4" t="s">
        <v>25</v>
      </c>
      <c r="C113" s="4" t="s">
        <v>229</v>
      </c>
      <c r="D113" s="4" t="s">
        <v>230</v>
      </c>
      <c r="F113" s="4">
        <v>212157</v>
      </c>
      <c r="G113" s="5" t="s">
        <v>15</v>
      </c>
      <c r="H113" s="4">
        <v>2880</v>
      </c>
      <c r="I113" s="6">
        <v>6902977.6100000003</v>
      </c>
      <c r="J113" s="6">
        <v>2088108</v>
      </c>
    </row>
    <row r="114" spans="1:10" x14ac:dyDescent="0.2">
      <c r="A114" s="4" t="s">
        <v>11</v>
      </c>
      <c r="B114" s="4" t="s">
        <v>22</v>
      </c>
      <c r="C114" s="4" t="s">
        <v>231</v>
      </c>
      <c r="D114" s="4" t="s">
        <v>232</v>
      </c>
      <c r="F114" s="4">
        <v>257442</v>
      </c>
      <c r="G114" s="5" t="s">
        <v>15</v>
      </c>
      <c r="H114" s="4">
        <v>2850</v>
      </c>
      <c r="I114" s="6">
        <v>431353.7</v>
      </c>
      <c r="J114" s="6">
        <v>137552</v>
      </c>
    </row>
    <row r="115" spans="1:10" x14ac:dyDescent="0.2">
      <c r="A115" s="4" t="s">
        <v>11</v>
      </c>
      <c r="B115" s="4" t="s">
        <v>19</v>
      </c>
      <c r="C115" s="4" t="s">
        <v>233</v>
      </c>
      <c r="D115" s="4" t="s">
        <v>234</v>
      </c>
      <c r="F115" s="4">
        <v>259687</v>
      </c>
      <c r="G115" s="5" t="s">
        <v>15</v>
      </c>
      <c r="H115" s="4">
        <v>2850</v>
      </c>
      <c r="I115" s="6">
        <v>758591.45</v>
      </c>
      <c r="J115" s="6">
        <v>284670</v>
      </c>
    </row>
    <row r="116" spans="1:10" x14ac:dyDescent="0.2">
      <c r="A116" s="4" t="s">
        <v>11</v>
      </c>
      <c r="B116" s="4" t="s">
        <v>12</v>
      </c>
      <c r="C116" s="4" t="s">
        <v>235</v>
      </c>
      <c r="D116" s="4" t="s">
        <v>236</v>
      </c>
      <c r="F116" s="4">
        <v>234870</v>
      </c>
      <c r="G116" s="5" t="s">
        <v>15</v>
      </c>
      <c r="H116" s="4">
        <v>2850</v>
      </c>
      <c r="I116" s="6">
        <v>1553252.07</v>
      </c>
      <c r="J116" s="6">
        <v>577108</v>
      </c>
    </row>
    <row r="117" spans="1:10" x14ac:dyDescent="0.2">
      <c r="A117" s="4" t="s">
        <v>11</v>
      </c>
      <c r="B117" s="4" t="s">
        <v>22</v>
      </c>
      <c r="C117" s="4" t="s">
        <v>237</v>
      </c>
      <c r="D117" s="4" t="s">
        <v>238</v>
      </c>
      <c r="F117" s="4">
        <v>223204</v>
      </c>
      <c r="G117" s="5" t="s">
        <v>15</v>
      </c>
      <c r="H117" s="4">
        <v>2850</v>
      </c>
      <c r="I117" s="6">
        <v>3640802.47</v>
      </c>
      <c r="J117" s="6">
        <v>1181628</v>
      </c>
    </row>
    <row r="118" spans="1:10" x14ac:dyDescent="0.2">
      <c r="A118" s="4" t="s">
        <v>11</v>
      </c>
      <c r="B118" s="4" t="s">
        <v>50</v>
      </c>
      <c r="C118" s="4" t="s">
        <v>239</v>
      </c>
      <c r="D118" s="4" t="s">
        <v>240</v>
      </c>
      <c r="F118" s="4">
        <v>59145</v>
      </c>
      <c r="G118" s="5" t="s">
        <v>15</v>
      </c>
      <c r="H118" s="4">
        <v>2850</v>
      </c>
      <c r="I118" s="6">
        <v>4391903.99</v>
      </c>
      <c r="J118" s="6">
        <v>1415554</v>
      </c>
    </row>
    <row r="119" spans="1:10" x14ac:dyDescent="0.2">
      <c r="A119" s="4" t="s">
        <v>11</v>
      </c>
      <c r="B119" s="4" t="s">
        <v>12</v>
      </c>
      <c r="C119" s="4" t="s">
        <v>151</v>
      </c>
      <c r="D119" s="4" t="s">
        <v>241</v>
      </c>
      <c r="F119" s="4">
        <v>163772</v>
      </c>
      <c r="G119" s="5" t="s">
        <v>15</v>
      </c>
      <c r="H119" s="4">
        <v>2850</v>
      </c>
      <c r="I119" s="6">
        <v>4590901.32</v>
      </c>
      <c r="J119" s="6">
        <v>1537098</v>
      </c>
    </row>
    <row r="120" spans="1:10" x14ac:dyDescent="0.2">
      <c r="A120" s="4" t="s">
        <v>11</v>
      </c>
      <c r="B120" s="4" t="s">
        <v>12</v>
      </c>
      <c r="C120" s="4" t="s">
        <v>242</v>
      </c>
      <c r="D120" s="4" t="s">
        <v>243</v>
      </c>
      <c r="F120" s="4">
        <v>74268</v>
      </c>
      <c r="G120" s="5" t="s">
        <v>15</v>
      </c>
      <c r="H120" s="4">
        <v>2820</v>
      </c>
      <c r="I120" s="6">
        <v>90215.360000000001</v>
      </c>
      <c r="J120" s="6">
        <v>32525</v>
      </c>
    </row>
    <row r="121" spans="1:10" x14ac:dyDescent="0.2">
      <c r="A121" s="4" t="s">
        <v>11</v>
      </c>
      <c r="B121" s="4" t="s">
        <v>67</v>
      </c>
      <c r="C121" s="4" t="s">
        <v>244</v>
      </c>
      <c r="D121" s="4" t="s">
        <v>245</v>
      </c>
      <c r="F121" s="4">
        <v>154417</v>
      </c>
      <c r="G121" s="5" t="s">
        <v>15</v>
      </c>
      <c r="H121" s="4">
        <v>2820</v>
      </c>
      <c r="I121" s="6">
        <v>601081.41</v>
      </c>
      <c r="J121" s="6">
        <v>209967</v>
      </c>
    </row>
    <row r="122" spans="1:10" x14ac:dyDescent="0.2">
      <c r="A122" s="4" t="s">
        <v>11</v>
      </c>
      <c r="B122" s="4" t="s">
        <v>19</v>
      </c>
      <c r="C122" s="4" t="s">
        <v>246</v>
      </c>
      <c r="D122" s="4" t="s">
        <v>247</v>
      </c>
      <c r="F122" s="4">
        <v>298487</v>
      </c>
      <c r="G122" s="5" t="s">
        <v>15</v>
      </c>
      <c r="H122" s="4">
        <v>2820</v>
      </c>
      <c r="I122" s="6">
        <v>693324.78</v>
      </c>
      <c r="J122" s="6">
        <v>224600</v>
      </c>
    </row>
    <row r="123" spans="1:10" x14ac:dyDescent="0.2">
      <c r="A123" s="4" t="s">
        <v>11</v>
      </c>
      <c r="B123" s="4" t="s">
        <v>22</v>
      </c>
      <c r="C123" s="4" t="s">
        <v>248</v>
      </c>
      <c r="D123" s="4" t="s">
        <v>249</v>
      </c>
      <c r="F123" s="4">
        <v>283653</v>
      </c>
      <c r="G123" s="5" t="s">
        <v>15</v>
      </c>
      <c r="H123" s="4">
        <v>2820</v>
      </c>
      <c r="I123" s="6">
        <v>1111057.33</v>
      </c>
      <c r="J123" s="6">
        <v>364115</v>
      </c>
    </row>
    <row r="124" spans="1:10" x14ac:dyDescent="0.2">
      <c r="A124" s="4" t="s">
        <v>11</v>
      </c>
      <c r="B124" s="4" t="s">
        <v>25</v>
      </c>
      <c r="C124" s="4" t="s">
        <v>250</v>
      </c>
      <c r="D124" s="4" t="s">
        <v>251</v>
      </c>
      <c r="F124" s="4">
        <v>233658</v>
      </c>
      <c r="G124" s="5" t="s">
        <v>15</v>
      </c>
      <c r="H124" s="4">
        <v>2820</v>
      </c>
      <c r="I124" s="6">
        <v>1204044.06</v>
      </c>
      <c r="J124" s="6">
        <v>432607</v>
      </c>
    </row>
    <row r="125" spans="1:10" x14ac:dyDescent="0.2">
      <c r="A125" s="4" t="s">
        <v>11</v>
      </c>
      <c r="B125" s="4" t="s">
        <v>12</v>
      </c>
      <c r="C125" s="4" t="s">
        <v>252</v>
      </c>
      <c r="D125" s="4" t="s">
        <v>135</v>
      </c>
      <c r="F125" s="4">
        <v>208296</v>
      </c>
      <c r="G125" s="5" t="s">
        <v>15</v>
      </c>
      <c r="H125" s="4">
        <v>2820</v>
      </c>
      <c r="I125" s="6">
        <v>2201767.21</v>
      </c>
      <c r="J125" s="6">
        <v>734621</v>
      </c>
    </row>
    <row r="126" spans="1:10" x14ac:dyDescent="0.2">
      <c r="A126" s="4" t="s">
        <v>11</v>
      </c>
      <c r="B126" s="4" t="s">
        <v>19</v>
      </c>
      <c r="C126" s="4" t="s">
        <v>253</v>
      </c>
      <c r="D126" s="4" t="s">
        <v>254</v>
      </c>
      <c r="F126" s="4">
        <v>288124</v>
      </c>
      <c r="G126" s="5" t="s">
        <v>15</v>
      </c>
      <c r="H126" s="4">
        <v>2820</v>
      </c>
      <c r="I126" s="6">
        <v>2832285.68</v>
      </c>
      <c r="J126" s="6">
        <v>1027421</v>
      </c>
    </row>
    <row r="127" spans="1:10" x14ac:dyDescent="0.2">
      <c r="A127" s="4" t="s">
        <v>11</v>
      </c>
      <c r="B127" s="4" t="s">
        <v>25</v>
      </c>
      <c r="C127" s="4" t="s">
        <v>255</v>
      </c>
      <c r="D127" s="4" t="s">
        <v>256</v>
      </c>
      <c r="F127" s="4">
        <v>226751</v>
      </c>
      <c r="G127" s="5" t="s">
        <v>15</v>
      </c>
      <c r="H127" s="4">
        <v>2820</v>
      </c>
      <c r="I127" s="6">
        <v>2888060.25</v>
      </c>
      <c r="J127" s="6">
        <v>1004384</v>
      </c>
    </row>
    <row r="128" spans="1:10" x14ac:dyDescent="0.2">
      <c r="A128" s="4" t="s">
        <v>11</v>
      </c>
      <c r="B128" s="4" t="s">
        <v>12</v>
      </c>
      <c r="C128" s="4" t="s">
        <v>257</v>
      </c>
      <c r="D128" s="4" t="s">
        <v>258</v>
      </c>
      <c r="F128" s="4">
        <v>44675</v>
      </c>
      <c r="G128" s="5" t="s">
        <v>15</v>
      </c>
      <c r="H128" s="4">
        <v>2820</v>
      </c>
      <c r="I128" s="6">
        <v>3041268.93</v>
      </c>
      <c r="J128" s="6">
        <v>1088700</v>
      </c>
    </row>
    <row r="129" spans="1:10" x14ac:dyDescent="0.2">
      <c r="A129" s="4" t="s">
        <v>11</v>
      </c>
      <c r="B129" s="4" t="s">
        <v>12</v>
      </c>
      <c r="C129" s="4" t="s">
        <v>259</v>
      </c>
      <c r="D129" s="4" t="s">
        <v>260</v>
      </c>
      <c r="F129" s="4">
        <v>294577</v>
      </c>
      <c r="G129" s="5" t="s">
        <v>15</v>
      </c>
      <c r="H129" s="4">
        <v>2820</v>
      </c>
      <c r="I129" s="6">
        <v>3120017.02</v>
      </c>
      <c r="J129" s="6">
        <v>1088385</v>
      </c>
    </row>
    <row r="130" spans="1:10" x14ac:dyDescent="0.2">
      <c r="A130" s="4" t="s">
        <v>11</v>
      </c>
      <c r="B130" s="4" t="s">
        <v>19</v>
      </c>
      <c r="C130" s="4" t="s">
        <v>261</v>
      </c>
      <c r="D130" s="4" t="s">
        <v>262</v>
      </c>
      <c r="F130" s="4">
        <v>252161</v>
      </c>
      <c r="G130" s="5" t="s">
        <v>15</v>
      </c>
      <c r="H130" s="4">
        <v>2820</v>
      </c>
      <c r="I130" s="6">
        <v>5870980.0099999998</v>
      </c>
      <c r="J130" s="6">
        <v>1983006</v>
      </c>
    </row>
    <row r="131" spans="1:10" x14ac:dyDescent="0.2">
      <c r="A131" s="4" t="s">
        <v>11</v>
      </c>
      <c r="B131" s="4" t="s">
        <v>12</v>
      </c>
      <c r="C131" s="4" t="s">
        <v>112</v>
      </c>
      <c r="D131" s="4" t="s">
        <v>263</v>
      </c>
      <c r="F131" s="4">
        <v>278513</v>
      </c>
      <c r="G131" s="5" t="s">
        <v>15</v>
      </c>
      <c r="H131" s="4">
        <v>2820</v>
      </c>
      <c r="I131" s="6">
        <v>8837068.5099999998</v>
      </c>
      <c r="J131" s="6">
        <v>2899848</v>
      </c>
    </row>
    <row r="132" spans="1:10" x14ac:dyDescent="0.2">
      <c r="A132" s="4" t="s">
        <v>11</v>
      </c>
      <c r="B132" s="4" t="s">
        <v>12</v>
      </c>
      <c r="C132" s="4" t="s">
        <v>264</v>
      </c>
      <c r="D132" s="4" t="s">
        <v>265</v>
      </c>
      <c r="F132" s="4">
        <v>307833</v>
      </c>
      <c r="G132" s="5" t="s">
        <v>15</v>
      </c>
      <c r="H132" s="4">
        <v>2790</v>
      </c>
      <c r="I132" s="6">
        <v>1349431.57</v>
      </c>
      <c r="J132" s="6">
        <v>500372</v>
      </c>
    </row>
    <row r="133" spans="1:10" x14ac:dyDescent="0.2">
      <c r="A133" s="4" t="s">
        <v>11</v>
      </c>
      <c r="B133" s="4" t="s">
        <v>12</v>
      </c>
      <c r="C133" s="4" t="s">
        <v>266</v>
      </c>
      <c r="D133" s="4" t="s">
        <v>267</v>
      </c>
      <c r="F133" s="4">
        <v>224277</v>
      </c>
      <c r="G133" s="5" t="s">
        <v>15</v>
      </c>
      <c r="H133" s="4">
        <v>2790</v>
      </c>
      <c r="I133" s="6">
        <v>1540968.81</v>
      </c>
      <c r="J133" s="6">
        <v>639691</v>
      </c>
    </row>
    <row r="134" spans="1:10" x14ac:dyDescent="0.2">
      <c r="A134" s="4" t="s">
        <v>11</v>
      </c>
      <c r="B134" s="4" t="s">
        <v>25</v>
      </c>
      <c r="C134" s="4" t="s">
        <v>268</v>
      </c>
      <c r="D134" s="4" t="s">
        <v>269</v>
      </c>
      <c r="F134" s="4">
        <v>176410</v>
      </c>
      <c r="G134" s="5" t="s">
        <v>15</v>
      </c>
      <c r="H134" s="4">
        <v>2790</v>
      </c>
      <c r="I134" s="6">
        <v>1953854.44</v>
      </c>
      <c r="J134" s="6">
        <v>670208</v>
      </c>
    </row>
    <row r="135" spans="1:10" x14ac:dyDescent="0.2">
      <c r="A135" s="4" t="s">
        <v>11</v>
      </c>
      <c r="B135" s="4" t="s">
        <v>12</v>
      </c>
      <c r="C135" s="4" t="s">
        <v>270</v>
      </c>
      <c r="D135" s="4" t="s">
        <v>135</v>
      </c>
      <c r="F135" s="4">
        <v>191641</v>
      </c>
      <c r="G135" s="5" t="s">
        <v>15</v>
      </c>
      <c r="H135" s="4">
        <v>2790</v>
      </c>
      <c r="I135" s="6">
        <v>3488219.39</v>
      </c>
      <c r="J135" s="6">
        <v>1206572</v>
      </c>
    </row>
    <row r="136" spans="1:10" x14ac:dyDescent="0.2">
      <c r="A136" s="4" t="s">
        <v>11</v>
      </c>
      <c r="B136" s="4" t="s">
        <v>12</v>
      </c>
      <c r="C136" s="4" t="s">
        <v>182</v>
      </c>
      <c r="D136" s="4" t="s">
        <v>271</v>
      </c>
      <c r="F136" s="4">
        <v>277770</v>
      </c>
      <c r="G136" s="5" t="s">
        <v>15</v>
      </c>
      <c r="H136" s="4">
        <v>2790</v>
      </c>
      <c r="I136" s="6">
        <v>4076572.43</v>
      </c>
      <c r="J136" s="6">
        <v>1413723</v>
      </c>
    </row>
    <row r="137" spans="1:10" x14ac:dyDescent="0.2">
      <c r="A137" s="4" t="s">
        <v>11</v>
      </c>
      <c r="B137" s="4" t="s">
        <v>67</v>
      </c>
      <c r="C137" s="4" t="s">
        <v>272</v>
      </c>
      <c r="D137" s="4" t="s">
        <v>273</v>
      </c>
      <c r="F137" s="4">
        <v>298164</v>
      </c>
      <c r="G137" s="5" t="s">
        <v>15</v>
      </c>
      <c r="H137" s="4">
        <v>2790</v>
      </c>
      <c r="I137" s="6">
        <v>5648648.5199999996</v>
      </c>
      <c r="J137" s="6">
        <v>1969930</v>
      </c>
    </row>
    <row r="138" spans="1:10" x14ac:dyDescent="0.2">
      <c r="A138" s="4" t="s">
        <v>11</v>
      </c>
      <c r="B138" s="4" t="s">
        <v>16</v>
      </c>
      <c r="C138" s="4" t="s">
        <v>207</v>
      </c>
      <c r="D138" s="4" t="s">
        <v>274</v>
      </c>
      <c r="F138" s="4">
        <v>13027</v>
      </c>
      <c r="G138" s="5" t="s">
        <v>15</v>
      </c>
      <c r="H138" s="4">
        <v>2790</v>
      </c>
      <c r="I138" s="6">
        <v>5770758.6699999999</v>
      </c>
      <c r="J138" s="6">
        <v>1990767</v>
      </c>
    </row>
    <row r="139" spans="1:10" x14ac:dyDescent="0.2">
      <c r="A139" s="4" t="s">
        <v>11</v>
      </c>
      <c r="B139" s="4" t="s">
        <v>12</v>
      </c>
      <c r="C139" s="4" t="s">
        <v>275</v>
      </c>
      <c r="D139" s="4" t="s">
        <v>276</v>
      </c>
      <c r="F139" s="4">
        <v>88466</v>
      </c>
      <c r="G139" s="5" t="s">
        <v>15</v>
      </c>
      <c r="H139" s="4">
        <v>2760</v>
      </c>
      <c r="I139" s="6">
        <v>175836.38</v>
      </c>
      <c r="J139" s="6">
        <v>69389</v>
      </c>
    </row>
    <row r="140" spans="1:10" x14ac:dyDescent="0.2">
      <c r="A140" s="4" t="s">
        <v>11</v>
      </c>
      <c r="B140" s="4" t="s">
        <v>67</v>
      </c>
      <c r="C140" s="4" t="s">
        <v>214</v>
      </c>
      <c r="D140" s="4" t="s">
        <v>277</v>
      </c>
      <c r="F140" s="4">
        <v>122687</v>
      </c>
      <c r="G140" s="5" t="s">
        <v>15</v>
      </c>
      <c r="H140" s="4">
        <v>2760</v>
      </c>
      <c r="I140" s="6">
        <v>375621.4</v>
      </c>
      <c r="J140" s="6">
        <v>141333</v>
      </c>
    </row>
    <row r="141" spans="1:10" x14ac:dyDescent="0.2">
      <c r="A141" s="4" t="s">
        <v>11</v>
      </c>
      <c r="B141" s="4" t="s">
        <v>12</v>
      </c>
      <c r="C141" s="4" t="s">
        <v>278</v>
      </c>
      <c r="D141" s="4" t="s">
        <v>279</v>
      </c>
      <c r="F141" s="4">
        <v>272003</v>
      </c>
      <c r="G141" s="5" t="s">
        <v>15</v>
      </c>
      <c r="H141" s="4">
        <v>2760</v>
      </c>
      <c r="I141" s="6">
        <v>757461.29</v>
      </c>
      <c r="J141" s="6">
        <v>276325</v>
      </c>
    </row>
    <row r="142" spans="1:10" x14ac:dyDescent="0.2">
      <c r="A142" s="4" t="s">
        <v>11</v>
      </c>
      <c r="B142" s="4" t="s">
        <v>157</v>
      </c>
      <c r="C142" s="4" t="s">
        <v>280</v>
      </c>
      <c r="D142" s="4" t="s">
        <v>281</v>
      </c>
      <c r="F142" s="4">
        <v>10908</v>
      </c>
      <c r="G142" s="5" t="s">
        <v>15</v>
      </c>
      <c r="H142" s="4">
        <v>2760</v>
      </c>
      <c r="I142" s="6">
        <v>1592697.58</v>
      </c>
      <c r="J142" s="6">
        <v>578702</v>
      </c>
    </row>
    <row r="143" spans="1:10" x14ac:dyDescent="0.2">
      <c r="A143" s="4" t="s">
        <v>11</v>
      </c>
      <c r="B143" s="4" t="s">
        <v>67</v>
      </c>
      <c r="C143" s="4" t="s">
        <v>282</v>
      </c>
      <c r="D143" s="4" t="s">
        <v>283</v>
      </c>
      <c r="F143" s="4">
        <v>306678</v>
      </c>
      <c r="G143" s="5" t="s">
        <v>15</v>
      </c>
      <c r="H143" s="4">
        <v>2760</v>
      </c>
      <c r="I143" s="6">
        <v>1950623.08</v>
      </c>
      <c r="J143" s="6">
        <v>674578</v>
      </c>
    </row>
    <row r="144" spans="1:10" x14ac:dyDescent="0.2">
      <c r="A144" s="4" t="s">
        <v>11</v>
      </c>
      <c r="B144" s="4" t="s">
        <v>12</v>
      </c>
      <c r="C144" s="4" t="s">
        <v>255</v>
      </c>
      <c r="D144" s="4" t="s">
        <v>284</v>
      </c>
      <c r="F144" s="4">
        <v>198273</v>
      </c>
      <c r="G144" s="5" t="s">
        <v>15</v>
      </c>
      <c r="H144" s="4">
        <v>2760</v>
      </c>
      <c r="I144" s="6">
        <v>2910866.93</v>
      </c>
      <c r="J144" s="6">
        <v>1011229</v>
      </c>
    </row>
    <row r="145" spans="1:10" x14ac:dyDescent="0.2">
      <c r="A145" s="4" t="s">
        <v>11</v>
      </c>
      <c r="B145" s="4" t="s">
        <v>16</v>
      </c>
      <c r="C145" s="4" t="s">
        <v>285</v>
      </c>
      <c r="D145" s="4" t="s">
        <v>286</v>
      </c>
      <c r="F145" s="4">
        <v>229458</v>
      </c>
      <c r="G145" s="5" t="s">
        <v>15</v>
      </c>
      <c r="H145" s="4">
        <v>2760</v>
      </c>
      <c r="I145" s="6">
        <v>2922527.36</v>
      </c>
      <c r="J145" s="6">
        <v>1012502</v>
      </c>
    </row>
    <row r="146" spans="1:10" x14ac:dyDescent="0.2">
      <c r="A146" s="4" t="s">
        <v>11</v>
      </c>
      <c r="B146" s="4" t="s">
        <v>25</v>
      </c>
      <c r="C146" s="4" t="s">
        <v>287</v>
      </c>
      <c r="D146" s="4" t="s">
        <v>288</v>
      </c>
      <c r="F146" s="4">
        <v>239432</v>
      </c>
      <c r="G146" s="5" t="s">
        <v>15</v>
      </c>
      <c r="H146" s="4">
        <v>2760</v>
      </c>
      <c r="I146" s="6">
        <v>3581287.41</v>
      </c>
      <c r="J146" s="6">
        <v>1262613</v>
      </c>
    </row>
    <row r="147" spans="1:10" x14ac:dyDescent="0.2">
      <c r="A147" s="4" t="s">
        <v>11</v>
      </c>
      <c r="B147" s="4" t="s">
        <v>12</v>
      </c>
      <c r="C147" s="4" t="s">
        <v>289</v>
      </c>
      <c r="D147" s="4" t="s">
        <v>290</v>
      </c>
      <c r="F147" s="4">
        <v>210102</v>
      </c>
      <c r="G147" s="5" t="s">
        <v>15</v>
      </c>
      <c r="H147" s="4">
        <v>2760</v>
      </c>
      <c r="I147" s="6">
        <v>3807248.48</v>
      </c>
      <c r="J147" s="6">
        <v>1331501</v>
      </c>
    </row>
    <row r="148" spans="1:10" x14ac:dyDescent="0.2">
      <c r="A148" s="4" t="s">
        <v>11</v>
      </c>
      <c r="B148" s="4" t="s">
        <v>19</v>
      </c>
      <c r="C148" s="4" t="s">
        <v>152</v>
      </c>
      <c r="D148" s="4" t="s">
        <v>291</v>
      </c>
      <c r="F148" s="4">
        <v>69359</v>
      </c>
      <c r="G148" s="5" t="s">
        <v>15</v>
      </c>
      <c r="H148" s="4">
        <v>2760</v>
      </c>
      <c r="I148" s="6">
        <v>5509438.9500000002</v>
      </c>
      <c r="J148" s="6">
        <v>1954601</v>
      </c>
    </row>
    <row r="149" spans="1:10" x14ac:dyDescent="0.2">
      <c r="A149" s="4" t="s">
        <v>11</v>
      </c>
      <c r="B149" s="4" t="s">
        <v>25</v>
      </c>
      <c r="C149" s="4" t="s">
        <v>292</v>
      </c>
      <c r="D149" s="4" t="s">
        <v>293</v>
      </c>
      <c r="F149" s="4">
        <v>288322</v>
      </c>
      <c r="G149" s="5" t="s">
        <v>15</v>
      </c>
      <c r="H149" s="4">
        <v>2760</v>
      </c>
      <c r="I149" s="6">
        <v>13847769.74</v>
      </c>
      <c r="J149" s="6">
        <v>5145310</v>
      </c>
    </row>
    <row r="150" spans="1:10" x14ac:dyDescent="0.2">
      <c r="A150" s="4" t="s">
        <v>11</v>
      </c>
      <c r="B150" s="4" t="s">
        <v>12</v>
      </c>
      <c r="C150" s="4" t="s">
        <v>294</v>
      </c>
      <c r="D150" s="4" t="s">
        <v>295</v>
      </c>
      <c r="F150" s="4">
        <v>307809</v>
      </c>
      <c r="G150" s="5" t="s">
        <v>15</v>
      </c>
      <c r="H150" s="4">
        <v>2730</v>
      </c>
      <c r="I150" s="6">
        <v>827653.09</v>
      </c>
      <c r="J150" s="6">
        <v>295670</v>
      </c>
    </row>
    <row r="151" spans="1:10" x14ac:dyDescent="0.2">
      <c r="A151" s="4" t="s">
        <v>11</v>
      </c>
      <c r="B151" s="4" t="s">
        <v>22</v>
      </c>
      <c r="C151" s="4" t="s">
        <v>222</v>
      </c>
      <c r="D151" s="4" t="s">
        <v>296</v>
      </c>
      <c r="F151" s="4">
        <v>299261</v>
      </c>
      <c r="G151" s="5" t="s">
        <v>15</v>
      </c>
      <c r="H151" s="4">
        <v>2730</v>
      </c>
      <c r="I151" s="6">
        <v>2984612.12</v>
      </c>
      <c r="J151" s="6">
        <v>1066520</v>
      </c>
    </row>
    <row r="152" spans="1:10" x14ac:dyDescent="0.2">
      <c r="A152" s="4" t="s">
        <v>11</v>
      </c>
      <c r="B152" s="4" t="s">
        <v>25</v>
      </c>
      <c r="C152" s="4" t="s">
        <v>112</v>
      </c>
      <c r="D152" s="4" t="s">
        <v>297</v>
      </c>
      <c r="F152" s="4">
        <v>244028</v>
      </c>
      <c r="G152" s="5" t="s">
        <v>15</v>
      </c>
      <c r="H152" s="4">
        <v>2730</v>
      </c>
      <c r="I152" s="6">
        <v>3433876.9</v>
      </c>
      <c r="J152" s="6">
        <v>1232562</v>
      </c>
    </row>
    <row r="153" spans="1:10" x14ac:dyDescent="0.2">
      <c r="A153" s="4" t="s">
        <v>11</v>
      </c>
      <c r="B153" s="4" t="s">
        <v>12</v>
      </c>
      <c r="C153" s="4" t="s">
        <v>298</v>
      </c>
      <c r="D153" s="4" t="s">
        <v>299</v>
      </c>
      <c r="F153" s="4">
        <v>198257</v>
      </c>
      <c r="G153" s="5" t="s">
        <v>15</v>
      </c>
      <c r="H153" s="4">
        <v>2730</v>
      </c>
      <c r="I153" s="6">
        <v>7430894.3600000003</v>
      </c>
      <c r="J153" s="6">
        <v>2579141</v>
      </c>
    </row>
    <row r="154" spans="1:10" x14ac:dyDescent="0.2">
      <c r="A154" s="4" t="s">
        <v>11</v>
      </c>
      <c r="B154" s="4" t="s">
        <v>12</v>
      </c>
      <c r="C154" s="4" t="s">
        <v>300</v>
      </c>
      <c r="D154" s="4" t="s">
        <v>301</v>
      </c>
      <c r="F154" s="4">
        <v>304509</v>
      </c>
      <c r="G154" s="5" t="s">
        <v>15</v>
      </c>
      <c r="H154" s="4">
        <v>2700</v>
      </c>
      <c r="I154" s="6">
        <v>693656.35</v>
      </c>
      <c r="J154" s="6">
        <v>248400</v>
      </c>
    </row>
    <row r="155" spans="1:10" x14ac:dyDescent="0.2">
      <c r="A155" s="4" t="s">
        <v>11</v>
      </c>
      <c r="B155" s="4" t="s">
        <v>19</v>
      </c>
      <c r="C155" s="4" t="s">
        <v>302</v>
      </c>
      <c r="D155" s="4" t="s">
        <v>303</v>
      </c>
      <c r="F155" s="4">
        <v>184018</v>
      </c>
      <c r="G155" s="5" t="s">
        <v>15</v>
      </c>
      <c r="H155" s="4">
        <v>2700</v>
      </c>
      <c r="I155" s="6">
        <v>1286238.1299999999</v>
      </c>
      <c r="J155" s="6">
        <v>439112</v>
      </c>
    </row>
    <row r="156" spans="1:10" x14ac:dyDescent="0.2">
      <c r="A156" s="4" t="s">
        <v>11</v>
      </c>
      <c r="B156" s="4" t="s">
        <v>16</v>
      </c>
      <c r="C156" s="4" t="s">
        <v>304</v>
      </c>
      <c r="D156" s="4" t="s">
        <v>305</v>
      </c>
      <c r="F156" s="4">
        <v>189066</v>
      </c>
      <c r="G156" s="5" t="s">
        <v>15</v>
      </c>
      <c r="H156" s="4">
        <v>2700</v>
      </c>
      <c r="I156" s="6">
        <v>2186859.0499999998</v>
      </c>
      <c r="J156" s="6">
        <v>758956</v>
      </c>
    </row>
    <row r="157" spans="1:10" x14ac:dyDescent="0.2">
      <c r="A157" s="4" t="s">
        <v>11</v>
      </c>
      <c r="B157" s="4" t="s">
        <v>25</v>
      </c>
      <c r="C157" s="4" t="s">
        <v>306</v>
      </c>
      <c r="D157" s="4" t="s">
        <v>307</v>
      </c>
      <c r="F157" s="4">
        <v>20097</v>
      </c>
      <c r="G157" s="5" t="s">
        <v>15</v>
      </c>
      <c r="H157" s="4">
        <v>2700</v>
      </c>
      <c r="I157" s="6">
        <v>2502300</v>
      </c>
      <c r="J157" s="6">
        <v>958420</v>
      </c>
    </row>
    <row r="158" spans="1:10" x14ac:dyDescent="0.2">
      <c r="A158" s="4" t="s">
        <v>11</v>
      </c>
      <c r="B158" s="4" t="s">
        <v>25</v>
      </c>
      <c r="C158" s="4" t="s">
        <v>306</v>
      </c>
      <c r="D158" s="4" t="s">
        <v>308</v>
      </c>
      <c r="F158" s="4">
        <v>124774</v>
      </c>
      <c r="G158" s="5" t="s">
        <v>15</v>
      </c>
      <c r="H158" s="4">
        <v>2700</v>
      </c>
      <c r="I158" s="6">
        <v>2516200.56</v>
      </c>
      <c r="J158" s="6">
        <v>917208</v>
      </c>
    </row>
    <row r="159" spans="1:10" x14ac:dyDescent="0.2">
      <c r="A159" s="4" t="s">
        <v>11</v>
      </c>
      <c r="B159" s="4" t="s">
        <v>25</v>
      </c>
      <c r="C159" s="4" t="s">
        <v>309</v>
      </c>
      <c r="D159" s="4" t="s">
        <v>310</v>
      </c>
      <c r="F159" s="4">
        <v>31763</v>
      </c>
      <c r="G159" s="5" t="s">
        <v>15</v>
      </c>
      <c r="H159" s="4">
        <v>2700</v>
      </c>
      <c r="I159" s="6">
        <v>4434781.66</v>
      </c>
      <c r="J159" s="6">
        <v>1596030</v>
      </c>
    </row>
    <row r="160" spans="1:10" x14ac:dyDescent="0.2">
      <c r="A160" s="4" t="s">
        <v>11</v>
      </c>
      <c r="B160" s="4" t="s">
        <v>50</v>
      </c>
      <c r="C160" s="4" t="s">
        <v>311</v>
      </c>
      <c r="D160" s="4" t="s">
        <v>312</v>
      </c>
      <c r="F160" s="4">
        <v>85736</v>
      </c>
      <c r="G160" s="5" t="s">
        <v>15</v>
      </c>
      <c r="H160" s="4">
        <v>2700</v>
      </c>
      <c r="I160" s="6">
        <v>5392393.3799999999</v>
      </c>
      <c r="J160" s="6">
        <v>1879256</v>
      </c>
    </row>
    <row r="161" spans="1:10" x14ac:dyDescent="0.2">
      <c r="A161" s="4" t="s">
        <v>11</v>
      </c>
      <c r="B161" s="4" t="s">
        <v>19</v>
      </c>
      <c r="C161" s="4" t="s">
        <v>313</v>
      </c>
      <c r="D161" s="4" t="s">
        <v>314</v>
      </c>
      <c r="F161" s="4">
        <v>164200</v>
      </c>
      <c r="G161" s="5" t="s">
        <v>15</v>
      </c>
      <c r="H161" s="4">
        <v>2700</v>
      </c>
      <c r="I161" s="6">
        <v>5393648.6600000001</v>
      </c>
      <c r="J161" s="6">
        <v>1881654</v>
      </c>
    </row>
    <row r="162" spans="1:10" x14ac:dyDescent="0.2">
      <c r="A162" s="4" t="s">
        <v>11</v>
      </c>
      <c r="B162" s="4" t="s">
        <v>12</v>
      </c>
      <c r="C162" s="4" t="s">
        <v>315</v>
      </c>
      <c r="D162" s="4" t="s">
        <v>316</v>
      </c>
      <c r="F162" s="4">
        <v>112787</v>
      </c>
      <c r="G162" s="5" t="s">
        <v>15</v>
      </c>
      <c r="H162" s="4">
        <v>2700</v>
      </c>
      <c r="I162" s="6">
        <v>7656455.5199999996</v>
      </c>
      <c r="J162" s="6">
        <v>2621109</v>
      </c>
    </row>
    <row r="163" spans="1:10" x14ac:dyDescent="0.2">
      <c r="A163" s="4" t="s">
        <v>11</v>
      </c>
      <c r="B163" s="4" t="s">
        <v>22</v>
      </c>
      <c r="C163" s="4" t="s">
        <v>317</v>
      </c>
      <c r="D163" s="4" t="s">
        <v>318</v>
      </c>
      <c r="F163" s="4">
        <v>199578</v>
      </c>
      <c r="G163" s="5" t="s">
        <v>15</v>
      </c>
      <c r="H163" s="4">
        <v>2670</v>
      </c>
      <c r="I163" s="6">
        <v>1372003.65</v>
      </c>
      <c r="J163" s="6">
        <v>472600</v>
      </c>
    </row>
    <row r="164" spans="1:10" x14ac:dyDescent="0.2">
      <c r="A164" s="4" t="s">
        <v>11</v>
      </c>
      <c r="B164" s="4" t="s">
        <v>16</v>
      </c>
      <c r="C164" s="4" t="s">
        <v>319</v>
      </c>
      <c r="D164" s="4" t="s">
        <v>320</v>
      </c>
      <c r="F164" s="4">
        <v>53981</v>
      </c>
      <c r="G164" s="5" t="s">
        <v>15</v>
      </c>
      <c r="H164" s="4">
        <v>2670</v>
      </c>
      <c r="I164" s="6">
        <v>1672230.96</v>
      </c>
      <c r="J164" s="6">
        <v>568824</v>
      </c>
    </row>
    <row r="165" spans="1:10" x14ac:dyDescent="0.2">
      <c r="A165" s="4" t="s">
        <v>11</v>
      </c>
      <c r="B165" s="4" t="s">
        <v>50</v>
      </c>
      <c r="C165" s="4" t="s">
        <v>321</v>
      </c>
      <c r="D165" s="4" t="s">
        <v>322</v>
      </c>
      <c r="F165" s="4">
        <v>184661</v>
      </c>
      <c r="G165" s="5" t="s">
        <v>15</v>
      </c>
      <c r="H165" s="4">
        <v>2670</v>
      </c>
      <c r="I165" s="6">
        <v>4708051.99</v>
      </c>
      <c r="J165" s="6">
        <v>1630019</v>
      </c>
    </row>
    <row r="166" spans="1:10" x14ac:dyDescent="0.2">
      <c r="A166" s="4" t="s">
        <v>11</v>
      </c>
      <c r="B166" s="4" t="s">
        <v>19</v>
      </c>
      <c r="C166" s="4" t="s">
        <v>323</v>
      </c>
      <c r="D166" s="4" t="s">
        <v>324</v>
      </c>
      <c r="F166" s="4">
        <v>124428</v>
      </c>
      <c r="G166" s="5" t="s">
        <v>15</v>
      </c>
      <c r="H166" s="4">
        <v>2670</v>
      </c>
      <c r="I166" s="6">
        <v>5961600.3399999999</v>
      </c>
      <c r="J166" s="6">
        <v>2031547</v>
      </c>
    </row>
    <row r="167" spans="1:10" x14ac:dyDescent="0.2">
      <c r="A167" s="4" t="s">
        <v>11</v>
      </c>
      <c r="B167" s="4" t="s">
        <v>12</v>
      </c>
      <c r="C167" s="4" t="s">
        <v>325</v>
      </c>
      <c r="D167" s="4" t="s">
        <v>58</v>
      </c>
      <c r="F167" s="4">
        <v>242659</v>
      </c>
      <c r="G167" s="5" t="s">
        <v>15</v>
      </c>
      <c r="H167" s="4">
        <v>2670</v>
      </c>
      <c r="I167" s="6">
        <v>5990777.8799999999</v>
      </c>
      <c r="J167" s="6">
        <v>2071128</v>
      </c>
    </row>
    <row r="168" spans="1:10" x14ac:dyDescent="0.2">
      <c r="A168" s="4" t="s">
        <v>11</v>
      </c>
      <c r="B168" s="4" t="s">
        <v>12</v>
      </c>
      <c r="C168" s="4" t="s">
        <v>326</v>
      </c>
      <c r="D168" s="4" t="s">
        <v>327</v>
      </c>
      <c r="F168" s="4">
        <v>184554</v>
      </c>
      <c r="G168" s="5" t="s">
        <v>15</v>
      </c>
      <c r="H168" s="4">
        <v>2670</v>
      </c>
      <c r="I168" s="6">
        <v>7689182.2800000003</v>
      </c>
      <c r="J168" s="6">
        <v>2694750</v>
      </c>
    </row>
    <row r="169" spans="1:10" x14ac:dyDescent="0.2">
      <c r="A169" s="4" t="s">
        <v>11</v>
      </c>
      <c r="B169" s="4" t="s">
        <v>12</v>
      </c>
      <c r="C169" s="4" t="s">
        <v>136</v>
      </c>
      <c r="D169" s="4" t="s">
        <v>328</v>
      </c>
      <c r="F169" s="4">
        <v>69482</v>
      </c>
      <c r="G169" s="5" t="s">
        <v>15</v>
      </c>
      <c r="H169" s="4">
        <v>2640</v>
      </c>
      <c r="I169" s="6">
        <v>1165478.3400000001</v>
      </c>
      <c r="J169" s="6">
        <v>419475</v>
      </c>
    </row>
    <row r="170" spans="1:10" x14ac:dyDescent="0.2">
      <c r="A170" s="4" t="s">
        <v>11</v>
      </c>
      <c r="B170" s="4" t="s">
        <v>12</v>
      </c>
      <c r="C170" s="4" t="s">
        <v>329</v>
      </c>
      <c r="D170" s="4" t="s">
        <v>330</v>
      </c>
      <c r="F170" s="4">
        <v>83822</v>
      </c>
      <c r="G170" s="5" t="s">
        <v>15</v>
      </c>
      <c r="H170" s="4">
        <v>2640</v>
      </c>
      <c r="I170" s="6">
        <v>1475502.11</v>
      </c>
      <c r="J170" s="6">
        <v>504588</v>
      </c>
    </row>
    <row r="171" spans="1:10" x14ac:dyDescent="0.2">
      <c r="A171" s="4" t="s">
        <v>11</v>
      </c>
      <c r="B171" s="4" t="s">
        <v>19</v>
      </c>
      <c r="C171" s="4" t="s">
        <v>331</v>
      </c>
      <c r="D171" s="4" t="s">
        <v>332</v>
      </c>
      <c r="F171" s="4">
        <v>140226</v>
      </c>
      <c r="G171" s="5" t="s">
        <v>15</v>
      </c>
      <c r="H171" s="4">
        <v>2640</v>
      </c>
      <c r="I171" s="6">
        <v>3465423.32</v>
      </c>
      <c r="J171" s="6">
        <v>1200705</v>
      </c>
    </row>
    <row r="172" spans="1:10" x14ac:dyDescent="0.2">
      <c r="A172" s="4" t="s">
        <v>11</v>
      </c>
      <c r="B172" s="4" t="s">
        <v>16</v>
      </c>
      <c r="C172" s="4" t="s">
        <v>333</v>
      </c>
      <c r="D172" s="4" t="s">
        <v>334</v>
      </c>
      <c r="F172" s="4">
        <v>227700</v>
      </c>
      <c r="G172" s="5" t="s">
        <v>15</v>
      </c>
      <c r="H172" s="4">
        <v>2640</v>
      </c>
      <c r="I172" s="6">
        <v>4031981.21</v>
      </c>
      <c r="J172" s="6">
        <v>1457513</v>
      </c>
    </row>
    <row r="173" spans="1:10" x14ac:dyDescent="0.2">
      <c r="A173" s="4" t="s">
        <v>11</v>
      </c>
      <c r="B173" s="4" t="s">
        <v>19</v>
      </c>
      <c r="C173" s="4" t="s">
        <v>122</v>
      </c>
      <c r="D173" s="4" t="s">
        <v>335</v>
      </c>
      <c r="F173" s="4">
        <v>179406</v>
      </c>
      <c r="G173" s="5" t="s">
        <v>15</v>
      </c>
      <c r="H173" s="4">
        <v>2640</v>
      </c>
      <c r="I173" s="6">
        <v>13743870.41</v>
      </c>
      <c r="J173" s="6">
        <v>4781610</v>
      </c>
    </row>
    <row r="174" spans="1:10" x14ac:dyDescent="0.2">
      <c r="A174" s="4" t="s">
        <v>11</v>
      </c>
      <c r="B174" s="4" t="s">
        <v>22</v>
      </c>
      <c r="C174" s="4" t="s">
        <v>336</v>
      </c>
      <c r="D174" s="4" t="s">
        <v>337</v>
      </c>
      <c r="F174" s="4">
        <v>94209</v>
      </c>
      <c r="G174" s="5" t="s">
        <v>15</v>
      </c>
      <c r="H174" s="4">
        <v>2610</v>
      </c>
      <c r="I174" s="6">
        <v>138936.01999999999</v>
      </c>
      <c r="J174" s="6">
        <v>46413</v>
      </c>
    </row>
    <row r="175" spans="1:10" x14ac:dyDescent="0.2">
      <c r="A175" s="4" t="s">
        <v>11</v>
      </c>
      <c r="B175" s="4" t="s">
        <v>67</v>
      </c>
      <c r="C175" s="4" t="s">
        <v>338</v>
      </c>
      <c r="D175" s="4" t="s">
        <v>339</v>
      </c>
      <c r="F175" s="4">
        <v>98408</v>
      </c>
      <c r="G175" s="5" t="s">
        <v>15</v>
      </c>
      <c r="H175" s="4">
        <v>2610</v>
      </c>
      <c r="I175" s="6">
        <v>622217.24</v>
      </c>
      <c r="J175" s="6">
        <v>200126</v>
      </c>
    </row>
    <row r="176" spans="1:10" x14ac:dyDescent="0.2">
      <c r="A176" s="4" t="s">
        <v>11</v>
      </c>
      <c r="B176" s="4" t="s">
        <v>12</v>
      </c>
      <c r="C176" s="4" t="s">
        <v>340</v>
      </c>
      <c r="D176" s="4" t="s">
        <v>341</v>
      </c>
      <c r="F176" s="4">
        <v>272383</v>
      </c>
      <c r="G176" s="5" t="s">
        <v>15</v>
      </c>
      <c r="H176" s="4">
        <v>2610</v>
      </c>
      <c r="I176" s="6">
        <v>1314751.32</v>
      </c>
      <c r="J176" s="6">
        <v>444288</v>
      </c>
    </row>
    <row r="177" spans="1:10" x14ac:dyDescent="0.2">
      <c r="A177" s="4" t="s">
        <v>11</v>
      </c>
      <c r="B177" s="4" t="s">
        <v>19</v>
      </c>
      <c r="C177" s="4" t="s">
        <v>31</v>
      </c>
      <c r="D177" s="4" t="s">
        <v>342</v>
      </c>
      <c r="F177" s="4">
        <v>129724</v>
      </c>
      <c r="G177" s="5" t="s">
        <v>15</v>
      </c>
      <c r="H177" s="4">
        <v>2610</v>
      </c>
      <c r="I177" s="6">
        <v>1824377.64</v>
      </c>
      <c r="J177" s="6">
        <v>672836</v>
      </c>
    </row>
    <row r="178" spans="1:10" x14ac:dyDescent="0.2">
      <c r="A178" s="4" t="s">
        <v>11</v>
      </c>
      <c r="B178" s="4" t="s">
        <v>22</v>
      </c>
      <c r="C178" s="4" t="s">
        <v>282</v>
      </c>
      <c r="D178" s="4" t="s">
        <v>343</v>
      </c>
      <c r="F178" s="4">
        <v>248797</v>
      </c>
      <c r="G178" s="5" t="s">
        <v>15</v>
      </c>
      <c r="H178" s="4">
        <v>2610</v>
      </c>
      <c r="I178" s="6">
        <v>1952333.67</v>
      </c>
      <c r="J178" s="6">
        <v>709121</v>
      </c>
    </row>
    <row r="179" spans="1:10" x14ac:dyDescent="0.2">
      <c r="A179" s="4" t="s">
        <v>11</v>
      </c>
      <c r="B179" s="4" t="s">
        <v>12</v>
      </c>
      <c r="C179" s="4" t="s">
        <v>344</v>
      </c>
      <c r="D179" s="4" t="s">
        <v>345</v>
      </c>
      <c r="F179" s="4">
        <v>297976</v>
      </c>
      <c r="G179" s="5" t="s">
        <v>15</v>
      </c>
      <c r="H179" s="4">
        <v>2610</v>
      </c>
      <c r="I179" s="6">
        <v>2861633.55</v>
      </c>
      <c r="J179" s="6">
        <v>1027295</v>
      </c>
    </row>
    <row r="180" spans="1:10" x14ac:dyDescent="0.2">
      <c r="A180" s="4" t="s">
        <v>11</v>
      </c>
      <c r="B180" s="4" t="s">
        <v>12</v>
      </c>
      <c r="C180" s="4" t="s">
        <v>346</v>
      </c>
      <c r="D180" s="4" t="s">
        <v>347</v>
      </c>
      <c r="F180" s="4">
        <v>271005</v>
      </c>
      <c r="G180" s="5" t="s">
        <v>15</v>
      </c>
      <c r="H180" s="4">
        <v>2610</v>
      </c>
      <c r="I180" s="6">
        <v>3986185.86</v>
      </c>
      <c r="J180" s="6">
        <v>1360778</v>
      </c>
    </row>
    <row r="181" spans="1:10" x14ac:dyDescent="0.2">
      <c r="A181" s="4" t="s">
        <v>11</v>
      </c>
      <c r="B181" s="4" t="s">
        <v>12</v>
      </c>
      <c r="C181" s="4" t="s">
        <v>149</v>
      </c>
      <c r="D181" s="4" t="s">
        <v>279</v>
      </c>
      <c r="F181" s="4">
        <v>240323</v>
      </c>
      <c r="G181" s="5" t="s">
        <v>15</v>
      </c>
      <c r="H181" s="4">
        <v>2610</v>
      </c>
      <c r="I181" s="6">
        <v>4505558.21</v>
      </c>
      <c r="J181" s="6">
        <v>1614771</v>
      </c>
    </row>
    <row r="182" spans="1:10" x14ac:dyDescent="0.2">
      <c r="A182" s="4" t="s">
        <v>11</v>
      </c>
      <c r="B182" s="4" t="s">
        <v>12</v>
      </c>
      <c r="C182" s="4" t="s">
        <v>348</v>
      </c>
      <c r="D182" s="4" t="s">
        <v>349</v>
      </c>
      <c r="F182" s="4">
        <v>208171</v>
      </c>
      <c r="G182" s="5" t="s">
        <v>15</v>
      </c>
      <c r="H182" s="4">
        <v>2610</v>
      </c>
      <c r="I182" s="6">
        <v>5814955.04</v>
      </c>
      <c r="J182" s="6">
        <v>2000192</v>
      </c>
    </row>
    <row r="183" spans="1:10" x14ac:dyDescent="0.2">
      <c r="A183" s="4" t="s">
        <v>11</v>
      </c>
      <c r="B183" s="4" t="s">
        <v>25</v>
      </c>
      <c r="C183" s="4" t="s">
        <v>350</v>
      </c>
      <c r="D183" s="4" t="s">
        <v>351</v>
      </c>
      <c r="F183" s="4">
        <v>124501</v>
      </c>
      <c r="G183" s="5" t="s">
        <v>15</v>
      </c>
      <c r="H183" s="4">
        <v>2610</v>
      </c>
      <c r="I183" s="6">
        <v>5877850.29</v>
      </c>
      <c r="J183" s="6">
        <v>2035377</v>
      </c>
    </row>
    <row r="184" spans="1:10" x14ac:dyDescent="0.2">
      <c r="A184" s="4" t="s">
        <v>11</v>
      </c>
      <c r="B184" s="4" t="s">
        <v>19</v>
      </c>
      <c r="C184" s="4" t="s">
        <v>352</v>
      </c>
      <c r="D184" s="4" t="s">
        <v>353</v>
      </c>
      <c r="F184" s="4">
        <v>178945</v>
      </c>
      <c r="G184" s="5" t="s">
        <v>15</v>
      </c>
      <c r="H184" s="4">
        <v>2610</v>
      </c>
      <c r="I184" s="6">
        <v>11411028.789999999</v>
      </c>
      <c r="J184" s="6">
        <v>3913489</v>
      </c>
    </row>
    <row r="185" spans="1:10" x14ac:dyDescent="0.2">
      <c r="A185" s="4" t="s">
        <v>11</v>
      </c>
      <c r="B185" s="4" t="s">
        <v>22</v>
      </c>
      <c r="C185" s="4" t="s">
        <v>354</v>
      </c>
      <c r="D185" s="4" t="s">
        <v>355</v>
      </c>
      <c r="F185" s="4">
        <v>44279</v>
      </c>
      <c r="G185" s="5" t="s">
        <v>15</v>
      </c>
      <c r="H185" s="4">
        <v>2610</v>
      </c>
      <c r="I185" s="6">
        <v>16399293.92</v>
      </c>
      <c r="J185" s="6">
        <v>5639197</v>
      </c>
    </row>
    <row r="186" spans="1:10" x14ac:dyDescent="0.2">
      <c r="A186" s="4" t="s">
        <v>11</v>
      </c>
      <c r="B186" s="4" t="s">
        <v>16</v>
      </c>
      <c r="C186" s="4" t="s">
        <v>356</v>
      </c>
      <c r="D186" s="4" t="s">
        <v>357</v>
      </c>
      <c r="F186" s="4">
        <v>305191</v>
      </c>
      <c r="G186" s="5" t="s">
        <v>15</v>
      </c>
      <c r="H186" s="4">
        <v>2580</v>
      </c>
      <c r="I186" s="6">
        <v>285358.34000000003</v>
      </c>
      <c r="J186" s="6">
        <v>92000</v>
      </c>
    </row>
    <row r="187" spans="1:10" x14ac:dyDescent="0.2">
      <c r="A187" s="4" t="s">
        <v>11</v>
      </c>
      <c r="B187" s="4" t="s">
        <v>12</v>
      </c>
      <c r="C187" s="4" t="s">
        <v>358</v>
      </c>
      <c r="D187" s="4" t="s">
        <v>359</v>
      </c>
      <c r="F187" s="4">
        <v>32340</v>
      </c>
      <c r="G187" s="5" t="s">
        <v>15</v>
      </c>
      <c r="H187" s="4">
        <v>2580</v>
      </c>
      <c r="I187" s="6">
        <v>1549126.66</v>
      </c>
      <c r="J187" s="6">
        <v>562713</v>
      </c>
    </row>
    <row r="188" spans="1:10" x14ac:dyDescent="0.2">
      <c r="A188" s="4" t="s">
        <v>11</v>
      </c>
      <c r="B188" s="4" t="s">
        <v>12</v>
      </c>
      <c r="C188" s="4" t="s">
        <v>360</v>
      </c>
      <c r="D188" s="4" t="s">
        <v>361</v>
      </c>
      <c r="F188" s="4">
        <v>201754</v>
      </c>
      <c r="G188" s="5" t="s">
        <v>15</v>
      </c>
      <c r="H188" s="4">
        <v>2580</v>
      </c>
      <c r="I188" s="6">
        <v>1842740.53</v>
      </c>
      <c r="J188" s="6">
        <v>652555</v>
      </c>
    </row>
    <row r="189" spans="1:10" x14ac:dyDescent="0.2">
      <c r="A189" s="4" t="s">
        <v>11</v>
      </c>
      <c r="B189" s="4" t="s">
        <v>16</v>
      </c>
      <c r="C189" s="4" t="s">
        <v>102</v>
      </c>
      <c r="D189" s="4" t="s">
        <v>362</v>
      </c>
      <c r="F189" s="4">
        <v>195410</v>
      </c>
      <c r="G189" s="5" t="s">
        <v>15</v>
      </c>
      <c r="H189" s="4">
        <v>2580</v>
      </c>
      <c r="I189" s="6">
        <v>5228040.46</v>
      </c>
      <c r="J189" s="6">
        <v>1794002</v>
      </c>
    </row>
    <row r="190" spans="1:10" x14ac:dyDescent="0.2">
      <c r="A190" s="4" t="s">
        <v>11</v>
      </c>
      <c r="B190" s="4" t="s">
        <v>19</v>
      </c>
      <c r="C190" s="4" t="s">
        <v>120</v>
      </c>
      <c r="D190" s="4" t="s">
        <v>363</v>
      </c>
      <c r="F190" s="4">
        <v>179802</v>
      </c>
      <c r="G190" s="5" t="s">
        <v>15</v>
      </c>
      <c r="H190" s="4">
        <v>2580</v>
      </c>
      <c r="I190" s="6">
        <v>12799200.07</v>
      </c>
      <c r="J190" s="6">
        <v>4381393</v>
      </c>
    </row>
    <row r="191" spans="1:10" x14ac:dyDescent="0.2">
      <c r="A191" s="4" t="s">
        <v>11</v>
      </c>
      <c r="B191" s="4" t="s">
        <v>12</v>
      </c>
      <c r="C191" s="4" t="s">
        <v>364</v>
      </c>
      <c r="D191" s="4" t="s">
        <v>365</v>
      </c>
      <c r="F191" s="4">
        <v>318467</v>
      </c>
      <c r="G191" s="5" t="s">
        <v>15</v>
      </c>
      <c r="H191" s="4">
        <v>2550</v>
      </c>
      <c r="I191" s="6">
        <v>1725332.88</v>
      </c>
      <c r="J191" s="6">
        <v>598245</v>
      </c>
    </row>
    <row r="192" spans="1:10" x14ac:dyDescent="0.2">
      <c r="A192" s="4" t="s">
        <v>11</v>
      </c>
      <c r="B192" s="4" t="s">
        <v>12</v>
      </c>
      <c r="C192" s="4" t="s">
        <v>366</v>
      </c>
      <c r="D192" s="4" t="s">
        <v>367</v>
      </c>
      <c r="F192" s="4">
        <v>204832</v>
      </c>
      <c r="G192" s="5" t="s">
        <v>15</v>
      </c>
      <c r="H192" s="4">
        <v>2550</v>
      </c>
      <c r="I192" s="6">
        <v>1918449.27</v>
      </c>
      <c r="J192" s="6">
        <v>731523</v>
      </c>
    </row>
    <row r="193" spans="1:10" x14ac:dyDescent="0.2">
      <c r="A193" s="4" t="s">
        <v>11</v>
      </c>
      <c r="B193" s="4" t="s">
        <v>19</v>
      </c>
      <c r="C193" s="4" t="s">
        <v>368</v>
      </c>
      <c r="D193" s="4" t="s">
        <v>369</v>
      </c>
      <c r="F193" s="4">
        <v>196129</v>
      </c>
      <c r="G193" s="5" t="s">
        <v>15</v>
      </c>
      <c r="H193" s="4">
        <v>2550</v>
      </c>
      <c r="I193" s="6">
        <v>4271534.67</v>
      </c>
      <c r="J193" s="6">
        <v>1460395</v>
      </c>
    </row>
    <row r="194" spans="1:10" x14ac:dyDescent="0.2">
      <c r="A194" s="4" t="s">
        <v>11</v>
      </c>
      <c r="B194" s="4" t="s">
        <v>19</v>
      </c>
      <c r="C194" s="4" t="s">
        <v>152</v>
      </c>
      <c r="D194" s="4" t="s">
        <v>370</v>
      </c>
      <c r="F194" s="4">
        <v>169662</v>
      </c>
      <c r="G194" s="5" t="s">
        <v>15</v>
      </c>
      <c r="H194" s="4">
        <v>2550</v>
      </c>
      <c r="I194" s="6">
        <v>5439435</v>
      </c>
      <c r="J194" s="6">
        <v>1868147</v>
      </c>
    </row>
    <row r="195" spans="1:10" x14ac:dyDescent="0.2">
      <c r="A195" s="4" t="s">
        <v>11</v>
      </c>
      <c r="B195" s="4" t="s">
        <v>16</v>
      </c>
      <c r="C195" s="4" t="s">
        <v>371</v>
      </c>
      <c r="D195" s="4" t="s">
        <v>372</v>
      </c>
      <c r="F195" s="4">
        <v>201929</v>
      </c>
      <c r="G195" s="5" t="s">
        <v>15</v>
      </c>
      <c r="H195" s="4">
        <v>2550</v>
      </c>
      <c r="I195" s="6">
        <v>8059617.2199999997</v>
      </c>
      <c r="J195" s="6">
        <v>2779965</v>
      </c>
    </row>
    <row r="196" spans="1:10" x14ac:dyDescent="0.2">
      <c r="A196" s="4" t="s">
        <v>11</v>
      </c>
      <c r="B196" s="4" t="s">
        <v>16</v>
      </c>
      <c r="C196" s="4" t="s">
        <v>373</v>
      </c>
      <c r="D196" s="4" t="s">
        <v>135</v>
      </c>
      <c r="F196" s="4">
        <v>216455</v>
      </c>
      <c r="G196" s="5" t="s">
        <v>15</v>
      </c>
      <c r="H196" s="4">
        <v>2550</v>
      </c>
      <c r="I196" s="6">
        <v>12187215.98</v>
      </c>
      <c r="J196" s="6">
        <v>4734451</v>
      </c>
    </row>
    <row r="197" spans="1:10" x14ac:dyDescent="0.2">
      <c r="A197" s="4" t="s">
        <v>11</v>
      </c>
      <c r="B197" s="4" t="s">
        <v>19</v>
      </c>
      <c r="C197" s="4" t="s">
        <v>374</v>
      </c>
      <c r="D197" s="4" t="s">
        <v>375</v>
      </c>
      <c r="F197" s="4">
        <v>228336</v>
      </c>
      <c r="G197" s="5" t="s">
        <v>15</v>
      </c>
      <c r="H197" s="4">
        <v>2520</v>
      </c>
      <c r="I197" s="6">
        <v>2774734.88</v>
      </c>
      <c r="J197" s="6">
        <v>990738</v>
      </c>
    </row>
    <row r="198" spans="1:10" x14ac:dyDescent="0.2">
      <c r="A198" s="4" t="s">
        <v>11</v>
      </c>
      <c r="B198" s="4" t="s">
        <v>19</v>
      </c>
      <c r="C198" s="4" t="s">
        <v>376</v>
      </c>
      <c r="D198" s="4" t="s">
        <v>377</v>
      </c>
      <c r="F198" s="4">
        <v>187805</v>
      </c>
      <c r="G198" s="5" t="s">
        <v>15</v>
      </c>
      <c r="H198" s="4">
        <v>2520</v>
      </c>
      <c r="I198" s="6">
        <v>3841161.05</v>
      </c>
      <c r="J198" s="6">
        <v>1390326</v>
      </c>
    </row>
    <row r="199" spans="1:10" x14ac:dyDescent="0.2">
      <c r="A199" s="4" t="s">
        <v>11</v>
      </c>
      <c r="B199" s="4" t="s">
        <v>12</v>
      </c>
      <c r="C199" s="4" t="s">
        <v>298</v>
      </c>
      <c r="D199" s="4" t="s">
        <v>378</v>
      </c>
      <c r="F199" s="4">
        <v>335313</v>
      </c>
      <c r="G199" s="5" t="s">
        <v>15</v>
      </c>
      <c r="H199" s="4">
        <v>2520</v>
      </c>
      <c r="I199" s="6">
        <v>7632458.1299999999</v>
      </c>
      <c r="J199" s="6">
        <v>2704420</v>
      </c>
    </row>
    <row r="200" spans="1:10" x14ac:dyDescent="0.2">
      <c r="A200" s="4" t="s">
        <v>11</v>
      </c>
      <c r="B200" s="4" t="s">
        <v>67</v>
      </c>
      <c r="C200" s="4" t="s">
        <v>379</v>
      </c>
      <c r="D200" s="4" t="s">
        <v>372</v>
      </c>
      <c r="F200" s="4">
        <v>25005</v>
      </c>
      <c r="G200" s="5" t="s">
        <v>15</v>
      </c>
      <c r="H200" s="4">
        <v>2490</v>
      </c>
      <c r="I200" s="6">
        <v>135981.07999999999</v>
      </c>
      <c r="J200" s="6">
        <v>29256</v>
      </c>
    </row>
    <row r="201" spans="1:10" x14ac:dyDescent="0.2">
      <c r="A201" s="4" t="s">
        <v>11</v>
      </c>
      <c r="B201" s="4" t="s">
        <v>67</v>
      </c>
      <c r="C201" s="4" t="s">
        <v>380</v>
      </c>
      <c r="D201" s="4" t="s">
        <v>381</v>
      </c>
      <c r="F201" s="4">
        <v>320687</v>
      </c>
      <c r="G201" s="5" t="s">
        <v>15</v>
      </c>
      <c r="H201" s="4">
        <v>2490</v>
      </c>
      <c r="I201" s="6">
        <v>1727298.32</v>
      </c>
      <c r="J201" s="6">
        <v>587517</v>
      </c>
    </row>
    <row r="202" spans="1:10" x14ac:dyDescent="0.2">
      <c r="A202" s="4" t="s">
        <v>11</v>
      </c>
      <c r="B202" s="4" t="s">
        <v>22</v>
      </c>
      <c r="C202" s="4" t="s">
        <v>382</v>
      </c>
      <c r="D202" s="4" t="s">
        <v>383</v>
      </c>
      <c r="F202" s="4">
        <v>149789</v>
      </c>
      <c r="G202" s="5" t="s">
        <v>15</v>
      </c>
      <c r="H202" s="4">
        <v>2490</v>
      </c>
      <c r="I202" s="6">
        <v>2590981.2799999998</v>
      </c>
      <c r="J202" s="6">
        <v>1003317</v>
      </c>
    </row>
    <row r="203" spans="1:10" x14ac:dyDescent="0.2">
      <c r="A203" s="4" t="s">
        <v>11</v>
      </c>
      <c r="B203" s="4" t="s">
        <v>67</v>
      </c>
      <c r="C203" s="4" t="s">
        <v>384</v>
      </c>
      <c r="D203" s="4" t="s">
        <v>385</v>
      </c>
      <c r="F203" s="4">
        <v>318061</v>
      </c>
      <c r="G203" s="5" t="s">
        <v>15</v>
      </c>
      <c r="H203" s="4">
        <v>2490</v>
      </c>
      <c r="I203" s="6">
        <v>3158062.82</v>
      </c>
      <c r="J203" s="6">
        <v>1100988</v>
      </c>
    </row>
    <row r="204" spans="1:10" x14ac:dyDescent="0.2">
      <c r="A204" s="4" t="s">
        <v>11</v>
      </c>
      <c r="B204" s="4" t="s">
        <v>12</v>
      </c>
      <c r="C204" s="4" t="s">
        <v>386</v>
      </c>
      <c r="D204" s="4" t="s">
        <v>387</v>
      </c>
      <c r="F204" s="4">
        <v>320042</v>
      </c>
      <c r="G204" s="5" t="s">
        <v>15</v>
      </c>
      <c r="H204" s="4">
        <v>2490</v>
      </c>
      <c r="I204" s="6">
        <v>3629362.68</v>
      </c>
      <c r="J204" s="6">
        <v>1264629</v>
      </c>
    </row>
    <row r="205" spans="1:10" x14ac:dyDescent="0.2">
      <c r="A205" s="4" t="s">
        <v>11</v>
      </c>
      <c r="B205" s="4" t="s">
        <v>157</v>
      </c>
      <c r="C205" s="4" t="s">
        <v>126</v>
      </c>
      <c r="D205" s="4" t="s">
        <v>388</v>
      </c>
      <c r="F205" s="4">
        <v>700</v>
      </c>
      <c r="G205" s="5" t="s">
        <v>15</v>
      </c>
      <c r="H205" s="4">
        <v>2490</v>
      </c>
      <c r="I205" s="6">
        <v>23268936.149999999</v>
      </c>
      <c r="J205" s="6">
        <v>8263130</v>
      </c>
    </row>
    <row r="206" spans="1:10" x14ac:dyDescent="0.2">
      <c r="A206" s="4" t="s">
        <v>11</v>
      </c>
      <c r="B206" s="4" t="s">
        <v>12</v>
      </c>
      <c r="C206" s="4" t="s">
        <v>389</v>
      </c>
      <c r="D206" s="4" t="s">
        <v>390</v>
      </c>
      <c r="F206" s="4">
        <v>84614</v>
      </c>
      <c r="G206" s="5" t="s">
        <v>15</v>
      </c>
      <c r="H206" s="4">
        <v>2460</v>
      </c>
      <c r="I206" s="6">
        <v>101345.02</v>
      </c>
      <c r="J206" s="6">
        <v>61113</v>
      </c>
    </row>
    <row r="207" spans="1:10" x14ac:dyDescent="0.2">
      <c r="A207" s="4" t="s">
        <v>11</v>
      </c>
      <c r="B207" s="4" t="s">
        <v>25</v>
      </c>
      <c r="C207" s="4" t="s">
        <v>140</v>
      </c>
      <c r="D207" s="4" t="s">
        <v>391</v>
      </c>
      <c r="F207" s="4">
        <v>287431</v>
      </c>
      <c r="G207" s="5" t="s">
        <v>15</v>
      </c>
      <c r="H207" s="4">
        <v>2460</v>
      </c>
      <c r="I207" s="6">
        <v>1746871.95</v>
      </c>
      <c r="J207" s="6">
        <v>597748</v>
      </c>
    </row>
    <row r="208" spans="1:10" x14ac:dyDescent="0.2">
      <c r="A208" s="4" t="s">
        <v>11</v>
      </c>
      <c r="B208" s="4" t="s">
        <v>16</v>
      </c>
      <c r="C208" s="4" t="s">
        <v>392</v>
      </c>
      <c r="D208" s="4" t="s">
        <v>393</v>
      </c>
      <c r="F208" s="4">
        <v>49997</v>
      </c>
      <c r="G208" s="5" t="s">
        <v>15</v>
      </c>
      <c r="H208" s="4">
        <v>2460</v>
      </c>
      <c r="I208" s="6">
        <v>1979449.55</v>
      </c>
      <c r="J208" s="6">
        <v>688341</v>
      </c>
    </row>
    <row r="209" spans="1:10" x14ac:dyDescent="0.2">
      <c r="A209" s="4" t="s">
        <v>11</v>
      </c>
      <c r="B209" s="4" t="s">
        <v>22</v>
      </c>
      <c r="C209" s="4" t="s">
        <v>394</v>
      </c>
      <c r="D209" s="4" t="s">
        <v>395</v>
      </c>
      <c r="F209" s="4">
        <v>165173</v>
      </c>
      <c r="G209" s="5" t="s">
        <v>15</v>
      </c>
      <c r="H209" s="4">
        <v>2460</v>
      </c>
      <c r="I209" s="6">
        <v>2740460.42</v>
      </c>
      <c r="J209" s="6">
        <v>955766</v>
      </c>
    </row>
    <row r="210" spans="1:10" x14ac:dyDescent="0.2">
      <c r="A210" s="4" t="s">
        <v>11</v>
      </c>
      <c r="B210" s="4" t="s">
        <v>67</v>
      </c>
      <c r="C210" s="4" t="s">
        <v>396</v>
      </c>
      <c r="D210" s="4" t="s">
        <v>397</v>
      </c>
      <c r="F210" s="4">
        <v>319408</v>
      </c>
      <c r="G210" s="5" t="s">
        <v>15</v>
      </c>
      <c r="H210" s="4">
        <v>2460</v>
      </c>
      <c r="I210" s="6">
        <v>4800846.38</v>
      </c>
      <c r="J210" s="6">
        <v>1684617</v>
      </c>
    </row>
    <row r="211" spans="1:10" x14ac:dyDescent="0.2">
      <c r="A211" s="4" t="s">
        <v>11</v>
      </c>
      <c r="B211" s="4" t="s">
        <v>19</v>
      </c>
      <c r="C211" s="4" t="s">
        <v>398</v>
      </c>
      <c r="D211" s="4" t="s">
        <v>399</v>
      </c>
      <c r="F211" s="4">
        <v>183887</v>
      </c>
      <c r="G211" s="5" t="s">
        <v>15</v>
      </c>
      <c r="H211" s="4">
        <v>2460</v>
      </c>
      <c r="I211" s="6">
        <v>10852008.57</v>
      </c>
      <c r="J211" s="6">
        <v>3905756</v>
      </c>
    </row>
    <row r="212" spans="1:10" x14ac:dyDescent="0.2">
      <c r="A212" s="4" t="s">
        <v>11</v>
      </c>
      <c r="B212" s="4" t="s">
        <v>12</v>
      </c>
      <c r="C212" s="4" t="s">
        <v>400</v>
      </c>
      <c r="D212" s="4" t="s">
        <v>401</v>
      </c>
      <c r="F212" s="4">
        <v>184984</v>
      </c>
      <c r="G212" s="5" t="s">
        <v>15</v>
      </c>
      <c r="H212" s="4">
        <v>2430</v>
      </c>
      <c r="I212" s="6">
        <v>1167291.71</v>
      </c>
      <c r="J212" s="6">
        <v>399039</v>
      </c>
    </row>
    <row r="213" spans="1:10" x14ac:dyDescent="0.2">
      <c r="A213" s="4" t="s">
        <v>11</v>
      </c>
      <c r="B213" s="4" t="s">
        <v>19</v>
      </c>
      <c r="C213" s="4" t="s">
        <v>264</v>
      </c>
      <c r="D213" s="4" t="s">
        <v>402</v>
      </c>
      <c r="F213" s="4">
        <v>149318</v>
      </c>
      <c r="G213" s="5" t="s">
        <v>15</v>
      </c>
      <c r="H213" s="4">
        <v>2430</v>
      </c>
      <c r="I213" s="6">
        <v>1348880.29</v>
      </c>
      <c r="J213" s="6">
        <v>466098</v>
      </c>
    </row>
    <row r="214" spans="1:10" x14ac:dyDescent="0.2">
      <c r="A214" s="4" t="s">
        <v>11</v>
      </c>
      <c r="B214" s="4" t="s">
        <v>67</v>
      </c>
      <c r="C214" s="4" t="s">
        <v>172</v>
      </c>
      <c r="D214" s="4" t="s">
        <v>403</v>
      </c>
      <c r="F214" s="4">
        <v>335537</v>
      </c>
      <c r="G214" s="5" t="s">
        <v>15</v>
      </c>
      <c r="H214" s="4">
        <v>2430</v>
      </c>
      <c r="I214" s="6">
        <v>1552075.1</v>
      </c>
      <c r="J214" s="6">
        <v>542041</v>
      </c>
    </row>
    <row r="215" spans="1:10" x14ac:dyDescent="0.2">
      <c r="A215" s="4" t="s">
        <v>11</v>
      </c>
      <c r="B215" s="4" t="s">
        <v>19</v>
      </c>
      <c r="C215" s="4" t="s">
        <v>84</v>
      </c>
      <c r="D215" s="4" t="s">
        <v>404</v>
      </c>
      <c r="F215" s="4">
        <v>170165</v>
      </c>
      <c r="G215" s="5" t="s">
        <v>15</v>
      </c>
      <c r="H215" s="4">
        <v>2430</v>
      </c>
      <c r="I215" s="6">
        <v>1899510.79</v>
      </c>
      <c r="J215" s="6">
        <v>600801</v>
      </c>
    </row>
    <row r="216" spans="1:10" x14ac:dyDescent="0.2">
      <c r="A216" s="4" t="s">
        <v>11</v>
      </c>
      <c r="B216" s="4" t="s">
        <v>12</v>
      </c>
      <c r="C216" s="4" t="s">
        <v>405</v>
      </c>
      <c r="D216" s="4" t="s">
        <v>406</v>
      </c>
      <c r="F216" s="4">
        <v>305894</v>
      </c>
      <c r="G216" s="5" t="s">
        <v>15</v>
      </c>
      <c r="H216" s="4">
        <v>2430</v>
      </c>
      <c r="I216" s="6">
        <v>2092287.83</v>
      </c>
      <c r="J216" s="6">
        <v>778071</v>
      </c>
    </row>
    <row r="217" spans="1:10" x14ac:dyDescent="0.2">
      <c r="A217" s="4" t="s">
        <v>11</v>
      </c>
      <c r="B217" s="4" t="s">
        <v>67</v>
      </c>
      <c r="C217" s="4" t="s">
        <v>407</v>
      </c>
      <c r="D217" s="4" t="s">
        <v>408</v>
      </c>
      <c r="F217" s="4">
        <v>335529</v>
      </c>
      <c r="G217" s="5" t="s">
        <v>15</v>
      </c>
      <c r="H217" s="4">
        <v>2430</v>
      </c>
      <c r="I217" s="6">
        <v>2587428.7200000002</v>
      </c>
      <c r="J217" s="6">
        <v>906342</v>
      </c>
    </row>
    <row r="218" spans="1:10" x14ac:dyDescent="0.2">
      <c r="A218" s="4" t="s">
        <v>11</v>
      </c>
      <c r="B218" s="4" t="s">
        <v>19</v>
      </c>
      <c r="C218" s="4" t="s">
        <v>255</v>
      </c>
      <c r="D218" s="4" t="s">
        <v>409</v>
      </c>
      <c r="F218" s="4">
        <v>9280</v>
      </c>
      <c r="G218" s="5" t="s">
        <v>15</v>
      </c>
      <c r="H218" s="4">
        <v>2430</v>
      </c>
      <c r="I218" s="6">
        <v>2899058.34</v>
      </c>
      <c r="J218" s="6">
        <v>1375190</v>
      </c>
    </row>
    <row r="219" spans="1:10" x14ac:dyDescent="0.2">
      <c r="A219" s="4" t="s">
        <v>11</v>
      </c>
      <c r="B219" s="4" t="s">
        <v>12</v>
      </c>
      <c r="C219" s="4" t="s">
        <v>410</v>
      </c>
      <c r="D219" s="4" t="s">
        <v>411</v>
      </c>
      <c r="F219" s="4">
        <v>284164</v>
      </c>
      <c r="G219" s="5" t="s">
        <v>15</v>
      </c>
      <c r="H219" s="4">
        <v>2430</v>
      </c>
      <c r="I219" s="6">
        <v>3757691.69</v>
      </c>
      <c r="J219" s="6">
        <v>1338627</v>
      </c>
    </row>
    <row r="220" spans="1:10" x14ac:dyDescent="0.2">
      <c r="A220" s="4" t="s">
        <v>11</v>
      </c>
      <c r="B220" s="4" t="s">
        <v>19</v>
      </c>
      <c r="C220" s="4" t="s">
        <v>412</v>
      </c>
      <c r="D220" s="4" t="s">
        <v>413</v>
      </c>
      <c r="F220" s="4">
        <v>338333</v>
      </c>
      <c r="G220" s="5" t="s">
        <v>15</v>
      </c>
      <c r="H220" s="4">
        <v>2430</v>
      </c>
      <c r="I220" s="6">
        <v>4161779.9</v>
      </c>
      <c r="J220" s="6">
        <v>1479786</v>
      </c>
    </row>
    <row r="221" spans="1:10" x14ac:dyDescent="0.2">
      <c r="A221" s="4" t="s">
        <v>11</v>
      </c>
      <c r="B221" s="4" t="s">
        <v>50</v>
      </c>
      <c r="C221" s="4" t="s">
        <v>368</v>
      </c>
      <c r="D221" s="4" t="s">
        <v>414</v>
      </c>
      <c r="F221" s="4">
        <v>303998</v>
      </c>
      <c r="G221" s="5" t="s">
        <v>15</v>
      </c>
      <c r="H221" s="4">
        <v>2430</v>
      </c>
      <c r="I221" s="6">
        <v>4231041.55</v>
      </c>
      <c r="J221" s="6">
        <v>1507667</v>
      </c>
    </row>
    <row r="222" spans="1:10" x14ac:dyDescent="0.2">
      <c r="A222" s="4" t="s">
        <v>11</v>
      </c>
      <c r="B222" s="4" t="s">
        <v>12</v>
      </c>
      <c r="C222" s="4" t="s">
        <v>98</v>
      </c>
      <c r="D222" s="4" t="s">
        <v>415</v>
      </c>
      <c r="F222" s="4">
        <v>180420</v>
      </c>
      <c r="G222" s="5" t="s">
        <v>15</v>
      </c>
      <c r="H222" s="4">
        <v>2430</v>
      </c>
      <c r="I222" s="6">
        <v>4322145.7</v>
      </c>
      <c r="J222" s="6">
        <v>1531178</v>
      </c>
    </row>
    <row r="223" spans="1:10" x14ac:dyDescent="0.2">
      <c r="A223" s="4" t="s">
        <v>11</v>
      </c>
      <c r="B223" s="4" t="s">
        <v>22</v>
      </c>
      <c r="C223" s="4" t="s">
        <v>98</v>
      </c>
      <c r="D223" s="4" t="s">
        <v>416</v>
      </c>
      <c r="F223" s="4">
        <v>79069</v>
      </c>
      <c r="G223" s="5" t="s">
        <v>15</v>
      </c>
      <c r="H223" s="4">
        <v>2430</v>
      </c>
      <c r="I223" s="6">
        <v>4327805.53</v>
      </c>
      <c r="J223" s="6">
        <v>1533840</v>
      </c>
    </row>
    <row r="224" spans="1:10" x14ac:dyDescent="0.2">
      <c r="A224" s="4" t="s">
        <v>11</v>
      </c>
      <c r="B224" s="4" t="s">
        <v>12</v>
      </c>
      <c r="C224" s="4" t="s">
        <v>417</v>
      </c>
      <c r="D224" s="4" t="s">
        <v>418</v>
      </c>
      <c r="F224" s="4">
        <v>182277</v>
      </c>
      <c r="G224" s="5" t="s">
        <v>15</v>
      </c>
      <c r="H224" s="4">
        <v>2430</v>
      </c>
      <c r="I224" s="6">
        <v>5346041.26</v>
      </c>
      <c r="J224" s="6">
        <v>1892453</v>
      </c>
    </row>
    <row r="225" spans="1:10" x14ac:dyDescent="0.2">
      <c r="A225" s="4" t="s">
        <v>11</v>
      </c>
      <c r="B225" s="4" t="s">
        <v>50</v>
      </c>
      <c r="C225" s="4" t="s">
        <v>419</v>
      </c>
      <c r="D225" s="4" t="s">
        <v>420</v>
      </c>
      <c r="F225" s="4">
        <v>226967</v>
      </c>
      <c r="G225" s="5" t="s">
        <v>15</v>
      </c>
      <c r="H225" s="4">
        <v>2430</v>
      </c>
      <c r="I225" s="6">
        <v>8533407.8900000006</v>
      </c>
      <c r="J225" s="6">
        <v>3033066</v>
      </c>
    </row>
    <row r="226" spans="1:10" x14ac:dyDescent="0.2">
      <c r="A226" s="4" t="s">
        <v>11</v>
      </c>
      <c r="B226" s="4" t="s">
        <v>12</v>
      </c>
      <c r="C226" s="4" t="s">
        <v>421</v>
      </c>
      <c r="D226" s="4" t="s">
        <v>422</v>
      </c>
      <c r="F226" s="4">
        <v>236180</v>
      </c>
      <c r="G226" s="5" t="s">
        <v>15</v>
      </c>
      <c r="H226" s="4">
        <v>2400</v>
      </c>
      <c r="I226" s="6">
        <v>375332.93</v>
      </c>
      <c r="J226" s="6">
        <v>186172</v>
      </c>
    </row>
    <row r="227" spans="1:10" x14ac:dyDescent="0.2">
      <c r="A227" s="4" t="s">
        <v>11</v>
      </c>
      <c r="B227" s="4" t="s">
        <v>19</v>
      </c>
      <c r="C227" s="4" t="s">
        <v>423</v>
      </c>
      <c r="D227" s="4" t="s">
        <v>424</v>
      </c>
      <c r="F227" s="4">
        <v>118446</v>
      </c>
      <c r="G227" s="5" t="s">
        <v>15</v>
      </c>
      <c r="H227" s="4">
        <v>2400</v>
      </c>
      <c r="I227" s="6">
        <v>610072.07999999996</v>
      </c>
      <c r="J227" s="6">
        <v>225514</v>
      </c>
    </row>
    <row r="228" spans="1:10" x14ac:dyDescent="0.2">
      <c r="A228" s="4" t="s">
        <v>11</v>
      </c>
      <c r="B228" s="4" t="s">
        <v>67</v>
      </c>
      <c r="C228" s="4" t="s">
        <v>425</v>
      </c>
      <c r="D228" s="4" t="s">
        <v>426</v>
      </c>
      <c r="F228" s="4">
        <v>65431</v>
      </c>
      <c r="G228" s="5" t="s">
        <v>15</v>
      </c>
      <c r="H228" s="4">
        <v>2400</v>
      </c>
      <c r="I228" s="6">
        <v>782191.29</v>
      </c>
      <c r="J228" s="6">
        <v>273211</v>
      </c>
    </row>
    <row r="229" spans="1:10" x14ac:dyDescent="0.2">
      <c r="A229" s="4" t="s">
        <v>11</v>
      </c>
      <c r="B229" s="4" t="s">
        <v>67</v>
      </c>
      <c r="C229" s="4" t="s">
        <v>176</v>
      </c>
      <c r="D229" s="4" t="s">
        <v>427</v>
      </c>
      <c r="F229" s="4">
        <v>318079</v>
      </c>
      <c r="G229" s="5" t="s">
        <v>15</v>
      </c>
      <c r="H229" s="4">
        <v>2400</v>
      </c>
      <c r="I229" s="6">
        <v>1996125.68</v>
      </c>
      <c r="J229" s="6">
        <v>689265</v>
      </c>
    </row>
    <row r="230" spans="1:10" x14ac:dyDescent="0.2">
      <c r="A230" s="4" t="s">
        <v>11</v>
      </c>
      <c r="B230" s="4" t="s">
        <v>12</v>
      </c>
      <c r="C230" s="4" t="s">
        <v>428</v>
      </c>
      <c r="D230" s="4" t="s">
        <v>372</v>
      </c>
      <c r="F230" s="4">
        <v>144509</v>
      </c>
      <c r="G230" s="5" t="s">
        <v>15</v>
      </c>
      <c r="H230" s="4">
        <v>2400</v>
      </c>
      <c r="I230" s="6">
        <v>4637204.2</v>
      </c>
      <c r="J230" s="6">
        <v>2028653</v>
      </c>
    </row>
    <row r="231" spans="1:10" x14ac:dyDescent="0.2">
      <c r="A231" s="4" t="s">
        <v>11</v>
      </c>
      <c r="B231" s="4" t="s">
        <v>67</v>
      </c>
      <c r="C231" s="4" t="s">
        <v>429</v>
      </c>
      <c r="D231" s="4" t="s">
        <v>324</v>
      </c>
      <c r="F231" s="4">
        <v>336303</v>
      </c>
      <c r="G231" s="5" t="s">
        <v>15</v>
      </c>
      <c r="H231" s="4">
        <v>2400</v>
      </c>
      <c r="I231" s="6">
        <v>8093315.2800000003</v>
      </c>
      <c r="J231" s="6">
        <v>2898901</v>
      </c>
    </row>
    <row r="232" spans="1:10" x14ac:dyDescent="0.2">
      <c r="A232" s="4" t="s">
        <v>11</v>
      </c>
      <c r="B232" s="4" t="s">
        <v>25</v>
      </c>
      <c r="C232" s="4" t="s">
        <v>430</v>
      </c>
      <c r="D232" s="4" t="s">
        <v>431</v>
      </c>
      <c r="F232" s="4">
        <v>189694</v>
      </c>
      <c r="G232" s="5" t="s">
        <v>15</v>
      </c>
      <c r="H232" s="4">
        <v>2370</v>
      </c>
      <c r="I232" s="6">
        <v>503984.35</v>
      </c>
      <c r="J232" s="6">
        <v>174357</v>
      </c>
    </row>
    <row r="233" spans="1:10" x14ac:dyDescent="0.2">
      <c r="A233" s="4" t="s">
        <v>11</v>
      </c>
      <c r="B233" s="4" t="s">
        <v>12</v>
      </c>
      <c r="C233" s="4" t="s">
        <v>432</v>
      </c>
      <c r="D233" s="4" t="s">
        <v>433</v>
      </c>
      <c r="F233" s="4">
        <v>224749</v>
      </c>
      <c r="G233" s="5" t="s">
        <v>15</v>
      </c>
      <c r="H233" s="4">
        <v>2370</v>
      </c>
      <c r="I233" s="6">
        <v>1096700.2</v>
      </c>
      <c r="J233" s="6">
        <v>387051</v>
      </c>
    </row>
    <row r="234" spans="1:10" x14ac:dyDescent="0.2">
      <c r="A234" s="4" t="s">
        <v>11</v>
      </c>
      <c r="B234" s="4" t="s">
        <v>157</v>
      </c>
      <c r="C234" s="4" t="s">
        <v>252</v>
      </c>
      <c r="D234" s="4" t="s">
        <v>434</v>
      </c>
      <c r="F234" s="4">
        <v>30849</v>
      </c>
      <c r="G234" s="5" t="s">
        <v>15</v>
      </c>
      <c r="H234" s="4">
        <v>2370</v>
      </c>
      <c r="I234" s="6">
        <v>2139851.44</v>
      </c>
      <c r="J234" s="6">
        <v>770002</v>
      </c>
    </row>
    <row r="235" spans="1:10" x14ac:dyDescent="0.2">
      <c r="A235" s="4" t="s">
        <v>11</v>
      </c>
      <c r="B235" s="4" t="s">
        <v>12</v>
      </c>
      <c r="C235" s="4" t="s">
        <v>61</v>
      </c>
      <c r="D235" s="4" t="s">
        <v>418</v>
      </c>
      <c r="F235" s="4">
        <v>318970</v>
      </c>
      <c r="G235" s="5" t="s">
        <v>15</v>
      </c>
      <c r="H235" s="4">
        <v>2370</v>
      </c>
      <c r="I235" s="6">
        <v>4961989.55</v>
      </c>
      <c r="J235" s="6">
        <v>1791621</v>
      </c>
    </row>
    <row r="236" spans="1:10" x14ac:dyDescent="0.2">
      <c r="A236" s="4" t="s">
        <v>11</v>
      </c>
      <c r="B236" s="4" t="s">
        <v>16</v>
      </c>
      <c r="C236" s="4" t="s">
        <v>435</v>
      </c>
      <c r="D236" s="4" t="s">
        <v>436</v>
      </c>
      <c r="F236" s="4">
        <v>346732</v>
      </c>
      <c r="G236" s="5" t="s">
        <v>15</v>
      </c>
      <c r="H236" s="4">
        <v>2370</v>
      </c>
      <c r="I236" s="6">
        <v>7679464.0700000003</v>
      </c>
      <c r="J236" s="6">
        <v>2791600</v>
      </c>
    </row>
    <row r="237" spans="1:10" x14ac:dyDescent="0.2">
      <c r="A237" s="4" t="s">
        <v>11</v>
      </c>
      <c r="B237" s="4" t="s">
        <v>12</v>
      </c>
      <c r="C237" s="4" t="s">
        <v>437</v>
      </c>
      <c r="D237" s="4" t="s">
        <v>438</v>
      </c>
      <c r="F237" s="4">
        <v>319788</v>
      </c>
      <c r="G237" s="5" t="s">
        <v>15</v>
      </c>
      <c r="H237" s="4">
        <v>2370</v>
      </c>
      <c r="I237" s="6">
        <v>45038518.210000001</v>
      </c>
      <c r="J237" s="6">
        <v>16235358</v>
      </c>
    </row>
    <row r="238" spans="1:10" x14ac:dyDescent="0.2">
      <c r="A238" s="4" t="s">
        <v>11</v>
      </c>
      <c r="B238" s="4" t="s">
        <v>22</v>
      </c>
      <c r="C238" s="4" t="s">
        <v>439</v>
      </c>
      <c r="D238" s="4" t="s">
        <v>440</v>
      </c>
      <c r="F238" s="4">
        <v>176345</v>
      </c>
      <c r="G238" s="5" t="s">
        <v>15</v>
      </c>
      <c r="H238" s="4">
        <v>2340</v>
      </c>
      <c r="I238" s="6">
        <v>1124262.53</v>
      </c>
      <c r="J238" s="6">
        <v>418889</v>
      </c>
    </row>
    <row r="239" spans="1:10" x14ac:dyDescent="0.2">
      <c r="A239" s="4" t="s">
        <v>11</v>
      </c>
      <c r="B239" s="4" t="s">
        <v>22</v>
      </c>
      <c r="C239" s="4" t="s">
        <v>138</v>
      </c>
      <c r="D239" s="4" t="s">
        <v>441</v>
      </c>
      <c r="F239" s="4">
        <v>172476</v>
      </c>
      <c r="G239" s="5" t="s">
        <v>15</v>
      </c>
      <c r="H239" s="4">
        <v>2340</v>
      </c>
      <c r="I239" s="6">
        <v>1601268.08</v>
      </c>
      <c r="J239" s="6">
        <v>755070</v>
      </c>
    </row>
    <row r="240" spans="1:10" x14ac:dyDescent="0.2">
      <c r="A240" s="4" t="s">
        <v>11</v>
      </c>
      <c r="B240" s="4" t="s">
        <v>25</v>
      </c>
      <c r="C240" s="4" t="s">
        <v>442</v>
      </c>
      <c r="D240" s="4" t="s">
        <v>443</v>
      </c>
      <c r="F240" s="4">
        <v>238780</v>
      </c>
      <c r="G240" s="5" t="s">
        <v>15</v>
      </c>
      <c r="H240" s="4">
        <v>2340</v>
      </c>
      <c r="I240" s="6">
        <v>3559804.61</v>
      </c>
      <c r="J240" s="6">
        <v>1324749</v>
      </c>
    </row>
    <row r="241" spans="1:10" x14ac:dyDescent="0.2">
      <c r="A241" s="4" t="s">
        <v>11</v>
      </c>
      <c r="B241" s="4" t="s">
        <v>50</v>
      </c>
      <c r="C241" s="4" t="s">
        <v>444</v>
      </c>
      <c r="D241" s="4" t="s">
        <v>445</v>
      </c>
      <c r="F241" s="4">
        <v>244853</v>
      </c>
      <c r="G241" s="5" t="s">
        <v>15</v>
      </c>
      <c r="H241" s="4">
        <v>2340</v>
      </c>
      <c r="I241" s="6">
        <v>3633911.66</v>
      </c>
      <c r="J241" s="6">
        <v>1410404</v>
      </c>
    </row>
    <row r="242" spans="1:10" x14ac:dyDescent="0.2">
      <c r="A242" s="4" t="s">
        <v>11</v>
      </c>
      <c r="B242" s="4" t="s">
        <v>146</v>
      </c>
      <c r="C242" s="4" t="s">
        <v>446</v>
      </c>
      <c r="D242" s="4" t="s">
        <v>447</v>
      </c>
      <c r="F242" s="4">
        <v>189728</v>
      </c>
      <c r="G242" s="5" t="s">
        <v>15</v>
      </c>
      <c r="H242" s="4">
        <v>2340</v>
      </c>
      <c r="I242" s="6">
        <v>6858452.04</v>
      </c>
      <c r="J242" s="6">
        <v>2542221</v>
      </c>
    </row>
    <row r="243" spans="1:10" x14ac:dyDescent="0.2">
      <c r="A243" s="4" t="s">
        <v>11</v>
      </c>
      <c r="B243" s="4" t="s">
        <v>12</v>
      </c>
      <c r="C243" s="4" t="s">
        <v>298</v>
      </c>
      <c r="D243" s="4" t="s">
        <v>448</v>
      </c>
      <c r="F243" s="4">
        <v>179794</v>
      </c>
      <c r="G243" s="5" t="s">
        <v>15</v>
      </c>
      <c r="H243" s="4">
        <v>2340</v>
      </c>
      <c r="I243" s="6">
        <v>6994781</v>
      </c>
      <c r="J243" s="6">
        <v>2561973</v>
      </c>
    </row>
    <row r="244" spans="1:10" x14ac:dyDescent="0.2">
      <c r="A244" s="4" t="s">
        <v>11</v>
      </c>
      <c r="B244" s="4" t="s">
        <v>12</v>
      </c>
      <c r="C244" s="4" t="s">
        <v>264</v>
      </c>
      <c r="D244" s="4" t="s">
        <v>449</v>
      </c>
      <c r="F244" s="4">
        <v>337889</v>
      </c>
      <c r="G244" s="5" t="s">
        <v>15</v>
      </c>
      <c r="H244" s="4">
        <v>2310</v>
      </c>
      <c r="I244" s="6">
        <v>1338028.67</v>
      </c>
      <c r="J244" s="6">
        <v>490913</v>
      </c>
    </row>
    <row r="245" spans="1:10" x14ac:dyDescent="0.2">
      <c r="A245" s="4" t="s">
        <v>11</v>
      </c>
      <c r="B245" s="4" t="s">
        <v>12</v>
      </c>
      <c r="C245" s="4" t="s">
        <v>450</v>
      </c>
      <c r="D245" s="4" t="s">
        <v>52</v>
      </c>
      <c r="F245" s="4">
        <v>273563</v>
      </c>
      <c r="G245" s="5" t="s">
        <v>15</v>
      </c>
      <c r="H245" s="4">
        <v>2310</v>
      </c>
      <c r="I245" s="6">
        <v>1573756.98</v>
      </c>
      <c r="J245" s="6">
        <v>615799</v>
      </c>
    </row>
    <row r="246" spans="1:10" x14ac:dyDescent="0.2">
      <c r="A246" s="4" t="s">
        <v>11</v>
      </c>
      <c r="B246" s="4" t="s">
        <v>12</v>
      </c>
      <c r="C246" s="4" t="s">
        <v>451</v>
      </c>
      <c r="D246" s="4" t="s">
        <v>452</v>
      </c>
      <c r="F246" s="4">
        <v>136869</v>
      </c>
      <c r="G246" s="5" t="s">
        <v>15</v>
      </c>
      <c r="H246" s="4">
        <v>2310</v>
      </c>
      <c r="I246" s="6">
        <v>2298168.0099999998</v>
      </c>
      <c r="J246" s="6">
        <v>858904</v>
      </c>
    </row>
    <row r="247" spans="1:10" x14ac:dyDescent="0.2">
      <c r="A247" s="4" t="s">
        <v>11</v>
      </c>
      <c r="B247" s="4" t="s">
        <v>19</v>
      </c>
      <c r="C247" s="4" t="s">
        <v>120</v>
      </c>
      <c r="D247" s="4" t="s">
        <v>453</v>
      </c>
      <c r="F247" s="4">
        <v>2630</v>
      </c>
      <c r="G247" s="5" t="s">
        <v>15</v>
      </c>
      <c r="H247" s="4">
        <v>2310</v>
      </c>
      <c r="I247" s="6">
        <v>12733119.279999999</v>
      </c>
      <c r="J247" s="6">
        <v>5345345</v>
      </c>
    </row>
    <row r="248" spans="1:10" x14ac:dyDescent="0.2">
      <c r="A248" s="4" t="s">
        <v>11</v>
      </c>
      <c r="B248" s="4" t="s">
        <v>12</v>
      </c>
      <c r="C248" s="4" t="s">
        <v>454</v>
      </c>
      <c r="D248" s="4" t="s">
        <v>455</v>
      </c>
      <c r="F248" s="4">
        <v>172930</v>
      </c>
      <c r="G248" s="5" t="s">
        <v>15</v>
      </c>
      <c r="H248" s="4">
        <v>2280</v>
      </c>
      <c r="I248" s="6">
        <v>2540436.1</v>
      </c>
      <c r="J248" s="6">
        <v>979219</v>
      </c>
    </row>
    <row r="249" spans="1:10" x14ac:dyDescent="0.2">
      <c r="A249" s="4" t="s">
        <v>11</v>
      </c>
      <c r="B249" s="4" t="s">
        <v>12</v>
      </c>
      <c r="C249" s="4" t="s">
        <v>437</v>
      </c>
      <c r="D249" s="4" t="s">
        <v>456</v>
      </c>
      <c r="F249" s="4">
        <v>25847</v>
      </c>
      <c r="G249" s="5" t="s">
        <v>15</v>
      </c>
      <c r="H249" s="4">
        <v>2280</v>
      </c>
      <c r="I249" s="6">
        <v>25746167.140000001</v>
      </c>
      <c r="J249" s="6">
        <v>9691040</v>
      </c>
    </row>
    <row r="250" spans="1:10" x14ac:dyDescent="0.2">
      <c r="A250" s="4" t="s">
        <v>11</v>
      </c>
      <c r="B250" s="4" t="s">
        <v>12</v>
      </c>
      <c r="C250" s="4" t="s">
        <v>164</v>
      </c>
      <c r="D250" s="4" t="s">
        <v>457</v>
      </c>
      <c r="F250" s="4">
        <v>167344</v>
      </c>
      <c r="G250" s="5" t="s">
        <v>15</v>
      </c>
      <c r="H250" s="4">
        <v>2250</v>
      </c>
      <c r="I250" s="6">
        <v>1188429.69</v>
      </c>
      <c r="J250" s="6">
        <v>473212</v>
      </c>
    </row>
    <row r="251" spans="1:10" x14ac:dyDescent="0.2">
      <c r="A251" s="4" t="s">
        <v>11</v>
      </c>
      <c r="B251" s="4" t="s">
        <v>12</v>
      </c>
      <c r="C251" s="4" t="s">
        <v>92</v>
      </c>
      <c r="D251" s="4" t="s">
        <v>458</v>
      </c>
      <c r="F251" s="4">
        <v>318418</v>
      </c>
      <c r="G251" s="5" t="s">
        <v>15</v>
      </c>
      <c r="H251" s="4">
        <v>2250</v>
      </c>
      <c r="I251" s="6">
        <v>3332231.11</v>
      </c>
      <c r="J251" s="6">
        <v>1244265</v>
      </c>
    </row>
    <row r="252" spans="1:10" x14ac:dyDescent="0.2">
      <c r="A252" s="4" t="s">
        <v>11</v>
      </c>
      <c r="B252" s="4" t="s">
        <v>19</v>
      </c>
      <c r="C252" s="4" t="s">
        <v>459</v>
      </c>
      <c r="D252" s="4" t="s">
        <v>460</v>
      </c>
      <c r="F252" s="4">
        <v>143295</v>
      </c>
      <c r="G252" s="5" t="s">
        <v>15</v>
      </c>
      <c r="H252" s="4">
        <v>2220</v>
      </c>
      <c r="I252" s="6">
        <v>3830215.61</v>
      </c>
      <c r="J252" s="6">
        <v>1490894</v>
      </c>
    </row>
    <row r="253" spans="1:10" x14ac:dyDescent="0.2">
      <c r="A253" s="4" t="s">
        <v>11</v>
      </c>
      <c r="B253" s="4" t="s">
        <v>12</v>
      </c>
      <c r="C253" s="4" t="s">
        <v>354</v>
      </c>
      <c r="D253" s="4" t="s">
        <v>461</v>
      </c>
      <c r="F253" s="4">
        <v>7092</v>
      </c>
      <c r="G253" s="5" t="s">
        <v>15</v>
      </c>
      <c r="H253" s="4">
        <v>2220</v>
      </c>
      <c r="I253" s="6">
        <v>19115879.940000001</v>
      </c>
      <c r="J253" s="6">
        <v>7486415</v>
      </c>
    </row>
    <row r="254" spans="1:10" x14ac:dyDescent="0.2">
      <c r="A254" s="4" t="s">
        <v>11</v>
      </c>
      <c r="B254" s="4" t="s">
        <v>12</v>
      </c>
      <c r="C254" s="4" t="s">
        <v>462</v>
      </c>
      <c r="D254" s="4" t="s">
        <v>463</v>
      </c>
      <c r="F254" s="4">
        <v>350080</v>
      </c>
      <c r="G254" s="5" t="s">
        <v>15</v>
      </c>
      <c r="H254" s="4">
        <v>2190</v>
      </c>
      <c r="I254" s="6">
        <v>367225.91</v>
      </c>
      <c r="J254" s="6">
        <v>130197</v>
      </c>
    </row>
    <row r="255" spans="1:10" x14ac:dyDescent="0.2">
      <c r="A255" s="4" t="s">
        <v>11</v>
      </c>
      <c r="B255" s="4" t="s">
        <v>12</v>
      </c>
      <c r="C255" s="4" t="s">
        <v>464</v>
      </c>
      <c r="D255" s="4" t="s">
        <v>465</v>
      </c>
      <c r="F255" s="4">
        <v>153013</v>
      </c>
      <c r="G255" s="5" t="s">
        <v>15</v>
      </c>
      <c r="H255" s="4">
        <v>2190</v>
      </c>
      <c r="I255" s="6">
        <v>2235660.5099999998</v>
      </c>
      <c r="J255" s="6">
        <v>898833</v>
      </c>
    </row>
    <row r="256" spans="1:10" x14ac:dyDescent="0.2">
      <c r="A256" s="4" t="s">
        <v>11</v>
      </c>
      <c r="B256" s="4" t="s">
        <v>157</v>
      </c>
      <c r="C256" s="4" t="s">
        <v>144</v>
      </c>
      <c r="D256" s="4" t="s">
        <v>466</v>
      </c>
      <c r="F256" s="4">
        <v>164341</v>
      </c>
      <c r="G256" s="5" t="s">
        <v>15</v>
      </c>
      <c r="H256" s="4">
        <v>2190</v>
      </c>
      <c r="I256" s="6">
        <v>2627652.1800000002</v>
      </c>
      <c r="J256" s="6">
        <v>1020499</v>
      </c>
    </row>
    <row r="257" spans="1:10" x14ac:dyDescent="0.2">
      <c r="A257" s="4" t="s">
        <v>11</v>
      </c>
      <c r="B257" s="4" t="s">
        <v>22</v>
      </c>
      <c r="C257" s="4" t="s">
        <v>467</v>
      </c>
      <c r="D257" s="4" t="s">
        <v>468</v>
      </c>
      <c r="F257" s="4">
        <v>96782</v>
      </c>
      <c r="G257" s="5" t="s">
        <v>15</v>
      </c>
      <c r="H257" s="4">
        <v>2190</v>
      </c>
      <c r="I257" s="6">
        <v>5077563.67</v>
      </c>
      <c r="J257" s="6">
        <v>1976788</v>
      </c>
    </row>
    <row r="258" spans="1:10" x14ac:dyDescent="0.2">
      <c r="A258" s="4" t="s">
        <v>11</v>
      </c>
      <c r="B258" s="4" t="s">
        <v>12</v>
      </c>
      <c r="C258" s="4" t="s">
        <v>102</v>
      </c>
      <c r="D258" s="4" t="s">
        <v>469</v>
      </c>
      <c r="F258" s="4">
        <v>225175</v>
      </c>
      <c r="G258" s="5" t="s">
        <v>15</v>
      </c>
      <c r="H258" s="4">
        <v>2190</v>
      </c>
      <c r="I258" s="6">
        <v>5364906.88</v>
      </c>
      <c r="J258" s="6">
        <v>2158669</v>
      </c>
    </row>
    <row r="259" spans="1:10" x14ac:dyDescent="0.2">
      <c r="A259" s="4" t="s">
        <v>11</v>
      </c>
      <c r="B259" s="4" t="s">
        <v>19</v>
      </c>
      <c r="C259" s="4" t="s">
        <v>272</v>
      </c>
      <c r="D259" s="4" t="s">
        <v>470</v>
      </c>
      <c r="F259" s="4">
        <v>318657</v>
      </c>
      <c r="G259" s="5" t="s">
        <v>15</v>
      </c>
      <c r="H259" s="4">
        <v>2190</v>
      </c>
      <c r="I259" s="6">
        <v>5628531.6100000003</v>
      </c>
      <c r="J259" s="6">
        <v>2196857</v>
      </c>
    </row>
    <row r="260" spans="1:10" x14ac:dyDescent="0.2">
      <c r="A260" s="4" t="s">
        <v>11</v>
      </c>
      <c r="B260" s="4" t="s">
        <v>12</v>
      </c>
      <c r="C260" s="4" t="s">
        <v>112</v>
      </c>
      <c r="D260" s="4" t="s">
        <v>471</v>
      </c>
      <c r="F260" s="4">
        <v>14874</v>
      </c>
      <c r="G260" s="5" t="s">
        <v>15</v>
      </c>
      <c r="H260" s="4">
        <v>2190</v>
      </c>
      <c r="I260" s="6">
        <v>9284315.5199999996</v>
      </c>
      <c r="J260" s="6">
        <v>3894150</v>
      </c>
    </row>
    <row r="261" spans="1:10" x14ac:dyDescent="0.2">
      <c r="A261" s="4" t="s">
        <v>11</v>
      </c>
      <c r="B261" s="4" t="s">
        <v>19</v>
      </c>
      <c r="C261" s="4" t="s">
        <v>472</v>
      </c>
      <c r="D261" s="4" t="s">
        <v>473</v>
      </c>
      <c r="F261" s="4">
        <v>210466</v>
      </c>
      <c r="G261" s="5" t="s">
        <v>15</v>
      </c>
      <c r="H261" s="4">
        <v>2160</v>
      </c>
      <c r="I261" s="6">
        <v>1464261.87</v>
      </c>
      <c r="J261" s="6">
        <v>580448</v>
      </c>
    </row>
    <row r="262" spans="1:10" x14ac:dyDescent="0.2">
      <c r="A262" s="4" t="s">
        <v>11</v>
      </c>
      <c r="B262" s="4" t="s">
        <v>25</v>
      </c>
      <c r="C262" s="4" t="s">
        <v>474</v>
      </c>
      <c r="D262" s="4" t="s">
        <v>475</v>
      </c>
      <c r="F262" s="4">
        <v>59251</v>
      </c>
      <c r="G262" s="5" t="s">
        <v>15</v>
      </c>
      <c r="H262" s="4">
        <v>2130</v>
      </c>
      <c r="I262" s="6">
        <v>1380092.53</v>
      </c>
      <c r="J262" s="6">
        <v>549352</v>
      </c>
    </row>
    <row r="263" spans="1:10" x14ac:dyDescent="0.2">
      <c r="A263" s="4" t="s">
        <v>11</v>
      </c>
      <c r="B263" s="4" t="s">
        <v>12</v>
      </c>
      <c r="C263" s="4" t="s">
        <v>476</v>
      </c>
      <c r="D263" s="4" t="s">
        <v>477</v>
      </c>
      <c r="F263" s="4">
        <v>186427</v>
      </c>
      <c r="G263" s="5" t="s">
        <v>15</v>
      </c>
      <c r="H263" s="4">
        <v>2130</v>
      </c>
      <c r="I263" s="6">
        <v>1965476.54</v>
      </c>
      <c r="J263" s="6">
        <v>793045</v>
      </c>
    </row>
    <row r="264" spans="1:10" x14ac:dyDescent="0.2">
      <c r="A264" s="4" t="s">
        <v>11</v>
      </c>
      <c r="B264" s="4" t="s">
        <v>12</v>
      </c>
      <c r="C264" s="4" t="s">
        <v>255</v>
      </c>
      <c r="D264" s="4" t="s">
        <v>478</v>
      </c>
      <c r="F264" s="4">
        <v>7292</v>
      </c>
      <c r="G264" s="5" t="s">
        <v>15</v>
      </c>
      <c r="H264" s="4">
        <v>2130</v>
      </c>
      <c r="I264" s="6">
        <v>2926127.29</v>
      </c>
      <c r="J264" s="6">
        <v>1350300</v>
      </c>
    </row>
    <row r="265" spans="1:10" x14ac:dyDescent="0.2">
      <c r="A265" s="4" t="s">
        <v>11</v>
      </c>
      <c r="B265" s="4" t="s">
        <v>19</v>
      </c>
      <c r="C265" s="4" t="s">
        <v>222</v>
      </c>
      <c r="D265" s="4" t="s">
        <v>479</v>
      </c>
      <c r="F265" s="4">
        <v>245934</v>
      </c>
      <c r="G265" s="5" t="s">
        <v>15</v>
      </c>
      <c r="H265" s="4">
        <v>2130</v>
      </c>
      <c r="I265" s="6">
        <v>3059011.69</v>
      </c>
      <c r="J265" s="6">
        <v>1174982</v>
      </c>
    </row>
    <row r="266" spans="1:10" x14ac:dyDescent="0.2">
      <c r="A266" s="4" t="s">
        <v>11</v>
      </c>
      <c r="B266" s="4" t="s">
        <v>19</v>
      </c>
      <c r="C266" s="4" t="s">
        <v>480</v>
      </c>
      <c r="D266" s="4" t="s">
        <v>481</v>
      </c>
      <c r="F266" s="4">
        <v>226249</v>
      </c>
      <c r="G266" s="5" t="s">
        <v>15</v>
      </c>
      <c r="H266" s="4">
        <v>2130</v>
      </c>
      <c r="I266" s="6">
        <v>5512618.3700000001</v>
      </c>
      <c r="J266" s="6">
        <v>2232868</v>
      </c>
    </row>
    <row r="267" spans="1:10" x14ac:dyDescent="0.2">
      <c r="A267" s="4" t="s">
        <v>11</v>
      </c>
      <c r="B267" s="4" t="s">
        <v>12</v>
      </c>
      <c r="C267" s="4" t="s">
        <v>482</v>
      </c>
      <c r="D267" s="4" t="s">
        <v>483</v>
      </c>
      <c r="F267" s="4">
        <v>161677</v>
      </c>
      <c r="G267" s="5" t="s">
        <v>15</v>
      </c>
      <c r="H267" s="4">
        <v>2130</v>
      </c>
      <c r="I267" s="6">
        <v>5886414.2999999998</v>
      </c>
      <c r="J267" s="6">
        <v>2332598</v>
      </c>
    </row>
    <row r="268" spans="1:10" x14ac:dyDescent="0.2">
      <c r="A268" s="4" t="s">
        <v>11</v>
      </c>
      <c r="B268" s="4" t="s">
        <v>19</v>
      </c>
      <c r="C268" s="4" t="s">
        <v>484</v>
      </c>
      <c r="D268" s="4" t="s">
        <v>485</v>
      </c>
      <c r="F268" s="4">
        <v>17547</v>
      </c>
      <c r="G268" s="5" t="s">
        <v>15</v>
      </c>
      <c r="H268" s="4">
        <v>2130</v>
      </c>
      <c r="I268" s="6">
        <v>10817501.140000001</v>
      </c>
      <c r="J268" s="6">
        <v>4386142</v>
      </c>
    </row>
    <row r="269" spans="1:10" x14ac:dyDescent="0.2">
      <c r="A269" s="4" t="s">
        <v>11</v>
      </c>
      <c r="B269" s="4" t="s">
        <v>22</v>
      </c>
      <c r="C269" s="4" t="s">
        <v>486</v>
      </c>
      <c r="D269" s="4" t="s">
        <v>487</v>
      </c>
      <c r="F269" s="4">
        <v>269231</v>
      </c>
      <c r="G269" s="5" t="s">
        <v>15</v>
      </c>
      <c r="H269" s="4">
        <v>2100</v>
      </c>
      <c r="I269" s="6">
        <v>733951.08</v>
      </c>
      <c r="J269" s="6">
        <v>299924</v>
      </c>
    </row>
    <row r="270" spans="1:10" x14ac:dyDescent="0.2">
      <c r="A270" s="4" t="s">
        <v>11</v>
      </c>
      <c r="B270" s="4" t="s">
        <v>488</v>
      </c>
      <c r="C270" s="4" t="s">
        <v>489</v>
      </c>
      <c r="D270" s="4" t="s">
        <v>490</v>
      </c>
      <c r="F270" s="4">
        <v>348662</v>
      </c>
      <c r="G270" s="5" t="s">
        <v>15</v>
      </c>
      <c r="H270" s="4">
        <v>2100</v>
      </c>
      <c r="I270" s="6">
        <v>1144400.44</v>
      </c>
      <c r="J270" s="6">
        <v>442869</v>
      </c>
    </row>
    <row r="271" spans="1:10" x14ac:dyDescent="0.2">
      <c r="A271" s="4" t="s">
        <v>11</v>
      </c>
      <c r="B271" s="4" t="s">
        <v>25</v>
      </c>
      <c r="C271" s="4" t="s">
        <v>491</v>
      </c>
      <c r="D271" s="4" t="s">
        <v>492</v>
      </c>
      <c r="F271" s="4">
        <v>130094</v>
      </c>
      <c r="G271" s="5" t="s">
        <v>15</v>
      </c>
      <c r="H271" s="4">
        <v>2100</v>
      </c>
      <c r="I271" s="6">
        <v>1430558.42</v>
      </c>
      <c r="J271" s="6">
        <v>454105</v>
      </c>
    </row>
    <row r="272" spans="1:10" x14ac:dyDescent="0.2">
      <c r="A272" s="4" t="s">
        <v>11</v>
      </c>
      <c r="B272" s="4" t="s">
        <v>19</v>
      </c>
      <c r="C272" s="4" t="s">
        <v>493</v>
      </c>
      <c r="D272" s="4" t="s">
        <v>494</v>
      </c>
      <c r="F272" s="4">
        <v>16061</v>
      </c>
      <c r="G272" s="5" t="s">
        <v>15</v>
      </c>
      <c r="H272" s="4">
        <v>2100</v>
      </c>
      <c r="I272" s="6">
        <v>2752515.11</v>
      </c>
      <c r="J272" s="6">
        <v>1102497</v>
      </c>
    </row>
    <row r="273" spans="1:10" x14ac:dyDescent="0.2">
      <c r="A273" s="4" t="s">
        <v>11</v>
      </c>
      <c r="B273" s="4" t="s">
        <v>22</v>
      </c>
      <c r="C273" s="4" t="s">
        <v>209</v>
      </c>
      <c r="D273" s="4" t="s">
        <v>495</v>
      </c>
      <c r="F273" s="4">
        <v>365716</v>
      </c>
      <c r="G273" s="5" t="s">
        <v>15</v>
      </c>
      <c r="H273" s="4">
        <v>2100</v>
      </c>
      <c r="I273" s="6">
        <v>6111995.4299999997</v>
      </c>
      <c r="J273" s="6">
        <v>2460712</v>
      </c>
    </row>
    <row r="274" spans="1:10" x14ac:dyDescent="0.2">
      <c r="A274" s="4" t="s">
        <v>11</v>
      </c>
      <c r="B274" s="4" t="s">
        <v>16</v>
      </c>
      <c r="C274" s="4" t="s">
        <v>496</v>
      </c>
      <c r="D274" s="4" t="s">
        <v>497</v>
      </c>
      <c r="F274" s="4">
        <v>20848</v>
      </c>
      <c r="G274" s="5" t="s">
        <v>15</v>
      </c>
      <c r="H274" s="4">
        <v>2100</v>
      </c>
      <c r="I274" s="6">
        <v>6734089.5199999996</v>
      </c>
      <c r="J274" s="6">
        <v>2839681</v>
      </c>
    </row>
    <row r="275" spans="1:10" x14ac:dyDescent="0.2">
      <c r="A275" s="4" t="s">
        <v>11</v>
      </c>
      <c r="B275" s="4" t="s">
        <v>16</v>
      </c>
      <c r="C275" s="4" t="s">
        <v>498</v>
      </c>
      <c r="D275" s="4" t="s">
        <v>499</v>
      </c>
      <c r="F275" s="4">
        <v>25300</v>
      </c>
      <c r="G275" s="5" t="s">
        <v>15</v>
      </c>
      <c r="H275" s="4">
        <v>2100</v>
      </c>
      <c r="I275" s="6">
        <v>9982026.0999999996</v>
      </c>
      <c r="J275" s="6">
        <v>3982740</v>
      </c>
    </row>
    <row r="276" spans="1:10" x14ac:dyDescent="0.2">
      <c r="A276" s="4" t="s">
        <v>11</v>
      </c>
      <c r="B276" s="4" t="s">
        <v>12</v>
      </c>
      <c r="C276" s="4" t="s">
        <v>168</v>
      </c>
      <c r="D276" s="4" t="s">
        <v>500</v>
      </c>
      <c r="F276" s="4">
        <v>184190</v>
      </c>
      <c r="G276" s="5" t="s">
        <v>15</v>
      </c>
      <c r="H276" s="4">
        <v>2070</v>
      </c>
      <c r="I276" s="6">
        <v>1463560.85</v>
      </c>
      <c r="J276" s="6">
        <v>797031</v>
      </c>
    </row>
    <row r="277" spans="1:10" x14ac:dyDescent="0.2">
      <c r="A277" s="4" t="s">
        <v>11</v>
      </c>
      <c r="B277" s="4" t="s">
        <v>22</v>
      </c>
      <c r="C277" s="4" t="s">
        <v>501</v>
      </c>
      <c r="D277" s="4" t="s">
        <v>502</v>
      </c>
      <c r="F277" s="4">
        <v>232338</v>
      </c>
      <c r="G277" s="5" t="s">
        <v>15</v>
      </c>
      <c r="H277" s="4">
        <v>2070</v>
      </c>
      <c r="I277" s="6">
        <v>1480572.65</v>
      </c>
      <c r="J277" s="6">
        <v>575407</v>
      </c>
    </row>
    <row r="278" spans="1:10" x14ac:dyDescent="0.2">
      <c r="A278" s="4" t="s">
        <v>11</v>
      </c>
      <c r="B278" s="4" t="s">
        <v>12</v>
      </c>
      <c r="C278" s="4" t="s">
        <v>503</v>
      </c>
      <c r="D278" s="4" t="s">
        <v>504</v>
      </c>
      <c r="F278" s="4">
        <v>200590</v>
      </c>
      <c r="G278" s="5" t="s">
        <v>15</v>
      </c>
      <c r="H278" s="4">
        <v>2070</v>
      </c>
      <c r="I278" s="6">
        <v>3221977.54</v>
      </c>
      <c r="J278" s="6">
        <v>1294013</v>
      </c>
    </row>
    <row r="279" spans="1:10" x14ac:dyDescent="0.2">
      <c r="A279" s="4" t="s">
        <v>11</v>
      </c>
      <c r="B279" s="4" t="s">
        <v>19</v>
      </c>
      <c r="C279" s="4" t="s">
        <v>505</v>
      </c>
      <c r="D279" s="4" t="s">
        <v>506</v>
      </c>
      <c r="F279" s="4">
        <v>82097</v>
      </c>
      <c r="G279" s="5" t="s">
        <v>15</v>
      </c>
      <c r="H279" s="4">
        <v>2070</v>
      </c>
      <c r="I279" s="6">
        <v>3448471.73</v>
      </c>
      <c r="J279" s="6">
        <v>1355330</v>
      </c>
    </row>
    <row r="280" spans="1:10" x14ac:dyDescent="0.2">
      <c r="A280" s="4" t="s">
        <v>11</v>
      </c>
      <c r="B280" s="4" t="s">
        <v>50</v>
      </c>
      <c r="C280" s="4" t="s">
        <v>446</v>
      </c>
      <c r="D280" s="4" t="s">
        <v>507</v>
      </c>
      <c r="F280" s="4">
        <v>2069</v>
      </c>
      <c r="G280" s="5" t="s">
        <v>15</v>
      </c>
      <c r="H280" s="4">
        <v>2070</v>
      </c>
      <c r="I280" s="6">
        <v>6731411.8099999996</v>
      </c>
      <c r="J280" s="6">
        <v>2728445</v>
      </c>
    </row>
    <row r="281" spans="1:10" x14ac:dyDescent="0.2">
      <c r="A281" s="4" t="s">
        <v>11</v>
      </c>
      <c r="B281" s="4" t="s">
        <v>25</v>
      </c>
      <c r="C281" s="4" t="s">
        <v>508</v>
      </c>
      <c r="D281" s="4" t="s">
        <v>509</v>
      </c>
      <c r="F281" s="4">
        <v>58477</v>
      </c>
      <c r="G281" s="5" t="s">
        <v>15</v>
      </c>
      <c r="H281" s="4">
        <v>2040</v>
      </c>
      <c r="I281" s="6">
        <v>3041193.76</v>
      </c>
      <c r="J281" s="6">
        <v>1076790</v>
      </c>
    </row>
    <row r="282" spans="1:10" x14ac:dyDescent="0.2">
      <c r="A282" s="4" t="s">
        <v>11</v>
      </c>
      <c r="B282" s="4" t="s">
        <v>25</v>
      </c>
      <c r="C282" s="4" t="s">
        <v>410</v>
      </c>
      <c r="D282" s="4" t="s">
        <v>510</v>
      </c>
      <c r="F282" s="4">
        <v>176097</v>
      </c>
      <c r="G282" s="5" t="s">
        <v>15</v>
      </c>
      <c r="H282" s="4">
        <v>2040</v>
      </c>
      <c r="I282" s="6">
        <v>3761757.62</v>
      </c>
      <c r="J282" s="6">
        <v>1537240</v>
      </c>
    </row>
    <row r="283" spans="1:10" x14ac:dyDescent="0.2">
      <c r="A283" s="4" t="s">
        <v>11</v>
      </c>
      <c r="B283" s="4" t="s">
        <v>19</v>
      </c>
      <c r="C283" s="4" t="s">
        <v>511</v>
      </c>
      <c r="D283" s="4" t="s">
        <v>512</v>
      </c>
      <c r="F283" s="4">
        <v>130516</v>
      </c>
      <c r="G283" s="5" t="s">
        <v>15</v>
      </c>
      <c r="H283" s="4">
        <v>2040</v>
      </c>
      <c r="I283" s="6">
        <v>3934194.54</v>
      </c>
      <c r="J283" s="6">
        <v>1611350</v>
      </c>
    </row>
    <row r="284" spans="1:10" x14ac:dyDescent="0.2">
      <c r="A284" s="4" t="s">
        <v>11</v>
      </c>
      <c r="B284" s="4" t="s">
        <v>25</v>
      </c>
      <c r="C284" s="4" t="s">
        <v>513</v>
      </c>
      <c r="D284" s="4" t="s">
        <v>514</v>
      </c>
      <c r="F284" s="4">
        <v>176469</v>
      </c>
      <c r="G284" s="5" t="s">
        <v>15</v>
      </c>
      <c r="H284" s="4">
        <v>2040</v>
      </c>
      <c r="I284" s="6">
        <v>4051601.8</v>
      </c>
      <c r="J284" s="6">
        <v>1633213</v>
      </c>
    </row>
    <row r="285" spans="1:10" x14ac:dyDescent="0.2">
      <c r="A285" s="4" t="s">
        <v>11</v>
      </c>
      <c r="B285" s="4" t="s">
        <v>25</v>
      </c>
      <c r="C285" s="4" t="s">
        <v>354</v>
      </c>
      <c r="D285" s="4" t="s">
        <v>515</v>
      </c>
      <c r="F285" s="4">
        <v>18289</v>
      </c>
      <c r="G285" s="5" t="s">
        <v>15</v>
      </c>
      <c r="H285" s="4">
        <v>2040</v>
      </c>
      <c r="I285" s="6">
        <v>21403732.5</v>
      </c>
      <c r="J285" s="6">
        <v>8827293</v>
      </c>
    </row>
    <row r="286" spans="1:10" x14ac:dyDescent="0.2">
      <c r="A286" s="4" t="s">
        <v>11</v>
      </c>
      <c r="B286" s="4" t="s">
        <v>19</v>
      </c>
      <c r="C286" s="4" t="s">
        <v>516</v>
      </c>
      <c r="D286" s="4" t="s">
        <v>517</v>
      </c>
      <c r="F286" s="4">
        <v>368223</v>
      </c>
      <c r="G286" s="5" t="s">
        <v>15</v>
      </c>
      <c r="H286" s="4">
        <v>2010</v>
      </c>
      <c r="I286" s="6">
        <v>1473728.49</v>
      </c>
      <c r="J286" s="6">
        <v>594973</v>
      </c>
    </row>
    <row r="287" spans="1:10" x14ac:dyDescent="0.2">
      <c r="A287" s="4" t="s">
        <v>11</v>
      </c>
      <c r="B287" s="4" t="s">
        <v>12</v>
      </c>
      <c r="C287" s="4" t="s">
        <v>518</v>
      </c>
      <c r="D287" s="4" t="s">
        <v>519</v>
      </c>
      <c r="F287" s="4">
        <v>372761</v>
      </c>
      <c r="G287" s="5" t="s">
        <v>15</v>
      </c>
      <c r="H287" s="4">
        <v>2010</v>
      </c>
      <c r="I287" s="6">
        <v>3676694.73</v>
      </c>
      <c r="J287" s="6">
        <v>1504000</v>
      </c>
    </row>
    <row r="288" spans="1:10" x14ac:dyDescent="0.2">
      <c r="A288" s="4" t="s">
        <v>11</v>
      </c>
      <c r="B288" s="4" t="s">
        <v>16</v>
      </c>
      <c r="C288" s="4" t="s">
        <v>518</v>
      </c>
      <c r="D288" s="4" t="s">
        <v>520</v>
      </c>
      <c r="F288" s="4">
        <v>136232</v>
      </c>
      <c r="G288" s="5" t="s">
        <v>15</v>
      </c>
      <c r="H288" s="4">
        <v>2010</v>
      </c>
      <c r="I288" s="6">
        <v>3711274.89</v>
      </c>
      <c r="J288" s="6">
        <v>1527290</v>
      </c>
    </row>
    <row r="289" spans="1:10" x14ac:dyDescent="0.2">
      <c r="A289" s="4" t="s">
        <v>11</v>
      </c>
      <c r="B289" s="4" t="s">
        <v>25</v>
      </c>
      <c r="C289" s="4" t="s">
        <v>138</v>
      </c>
      <c r="D289" s="4" t="s">
        <v>521</v>
      </c>
      <c r="F289" s="4">
        <v>246403</v>
      </c>
      <c r="G289" s="5" t="s">
        <v>15</v>
      </c>
      <c r="H289" s="4">
        <v>1980</v>
      </c>
      <c r="I289" s="6">
        <v>1593198.7</v>
      </c>
      <c r="J289" s="6">
        <v>1454357</v>
      </c>
    </row>
    <row r="290" spans="1:10" x14ac:dyDescent="0.2">
      <c r="A290" s="4" t="s">
        <v>11</v>
      </c>
      <c r="B290" s="4" t="s">
        <v>16</v>
      </c>
      <c r="C290" s="4" t="s">
        <v>522</v>
      </c>
      <c r="D290" s="4" t="s">
        <v>523</v>
      </c>
      <c r="F290" s="4">
        <v>235240</v>
      </c>
      <c r="G290" s="5" t="s">
        <v>15</v>
      </c>
      <c r="H290" s="4">
        <v>1980</v>
      </c>
      <c r="I290" s="6">
        <v>1977014.42</v>
      </c>
      <c r="J290" s="6">
        <v>864948</v>
      </c>
    </row>
    <row r="291" spans="1:10" x14ac:dyDescent="0.2">
      <c r="A291" s="4" t="s">
        <v>11</v>
      </c>
      <c r="B291" s="4" t="s">
        <v>12</v>
      </c>
      <c r="C291" s="4" t="s">
        <v>524</v>
      </c>
      <c r="D291" s="4" t="s">
        <v>525</v>
      </c>
      <c r="F291" s="4">
        <v>60366</v>
      </c>
      <c r="G291" s="5" t="s">
        <v>15</v>
      </c>
      <c r="H291" s="4">
        <v>1950</v>
      </c>
      <c r="I291" s="6">
        <v>926027.91</v>
      </c>
      <c r="J291" s="6">
        <v>273105</v>
      </c>
    </row>
    <row r="292" spans="1:10" x14ac:dyDescent="0.2">
      <c r="A292" s="4" t="s">
        <v>11</v>
      </c>
      <c r="B292" s="4" t="s">
        <v>12</v>
      </c>
      <c r="C292" s="4" t="s">
        <v>28</v>
      </c>
      <c r="D292" s="4" t="s">
        <v>526</v>
      </c>
      <c r="F292" s="4">
        <v>246908</v>
      </c>
      <c r="G292" s="5" t="s">
        <v>15</v>
      </c>
      <c r="H292" s="4">
        <v>1950</v>
      </c>
      <c r="I292" s="6">
        <v>1675281.88</v>
      </c>
      <c r="J292" s="6">
        <v>589201</v>
      </c>
    </row>
    <row r="293" spans="1:10" x14ac:dyDescent="0.2">
      <c r="A293" s="4" t="s">
        <v>11</v>
      </c>
      <c r="B293" s="4" t="s">
        <v>22</v>
      </c>
      <c r="C293" s="4" t="s">
        <v>527</v>
      </c>
      <c r="D293" s="4" t="s">
        <v>528</v>
      </c>
      <c r="F293" s="4">
        <v>113504</v>
      </c>
      <c r="G293" s="5" t="s">
        <v>15</v>
      </c>
      <c r="H293" s="4">
        <v>1950</v>
      </c>
      <c r="I293" s="6">
        <v>3132068.01</v>
      </c>
      <c r="J293" s="6">
        <v>1317777</v>
      </c>
    </row>
    <row r="294" spans="1:10" x14ac:dyDescent="0.2">
      <c r="A294" s="4" t="s">
        <v>11</v>
      </c>
      <c r="B294" s="4" t="s">
        <v>16</v>
      </c>
      <c r="C294" s="4" t="s">
        <v>529</v>
      </c>
      <c r="D294" s="4" t="s">
        <v>143</v>
      </c>
      <c r="F294" s="4">
        <v>356772</v>
      </c>
      <c r="G294" s="5" t="s">
        <v>15</v>
      </c>
      <c r="H294" s="4">
        <v>1950</v>
      </c>
      <c r="I294" s="6">
        <v>3644117.33</v>
      </c>
      <c r="J294" s="6">
        <v>1394539</v>
      </c>
    </row>
    <row r="295" spans="1:10" x14ac:dyDescent="0.2">
      <c r="A295" s="4" t="s">
        <v>11</v>
      </c>
      <c r="B295" s="4" t="s">
        <v>19</v>
      </c>
      <c r="C295" s="4" t="s">
        <v>530</v>
      </c>
      <c r="D295" s="4" t="s">
        <v>531</v>
      </c>
      <c r="F295" s="4">
        <v>437234</v>
      </c>
      <c r="G295" s="5" t="s">
        <v>15</v>
      </c>
      <c r="H295" s="4">
        <v>1920</v>
      </c>
      <c r="I295" s="6">
        <v>2371071.5499999998</v>
      </c>
      <c r="J295" s="6">
        <v>980400</v>
      </c>
    </row>
    <row r="296" spans="1:10" x14ac:dyDescent="0.2">
      <c r="A296" s="4" t="s">
        <v>11</v>
      </c>
      <c r="B296" s="4" t="s">
        <v>19</v>
      </c>
      <c r="C296" s="4" t="s">
        <v>222</v>
      </c>
      <c r="D296" s="4" t="s">
        <v>532</v>
      </c>
      <c r="F296" s="4">
        <v>133783</v>
      </c>
      <c r="G296" s="5" t="s">
        <v>15</v>
      </c>
      <c r="H296" s="4">
        <v>1920</v>
      </c>
      <c r="I296" s="6">
        <v>2974494.31</v>
      </c>
      <c r="J296" s="6">
        <v>1268991</v>
      </c>
    </row>
    <row r="297" spans="1:10" x14ac:dyDescent="0.2">
      <c r="A297" s="4" t="s">
        <v>11</v>
      </c>
      <c r="B297" s="4" t="s">
        <v>12</v>
      </c>
      <c r="C297" s="4" t="s">
        <v>533</v>
      </c>
      <c r="D297" s="4" t="s">
        <v>534</v>
      </c>
      <c r="F297" s="4">
        <v>12043</v>
      </c>
      <c r="G297" s="5" t="s">
        <v>15</v>
      </c>
      <c r="H297" s="4">
        <v>1920</v>
      </c>
      <c r="I297" s="6">
        <v>13075392.869999999</v>
      </c>
      <c r="J297" s="6">
        <v>5575470</v>
      </c>
    </row>
    <row r="298" spans="1:10" x14ac:dyDescent="0.2">
      <c r="A298" s="4" t="s">
        <v>11</v>
      </c>
      <c r="B298" s="4" t="s">
        <v>12</v>
      </c>
      <c r="C298" s="4" t="s">
        <v>535</v>
      </c>
      <c r="D298" s="4" t="s">
        <v>536</v>
      </c>
      <c r="F298" s="4">
        <v>370054</v>
      </c>
      <c r="G298" s="5" t="s">
        <v>15</v>
      </c>
      <c r="H298" s="4">
        <v>1890</v>
      </c>
      <c r="I298" s="6">
        <v>1483341.48</v>
      </c>
      <c r="J298" s="6">
        <v>419021</v>
      </c>
    </row>
    <row r="299" spans="1:10" x14ac:dyDescent="0.2">
      <c r="A299" s="4" t="s">
        <v>11</v>
      </c>
      <c r="B299" s="4" t="s">
        <v>67</v>
      </c>
      <c r="C299" s="4" t="s">
        <v>537</v>
      </c>
      <c r="D299" s="4" t="s">
        <v>504</v>
      </c>
      <c r="F299" s="4">
        <v>439321</v>
      </c>
      <c r="G299" s="5" t="s">
        <v>15</v>
      </c>
      <c r="H299" s="4">
        <v>1890</v>
      </c>
      <c r="I299" s="6">
        <v>1801741.43</v>
      </c>
      <c r="J299" s="6">
        <v>756860</v>
      </c>
    </row>
    <row r="300" spans="1:10" x14ac:dyDescent="0.2">
      <c r="A300" s="4" t="s">
        <v>11</v>
      </c>
      <c r="B300" s="4" t="s">
        <v>19</v>
      </c>
      <c r="C300" s="4" t="s">
        <v>252</v>
      </c>
      <c r="D300" s="4" t="s">
        <v>538</v>
      </c>
      <c r="F300" s="4">
        <v>358240</v>
      </c>
      <c r="G300" s="5" t="s">
        <v>15</v>
      </c>
      <c r="H300" s="4">
        <v>1890</v>
      </c>
      <c r="I300" s="6">
        <v>2135223.41</v>
      </c>
      <c r="J300" s="6">
        <v>856407</v>
      </c>
    </row>
    <row r="301" spans="1:10" x14ac:dyDescent="0.2">
      <c r="A301" s="4" t="s">
        <v>11</v>
      </c>
      <c r="B301" s="4" t="s">
        <v>12</v>
      </c>
      <c r="C301" s="4" t="s">
        <v>306</v>
      </c>
      <c r="D301" s="4" t="s">
        <v>539</v>
      </c>
      <c r="F301" s="4">
        <v>241693</v>
      </c>
      <c r="G301" s="5" t="s">
        <v>15</v>
      </c>
      <c r="H301" s="4">
        <v>1890</v>
      </c>
      <c r="I301" s="6">
        <v>2545399.52</v>
      </c>
      <c r="J301" s="6">
        <v>1061457</v>
      </c>
    </row>
    <row r="302" spans="1:10" x14ac:dyDescent="0.2">
      <c r="A302" s="4" t="s">
        <v>11</v>
      </c>
      <c r="B302" s="4" t="s">
        <v>12</v>
      </c>
      <c r="C302" s="4" t="s">
        <v>540</v>
      </c>
      <c r="D302" s="4" t="s">
        <v>541</v>
      </c>
      <c r="F302" s="4">
        <v>3844</v>
      </c>
      <c r="G302" s="5" t="s">
        <v>15</v>
      </c>
      <c r="H302" s="4">
        <v>1890</v>
      </c>
      <c r="I302" s="6">
        <v>15089169.35</v>
      </c>
      <c r="J302" s="6">
        <v>6460200</v>
      </c>
    </row>
    <row r="303" spans="1:10" x14ac:dyDescent="0.2">
      <c r="A303" s="4" t="s">
        <v>11</v>
      </c>
      <c r="B303" s="4" t="s">
        <v>25</v>
      </c>
      <c r="C303" s="4" t="s">
        <v>542</v>
      </c>
      <c r="D303" s="4" t="s">
        <v>543</v>
      </c>
      <c r="F303" s="4">
        <v>342319</v>
      </c>
      <c r="G303" s="5" t="s">
        <v>15</v>
      </c>
      <c r="H303" s="4">
        <v>1860</v>
      </c>
      <c r="I303" s="6">
        <v>336926.62</v>
      </c>
      <c r="J303" s="6">
        <v>128825</v>
      </c>
    </row>
    <row r="304" spans="1:10" x14ac:dyDescent="0.2">
      <c r="A304" s="4" t="s">
        <v>11</v>
      </c>
      <c r="B304" s="4" t="s">
        <v>50</v>
      </c>
      <c r="C304" s="4" t="s">
        <v>462</v>
      </c>
      <c r="D304" s="4" t="s">
        <v>544</v>
      </c>
      <c r="F304" s="4">
        <v>287308</v>
      </c>
      <c r="G304" s="5" t="s">
        <v>15</v>
      </c>
      <c r="H304" s="4">
        <v>1860</v>
      </c>
      <c r="I304" s="6">
        <v>403919.94</v>
      </c>
      <c r="J304" s="6">
        <v>254060</v>
      </c>
    </row>
    <row r="305" spans="1:10" x14ac:dyDescent="0.2">
      <c r="A305" s="4" t="s">
        <v>11</v>
      </c>
      <c r="B305" s="4" t="s">
        <v>19</v>
      </c>
      <c r="C305" s="4" t="s">
        <v>545</v>
      </c>
      <c r="D305" s="4" t="s">
        <v>546</v>
      </c>
      <c r="F305" s="4">
        <v>47884</v>
      </c>
      <c r="G305" s="5" t="s">
        <v>15</v>
      </c>
      <c r="H305" s="4">
        <v>1860</v>
      </c>
      <c r="I305" s="6">
        <v>753355.46</v>
      </c>
      <c r="J305" s="6">
        <v>444162</v>
      </c>
    </row>
    <row r="306" spans="1:10" x14ac:dyDescent="0.2">
      <c r="A306" s="4" t="s">
        <v>11</v>
      </c>
      <c r="B306" s="4" t="s">
        <v>19</v>
      </c>
      <c r="C306" s="4" t="s">
        <v>547</v>
      </c>
      <c r="D306" s="4" t="s">
        <v>548</v>
      </c>
      <c r="F306" s="4">
        <v>299543</v>
      </c>
      <c r="G306" s="5" t="s">
        <v>15</v>
      </c>
      <c r="H306" s="4">
        <v>1860</v>
      </c>
      <c r="I306" s="6">
        <v>1622328.51</v>
      </c>
      <c r="J306" s="6">
        <v>683520</v>
      </c>
    </row>
    <row r="307" spans="1:10" x14ac:dyDescent="0.2">
      <c r="A307" s="4" t="s">
        <v>11</v>
      </c>
      <c r="B307" s="4" t="s">
        <v>16</v>
      </c>
      <c r="C307" s="4" t="s">
        <v>549</v>
      </c>
      <c r="D307" s="4" t="s">
        <v>550</v>
      </c>
      <c r="F307" s="4">
        <v>360238</v>
      </c>
      <c r="G307" s="5" t="s">
        <v>15</v>
      </c>
      <c r="H307" s="4">
        <v>1860</v>
      </c>
      <c r="I307" s="6">
        <v>1990104.82</v>
      </c>
      <c r="J307" s="6">
        <v>835216</v>
      </c>
    </row>
    <row r="308" spans="1:10" x14ac:dyDescent="0.2">
      <c r="A308" s="4" t="s">
        <v>11</v>
      </c>
      <c r="B308" s="4" t="s">
        <v>22</v>
      </c>
      <c r="C308" s="4" t="s">
        <v>551</v>
      </c>
      <c r="D308" s="4" t="s">
        <v>552</v>
      </c>
      <c r="F308" s="4">
        <v>362192</v>
      </c>
      <c r="G308" s="5" t="s">
        <v>15</v>
      </c>
      <c r="H308" s="4">
        <v>1860</v>
      </c>
      <c r="I308" s="6">
        <v>2262052.4900000002</v>
      </c>
      <c r="J308" s="6">
        <v>959966</v>
      </c>
    </row>
    <row r="309" spans="1:10" x14ac:dyDescent="0.2">
      <c r="A309" s="4" t="s">
        <v>11</v>
      </c>
      <c r="B309" s="4" t="s">
        <v>25</v>
      </c>
      <c r="C309" s="4" t="s">
        <v>553</v>
      </c>
      <c r="D309" s="4" t="s">
        <v>554</v>
      </c>
      <c r="F309" s="4">
        <v>436095</v>
      </c>
      <c r="G309" s="5" t="s">
        <v>15</v>
      </c>
      <c r="H309" s="4">
        <v>1860</v>
      </c>
      <c r="I309" s="6">
        <v>2291658.13</v>
      </c>
      <c r="J309" s="6">
        <v>977162</v>
      </c>
    </row>
    <row r="310" spans="1:10" x14ac:dyDescent="0.2">
      <c r="A310" s="4" t="s">
        <v>11</v>
      </c>
      <c r="B310" s="4" t="s">
        <v>50</v>
      </c>
      <c r="C310" s="4" t="s">
        <v>182</v>
      </c>
      <c r="D310" s="4" t="s">
        <v>555</v>
      </c>
      <c r="F310" s="4">
        <v>303626</v>
      </c>
      <c r="G310" s="5" t="s">
        <v>15</v>
      </c>
      <c r="H310" s="4">
        <v>1860</v>
      </c>
      <c r="I310" s="6">
        <v>4157350.51</v>
      </c>
      <c r="J310" s="6">
        <v>1993223</v>
      </c>
    </row>
    <row r="311" spans="1:10" x14ac:dyDescent="0.2">
      <c r="A311" s="4" t="s">
        <v>11</v>
      </c>
      <c r="B311" s="4" t="s">
        <v>22</v>
      </c>
      <c r="C311" s="4" t="s">
        <v>556</v>
      </c>
      <c r="D311" s="4" t="s">
        <v>557</v>
      </c>
      <c r="F311" s="4">
        <v>137370</v>
      </c>
      <c r="G311" s="5" t="s">
        <v>15</v>
      </c>
      <c r="H311" s="4">
        <v>1830</v>
      </c>
      <c r="I311" s="6">
        <v>688149.92</v>
      </c>
      <c r="J311" s="6">
        <v>273301</v>
      </c>
    </row>
    <row r="312" spans="1:10" x14ac:dyDescent="0.2">
      <c r="A312" s="4" t="s">
        <v>11</v>
      </c>
      <c r="B312" s="4" t="s">
        <v>16</v>
      </c>
      <c r="C312" s="4" t="s">
        <v>558</v>
      </c>
      <c r="D312" s="4" t="s">
        <v>559</v>
      </c>
      <c r="F312" s="4">
        <v>279552</v>
      </c>
      <c r="G312" s="5" t="s">
        <v>15</v>
      </c>
      <c r="H312" s="4">
        <v>1830</v>
      </c>
      <c r="I312" s="6">
        <v>903335.25</v>
      </c>
      <c r="J312" s="6">
        <v>422834</v>
      </c>
    </row>
    <row r="313" spans="1:10" x14ac:dyDescent="0.2">
      <c r="A313" s="4" t="s">
        <v>11</v>
      </c>
      <c r="B313" s="4" t="s">
        <v>12</v>
      </c>
      <c r="C313" s="4" t="s">
        <v>560</v>
      </c>
      <c r="D313" s="4" t="s">
        <v>561</v>
      </c>
      <c r="F313" s="4">
        <v>165108</v>
      </c>
      <c r="G313" s="5" t="s">
        <v>15</v>
      </c>
      <c r="H313" s="4">
        <v>1830</v>
      </c>
      <c r="I313" s="6">
        <v>3146494.22</v>
      </c>
      <c r="J313" s="6">
        <v>1383055</v>
      </c>
    </row>
    <row r="314" spans="1:10" x14ac:dyDescent="0.2">
      <c r="A314" s="4" t="s">
        <v>11</v>
      </c>
      <c r="B314" s="4" t="s">
        <v>67</v>
      </c>
      <c r="C314" s="4" t="s">
        <v>94</v>
      </c>
      <c r="D314" s="4" t="s">
        <v>562</v>
      </c>
      <c r="F314" s="4">
        <v>183648</v>
      </c>
      <c r="G314" s="5" t="s">
        <v>15</v>
      </c>
      <c r="H314" s="4">
        <v>1830</v>
      </c>
      <c r="I314" s="6">
        <v>3448957.46</v>
      </c>
      <c r="J314" s="6">
        <v>1528020</v>
      </c>
    </row>
    <row r="315" spans="1:10" x14ac:dyDescent="0.2">
      <c r="A315" s="4" t="s">
        <v>11</v>
      </c>
      <c r="B315" s="4" t="s">
        <v>157</v>
      </c>
      <c r="C315" s="4" t="s">
        <v>356</v>
      </c>
      <c r="D315" s="4" t="s">
        <v>563</v>
      </c>
      <c r="F315" s="4">
        <v>276038</v>
      </c>
      <c r="G315" s="5" t="s">
        <v>15</v>
      </c>
      <c r="H315" s="4">
        <v>1800</v>
      </c>
      <c r="I315" s="6">
        <v>117018.46</v>
      </c>
      <c r="J315" s="6">
        <v>55097</v>
      </c>
    </row>
    <row r="316" spans="1:10" x14ac:dyDescent="0.2">
      <c r="A316" s="4" t="s">
        <v>11</v>
      </c>
      <c r="B316" s="4" t="s">
        <v>50</v>
      </c>
      <c r="C316" s="4" t="s">
        <v>564</v>
      </c>
      <c r="D316" s="4" t="s">
        <v>565</v>
      </c>
      <c r="F316" s="4">
        <v>151629</v>
      </c>
      <c r="G316" s="5" t="s">
        <v>15</v>
      </c>
      <c r="H316" s="4">
        <v>1800</v>
      </c>
      <c r="I316" s="6">
        <v>923062.67</v>
      </c>
      <c r="J316" s="6">
        <v>398305</v>
      </c>
    </row>
    <row r="317" spans="1:10" x14ac:dyDescent="0.2">
      <c r="A317" s="4" t="s">
        <v>11</v>
      </c>
      <c r="B317" s="4" t="s">
        <v>25</v>
      </c>
      <c r="C317" s="4" t="s">
        <v>566</v>
      </c>
      <c r="D317" s="4" t="s">
        <v>567</v>
      </c>
      <c r="F317" s="4">
        <v>447092</v>
      </c>
      <c r="G317" s="5" t="s">
        <v>15</v>
      </c>
      <c r="H317" s="4">
        <v>1800</v>
      </c>
      <c r="I317" s="6">
        <v>2240542.9500000002</v>
      </c>
      <c r="J317" s="6">
        <v>805500</v>
      </c>
    </row>
    <row r="318" spans="1:10" x14ac:dyDescent="0.2">
      <c r="A318" s="4" t="s">
        <v>11</v>
      </c>
      <c r="B318" s="4" t="s">
        <v>12</v>
      </c>
      <c r="C318" s="4" t="s">
        <v>568</v>
      </c>
      <c r="D318" s="4" t="s">
        <v>135</v>
      </c>
      <c r="F318" s="4">
        <v>318574</v>
      </c>
      <c r="G318" s="5" t="s">
        <v>15</v>
      </c>
      <c r="H318" s="4">
        <v>1800</v>
      </c>
      <c r="I318" s="6">
        <v>3374713.15</v>
      </c>
      <c r="J318" s="6">
        <v>1559545</v>
      </c>
    </row>
    <row r="319" spans="1:10" x14ac:dyDescent="0.2">
      <c r="A319" s="4" t="s">
        <v>11</v>
      </c>
      <c r="B319" s="4" t="s">
        <v>488</v>
      </c>
      <c r="C319" s="4" t="s">
        <v>569</v>
      </c>
      <c r="D319" s="4" t="s">
        <v>409</v>
      </c>
      <c r="F319" s="4">
        <v>363869</v>
      </c>
      <c r="G319" s="5" t="s">
        <v>15</v>
      </c>
      <c r="H319" s="4">
        <v>1800</v>
      </c>
      <c r="I319" s="6">
        <v>3412574.92</v>
      </c>
      <c r="J319" s="6">
        <v>1498305</v>
      </c>
    </row>
    <row r="320" spans="1:10" x14ac:dyDescent="0.2">
      <c r="A320" s="4" t="s">
        <v>11</v>
      </c>
      <c r="B320" s="4" t="s">
        <v>19</v>
      </c>
      <c r="C320" s="4" t="s">
        <v>102</v>
      </c>
      <c r="D320" s="4" t="s">
        <v>570</v>
      </c>
      <c r="F320" s="4">
        <v>56869</v>
      </c>
      <c r="G320" s="5" t="s">
        <v>15</v>
      </c>
      <c r="H320" s="4">
        <v>1800</v>
      </c>
      <c r="I320" s="6">
        <v>5340187.4800000004</v>
      </c>
      <c r="J320" s="6">
        <v>2341068</v>
      </c>
    </row>
    <row r="321" spans="1:10" x14ac:dyDescent="0.2">
      <c r="A321" s="4" t="s">
        <v>11</v>
      </c>
      <c r="B321" s="4" t="s">
        <v>50</v>
      </c>
      <c r="C321" s="4" t="s">
        <v>484</v>
      </c>
      <c r="D321" s="4" t="s">
        <v>571</v>
      </c>
      <c r="F321" s="4">
        <v>7076</v>
      </c>
      <c r="G321" s="5" t="s">
        <v>15</v>
      </c>
      <c r="H321" s="4">
        <v>1800</v>
      </c>
      <c r="I321" s="6">
        <v>10371112.26</v>
      </c>
      <c r="J321" s="6">
        <v>4836493</v>
      </c>
    </row>
    <row r="322" spans="1:10" x14ac:dyDescent="0.2">
      <c r="A322" s="4" t="s">
        <v>11</v>
      </c>
      <c r="B322" s="4" t="s">
        <v>12</v>
      </c>
      <c r="C322" s="4" t="s">
        <v>572</v>
      </c>
      <c r="D322" s="4" t="s">
        <v>573</v>
      </c>
      <c r="F322" s="4">
        <v>318343</v>
      </c>
      <c r="G322" s="5" t="s">
        <v>15</v>
      </c>
      <c r="H322" s="4">
        <v>1770</v>
      </c>
      <c r="I322" s="6">
        <v>1711461.03</v>
      </c>
      <c r="J322" s="6">
        <v>768223</v>
      </c>
    </row>
    <row r="323" spans="1:10" x14ac:dyDescent="0.2">
      <c r="A323" s="4" t="s">
        <v>11</v>
      </c>
      <c r="B323" s="4" t="s">
        <v>50</v>
      </c>
      <c r="C323" s="4" t="s">
        <v>112</v>
      </c>
      <c r="D323" s="4" t="s">
        <v>574</v>
      </c>
      <c r="F323" s="4">
        <v>442689</v>
      </c>
      <c r="G323" s="5" t="s">
        <v>15</v>
      </c>
      <c r="H323" s="4">
        <v>1770</v>
      </c>
      <c r="I323" s="6">
        <v>3436534.77</v>
      </c>
      <c r="J323" s="6">
        <v>1494000</v>
      </c>
    </row>
    <row r="324" spans="1:10" x14ac:dyDescent="0.2">
      <c r="A324" s="4" t="s">
        <v>11</v>
      </c>
      <c r="B324" s="4" t="s">
        <v>67</v>
      </c>
      <c r="C324" s="4" t="s">
        <v>575</v>
      </c>
      <c r="D324" s="4" t="s">
        <v>576</v>
      </c>
      <c r="F324" s="4">
        <v>172922</v>
      </c>
      <c r="G324" s="5" t="s">
        <v>15</v>
      </c>
      <c r="H324" s="4">
        <v>1740</v>
      </c>
      <c r="I324" s="6">
        <v>353250.04</v>
      </c>
      <c r="J324" s="6">
        <v>206606</v>
      </c>
    </row>
    <row r="325" spans="1:10" x14ac:dyDescent="0.2">
      <c r="A325" s="4" t="s">
        <v>11</v>
      </c>
      <c r="B325" s="4" t="s">
        <v>25</v>
      </c>
      <c r="C325" s="4" t="s">
        <v>577</v>
      </c>
      <c r="D325" s="4" t="s">
        <v>578</v>
      </c>
      <c r="F325" s="4">
        <v>477321</v>
      </c>
      <c r="G325" s="5" t="s">
        <v>15</v>
      </c>
      <c r="H325" s="4">
        <v>1740</v>
      </c>
      <c r="I325" s="6">
        <v>1053863.03</v>
      </c>
      <c r="J325" s="6">
        <v>444009</v>
      </c>
    </row>
    <row r="326" spans="1:10" x14ac:dyDescent="0.2">
      <c r="A326" s="4" t="s">
        <v>11</v>
      </c>
      <c r="B326" s="4" t="s">
        <v>146</v>
      </c>
      <c r="C326" s="4" t="s">
        <v>474</v>
      </c>
      <c r="D326" s="4" t="s">
        <v>579</v>
      </c>
      <c r="F326" s="4">
        <v>371029</v>
      </c>
      <c r="G326" s="5" t="s">
        <v>15</v>
      </c>
      <c r="H326" s="4">
        <v>1740</v>
      </c>
      <c r="I326" s="6">
        <v>1368678.28</v>
      </c>
      <c r="J326" s="6">
        <v>707768</v>
      </c>
    </row>
    <row r="327" spans="1:10" x14ac:dyDescent="0.2">
      <c r="A327" s="4" t="s">
        <v>11</v>
      </c>
      <c r="B327" s="4" t="s">
        <v>25</v>
      </c>
      <c r="C327" s="4" t="s">
        <v>580</v>
      </c>
      <c r="D327" s="4" t="s">
        <v>581</v>
      </c>
      <c r="F327" s="4">
        <v>445864</v>
      </c>
      <c r="G327" s="5" t="s">
        <v>15</v>
      </c>
      <c r="H327" s="4">
        <v>1740</v>
      </c>
      <c r="I327" s="6">
        <v>1888347.42</v>
      </c>
      <c r="J327" s="6">
        <v>826455</v>
      </c>
    </row>
    <row r="328" spans="1:10" x14ac:dyDescent="0.2">
      <c r="A328" s="4" t="s">
        <v>11</v>
      </c>
      <c r="B328" s="4" t="s">
        <v>67</v>
      </c>
      <c r="C328" s="4" t="s">
        <v>582</v>
      </c>
      <c r="D328" s="4" t="s">
        <v>583</v>
      </c>
      <c r="F328" s="4">
        <v>479129</v>
      </c>
      <c r="G328" s="5" t="s">
        <v>15</v>
      </c>
      <c r="H328" s="4">
        <v>1710</v>
      </c>
      <c r="I328" s="6">
        <v>1699500.32</v>
      </c>
      <c r="J328" s="6">
        <v>773225</v>
      </c>
    </row>
    <row r="329" spans="1:10" x14ac:dyDescent="0.2">
      <c r="A329" s="4" t="s">
        <v>11</v>
      </c>
      <c r="B329" s="4" t="s">
        <v>12</v>
      </c>
      <c r="C329" s="4" t="s">
        <v>584</v>
      </c>
      <c r="D329" s="4" t="s">
        <v>585</v>
      </c>
      <c r="F329" s="4">
        <v>225530</v>
      </c>
      <c r="G329" s="5" t="s">
        <v>15</v>
      </c>
      <c r="H329" s="4">
        <v>1680</v>
      </c>
      <c r="I329" s="6">
        <v>241630.37</v>
      </c>
      <c r="J329" s="6">
        <v>109365</v>
      </c>
    </row>
    <row r="330" spans="1:10" x14ac:dyDescent="0.2">
      <c r="A330" s="4" t="s">
        <v>11</v>
      </c>
      <c r="B330" s="4" t="s">
        <v>25</v>
      </c>
      <c r="C330" s="4" t="s">
        <v>586</v>
      </c>
      <c r="D330" s="4" t="s">
        <v>587</v>
      </c>
      <c r="F330" s="4">
        <v>219525</v>
      </c>
      <c r="G330" s="5" t="s">
        <v>15</v>
      </c>
      <c r="H330" s="4">
        <v>1650</v>
      </c>
      <c r="I330" s="6">
        <v>80948.259999999995</v>
      </c>
      <c r="J330" s="6">
        <v>9419</v>
      </c>
    </row>
    <row r="331" spans="1:10" x14ac:dyDescent="0.2">
      <c r="A331" s="4" t="s">
        <v>11</v>
      </c>
      <c r="B331" s="4" t="s">
        <v>19</v>
      </c>
      <c r="C331" s="4" t="s">
        <v>588</v>
      </c>
      <c r="D331" s="4" t="s">
        <v>573</v>
      </c>
      <c r="F331" s="4">
        <v>69979</v>
      </c>
      <c r="G331" s="5" t="s">
        <v>15</v>
      </c>
      <c r="H331" s="4">
        <v>1650</v>
      </c>
      <c r="I331" s="6">
        <v>598010.48</v>
      </c>
      <c r="J331" s="6">
        <v>263975</v>
      </c>
    </row>
    <row r="332" spans="1:10" x14ac:dyDescent="0.2">
      <c r="A332" s="4" t="s">
        <v>11</v>
      </c>
      <c r="B332" s="4" t="s">
        <v>12</v>
      </c>
      <c r="C332" s="4" t="s">
        <v>270</v>
      </c>
      <c r="D332" s="4" t="s">
        <v>589</v>
      </c>
      <c r="F332" s="4">
        <v>340933</v>
      </c>
      <c r="G332" s="5" t="s">
        <v>15</v>
      </c>
      <c r="H332" s="4">
        <v>1650</v>
      </c>
      <c r="I332" s="6">
        <v>3458975.77</v>
      </c>
      <c r="J332" s="6">
        <v>1845462</v>
      </c>
    </row>
    <row r="333" spans="1:10" x14ac:dyDescent="0.2">
      <c r="A333" s="4" t="s">
        <v>11</v>
      </c>
      <c r="B333" s="4" t="s">
        <v>22</v>
      </c>
      <c r="C333" s="4" t="s">
        <v>590</v>
      </c>
      <c r="D333" s="4" t="s">
        <v>591</v>
      </c>
      <c r="F333" s="4">
        <v>167161</v>
      </c>
      <c r="G333" s="5" t="s">
        <v>15</v>
      </c>
      <c r="H333" s="4">
        <v>1650</v>
      </c>
      <c r="I333" s="6">
        <v>5576745.8899999997</v>
      </c>
      <c r="J333" s="6">
        <v>2684372</v>
      </c>
    </row>
    <row r="334" spans="1:10" x14ac:dyDescent="0.2">
      <c r="A334" s="4" t="s">
        <v>11</v>
      </c>
      <c r="B334" s="4" t="s">
        <v>157</v>
      </c>
      <c r="C334" s="4" t="s">
        <v>592</v>
      </c>
      <c r="D334" s="4" t="s">
        <v>593</v>
      </c>
      <c r="F334" s="4">
        <v>398055</v>
      </c>
      <c r="G334" s="5" t="s">
        <v>15</v>
      </c>
      <c r="H334" s="4">
        <v>1620</v>
      </c>
      <c r="I334" s="6">
        <v>1658761.57</v>
      </c>
      <c r="J334" s="6">
        <v>768660</v>
      </c>
    </row>
    <row r="335" spans="1:10" x14ac:dyDescent="0.2">
      <c r="A335" s="4" t="s">
        <v>11</v>
      </c>
      <c r="B335" s="4" t="s">
        <v>12</v>
      </c>
      <c r="C335" s="4" t="s">
        <v>38</v>
      </c>
      <c r="D335" s="4" t="s">
        <v>594</v>
      </c>
      <c r="F335" s="4">
        <v>140960</v>
      </c>
      <c r="G335" s="5" t="s">
        <v>15</v>
      </c>
      <c r="H335" s="4">
        <v>1620</v>
      </c>
      <c r="I335" s="6">
        <v>2490128.37</v>
      </c>
      <c r="J335" s="6">
        <v>1159535</v>
      </c>
    </row>
    <row r="336" spans="1:10" x14ac:dyDescent="0.2">
      <c r="A336" s="4" t="s">
        <v>11</v>
      </c>
      <c r="B336" s="4" t="s">
        <v>16</v>
      </c>
      <c r="C336" s="4" t="s">
        <v>595</v>
      </c>
      <c r="D336" s="4" t="s">
        <v>596</v>
      </c>
      <c r="F336" s="4">
        <v>359255</v>
      </c>
      <c r="G336" s="5" t="s">
        <v>15</v>
      </c>
      <c r="H336" s="4">
        <v>1620</v>
      </c>
      <c r="I336" s="6">
        <v>2670112.79</v>
      </c>
      <c r="J336" s="6">
        <v>1267083</v>
      </c>
    </row>
    <row r="337" spans="1:10" x14ac:dyDescent="0.2">
      <c r="A337" s="4" t="s">
        <v>11</v>
      </c>
      <c r="B337" s="4" t="s">
        <v>22</v>
      </c>
      <c r="C337" s="4" t="s">
        <v>556</v>
      </c>
      <c r="D337" s="4" t="s">
        <v>597</v>
      </c>
      <c r="F337" s="4">
        <v>290856</v>
      </c>
      <c r="G337" s="5" t="s">
        <v>15</v>
      </c>
      <c r="H337" s="4">
        <v>1590</v>
      </c>
      <c r="I337" s="6">
        <v>685568.55</v>
      </c>
      <c r="J337" s="6">
        <v>307546</v>
      </c>
    </row>
    <row r="338" spans="1:10" x14ac:dyDescent="0.2">
      <c r="A338" s="4" t="s">
        <v>11</v>
      </c>
      <c r="B338" s="4" t="s">
        <v>488</v>
      </c>
      <c r="C338" s="4" t="s">
        <v>598</v>
      </c>
      <c r="D338" s="4" t="s">
        <v>599</v>
      </c>
      <c r="F338" s="4">
        <v>582310</v>
      </c>
      <c r="G338" s="5" t="s">
        <v>15</v>
      </c>
      <c r="H338" s="4">
        <v>1590</v>
      </c>
      <c r="I338" s="6">
        <v>1018748.66</v>
      </c>
      <c r="J338" s="6">
        <v>483428</v>
      </c>
    </row>
    <row r="339" spans="1:10" x14ac:dyDescent="0.2">
      <c r="A339" s="4" t="s">
        <v>11</v>
      </c>
      <c r="B339" s="4" t="s">
        <v>19</v>
      </c>
      <c r="C339" s="4" t="s">
        <v>166</v>
      </c>
      <c r="D339" s="4" t="s">
        <v>600</v>
      </c>
      <c r="F339" s="4">
        <v>533941</v>
      </c>
      <c r="G339" s="5" t="s">
        <v>15</v>
      </c>
      <c r="H339" s="4">
        <v>1590</v>
      </c>
      <c r="I339" s="6">
        <v>1194945.67</v>
      </c>
      <c r="J339" s="6">
        <v>550913</v>
      </c>
    </row>
    <row r="340" spans="1:10" x14ac:dyDescent="0.2">
      <c r="A340" s="4" t="s">
        <v>11</v>
      </c>
      <c r="B340" s="4" t="s">
        <v>67</v>
      </c>
      <c r="C340" s="4" t="s">
        <v>601</v>
      </c>
      <c r="D340" s="4" t="s">
        <v>602</v>
      </c>
      <c r="F340" s="4">
        <v>519445</v>
      </c>
      <c r="G340" s="5" t="s">
        <v>15</v>
      </c>
      <c r="H340" s="4">
        <v>1590</v>
      </c>
      <c r="I340" s="6">
        <v>1682701.7</v>
      </c>
      <c r="J340" s="6">
        <v>774532</v>
      </c>
    </row>
    <row r="341" spans="1:10" x14ac:dyDescent="0.2">
      <c r="A341" s="4" t="s">
        <v>11</v>
      </c>
      <c r="B341" s="4" t="s">
        <v>22</v>
      </c>
      <c r="C341" s="4" t="s">
        <v>603</v>
      </c>
      <c r="D341" s="4" t="s">
        <v>604</v>
      </c>
      <c r="F341" s="4">
        <v>232783</v>
      </c>
      <c r="G341" s="5" t="s">
        <v>15</v>
      </c>
      <c r="H341" s="4">
        <v>1590</v>
      </c>
      <c r="I341" s="6">
        <v>1991971.77</v>
      </c>
      <c r="J341" s="6">
        <v>932179</v>
      </c>
    </row>
    <row r="342" spans="1:10" x14ac:dyDescent="0.2">
      <c r="A342" s="4" t="s">
        <v>11</v>
      </c>
      <c r="B342" s="4" t="s">
        <v>12</v>
      </c>
      <c r="C342" s="4" t="s">
        <v>605</v>
      </c>
      <c r="D342" s="4" t="s">
        <v>606</v>
      </c>
      <c r="F342" s="4">
        <v>533768</v>
      </c>
      <c r="G342" s="5" t="s">
        <v>15</v>
      </c>
      <c r="H342" s="4">
        <v>1590</v>
      </c>
      <c r="I342" s="6">
        <v>2150498.16</v>
      </c>
      <c r="J342" s="6">
        <v>1005103</v>
      </c>
    </row>
    <row r="343" spans="1:10" x14ac:dyDescent="0.2">
      <c r="A343" s="4" t="s">
        <v>11</v>
      </c>
      <c r="B343" s="4" t="s">
        <v>22</v>
      </c>
      <c r="C343" s="4" t="s">
        <v>38</v>
      </c>
      <c r="D343" s="4" t="s">
        <v>607</v>
      </c>
      <c r="F343" s="4">
        <v>103935</v>
      </c>
      <c r="G343" s="5" t="s">
        <v>15</v>
      </c>
      <c r="H343" s="4">
        <v>1590</v>
      </c>
      <c r="I343" s="6">
        <v>2451834.84</v>
      </c>
      <c r="J343" s="6">
        <v>1171806</v>
      </c>
    </row>
    <row r="344" spans="1:10" x14ac:dyDescent="0.2">
      <c r="A344" s="4" t="s">
        <v>11</v>
      </c>
      <c r="B344" s="4" t="s">
        <v>12</v>
      </c>
      <c r="C344" s="4" t="s">
        <v>608</v>
      </c>
      <c r="D344" s="4" t="s">
        <v>243</v>
      </c>
      <c r="F344" s="4">
        <v>494128</v>
      </c>
      <c r="G344" s="5" t="s">
        <v>15</v>
      </c>
      <c r="H344" s="4">
        <v>1590</v>
      </c>
      <c r="I344" s="6">
        <v>2942726.59</v>
      </c>
      <c r="J344" s="6">
        <v>1371141</v>
      </c>
    </row>
    <row r="345" spans="1:10" x14ac:dyDescent="0.2">
      <c r="A345" s="4" t="s">
        <v>11</v>
      </c>
      <c r="B345" s="4" t="s">
        <v>19</v>
      </c>
      <c r="C345" s="4" t="s">
        <v>609</v>
      </c>
      <c r="D345" s="4" t="s">
        <v>520</v>
      </c>
      <c r="F345" s="4">
        <v>18331</v>
      </c>
      <c r="G345" s="5" t="s">
        <v>15</v>
      </c>
      <c r="H345" s="4">
        <v>1560</v>
      </c>
      <c r="I345" s="6">
        <v>744763.14</v>
      </c>
      <c r="J345" s="6">
        <v>361523</v>
      </c>
    </row>
    <row r="346" spans="1:10" x14ac:dyDescent="0.2">
      <c r="A346" s="4" t="s">
        <v>11</v>
      </c>
      <c r="B346" s="4" t="s">
        <v>22</v>
      </c>
      <c r="C346" s="4" t="s">
        <v>610</v>
      </c>
      <c r="D346" s="4" t="s">
        <v>611</v>
      </c>
      <c r="F346" s="4">
        <v>372373</v>
      </c>
      <c r="G346" s="5" t="s">
        <v>15</v>
      </c>
      <c r="H346" s="4">
        <v>1560</v>
      </c>
      <c r="I346" s="6">
        <v>1000220.62</v>
      </c>
      <c r="J346" s="6">
        <v>452414</v>
      </c>
    </row>
    <row r="347" spans="1:10" x14ac:dyDescent="0.2">
      <c r="A347" s="4" t="s">
        <v>11</v>
      </c>
      <c r="B347" s="4" t="s">
        <v>12</v>
      </c>
      <c r="C347" s="4" t="s">
        <v>612</v>
      </c>
      <c r="D347" s="4" t="s">
        <v>613</v>
      </c>
      <c r="F347" s="4">
        <v>356970</v>
      </c>
      <c r="G347" s="5" t="s">
        <v>15</v>
      </c>
      <c r="H347" s="4">
        <v>1560</v>
      </c>
      <c r="I347" s="6">
        <v>1259200.92</v>
      </c>
      <c r="J347" s="6">
        <v>597485</v>
      </c>
    </row>
    <row r="348" spans="1:10" x14ac:dyDescent="0.2">
      <c r="A348" s="4" t="s">
        <v>11</v>
      </c>
      <c r="B348" s="4" t="s">
        <v>12</v>
      </c>
      <c r="C348" s="4" t="s">
        <v>38</v>
      </c>
      <c r="D348" s="4" t="s">
        <v>458</v>
      </c>
      <c r="F348" s="4">
        <v>303899</v>
      </c>
      <c r="G348" s="5" t="s">
        <v>15</v>
      </c>
      <c r="H348" s="4">
        <v>1560</v>
      </c>
      <c r="I348" s="6">
        <v>2492565.81</v>
      </c>
      <c r="J348" s="6">
        <v>1308180</v>
      </c>
    </row>
    <row r="349" spans="1:10" x14ac:dyDescent="0.2">
      <c r="A349" s="4" t="s">
        <v>11</v>
      </c>
      <c r="B349" s="4" t="s">
        <v>16</v>
      </c>
      <c r="C349" s="4" t="s">
        <v>614</v>
      </c>
      <c r="D349" s="4" t="s">
        <v>541</v>
      </c>
      <c r="F349" s="4">
        <v>118370</v>
      </c>
      <c r="G349" s="5" t="s">
        <v>15</v>
      </c>
      <c r="H349" s="4">
        <v>1560</v>
      </c>
      <c r="I349" s="6">
        <v>2686677.78</v>
      </c>
      <c r="J349" s="6">
        <v>1295914</v>
      </c>
    </row>
    <row r="350" spans="1:10" x14ac:dyDescent="0.2">
      <c r="A350" s="4" t="s">
        <v>11</v>
      </c>
      <c r="B350" s="4" t="s">
        <v>67</v>
      </c>
      <c r="C350" s="4" t="s">
        <v>615</v>
      </c>
      <c r="D350" s="4" t="s">
        <v>616</v>
      </c>
      <c r="F350" s="4">
        <v>578565</v>
      </c>
      <c r="G350" s="5" t="s">
        <v>15</v>
      </c>
      <c r="H350" s="4">
        <v>1530</v>
      </c>
      <c r="I350" s="6">
        <v>1633458.26</v>
      </c>
      <c r="J350" s="6">
        <v>766085</v>
      </c>
    </row>
    <row r="351" spans="1:10" x14ac:dyDescent="0.2">
      <c r="A351" s="4" t="s">
        <v>11</v>
      </c>
      <c r="B351" s="4" t="s">
        <v>50</v>
      </c>
      <c r="C351" s="4" t="s">
        <v>617</v>
      </c>
      <c r="D351" s="4" t="s">
        <v>618</v>
      </c>
      <c r="F351" s="4">
        <v>305449</v>
      </c>
      <c r="G351" s="5" t="s">
        <v>15</v>
      </c>
      <c r="H351" s="4">
        <v>1500</v>
      </c>
      <c r="I351" s="6">
        <v>91552.76</v>
      </c>
      <c r="J351" s="6">
        <v>38774</v>
      </c>
    </row>
    <row r="352" spans="1:10" x14ac:dyDescent="0.2">
      <c r="A352" s="4" t="s">
        <v>11</v>
      </c>
      <c r="B352" s="4" t="s">
        <v>488</v>
      </c>
      <c r="C352" s="4" t="s">
        <v>266</v>
      </c>
      <c r="D352" s="4" t="s">
        <v>619</v>
      </c>
      <c r="F352" s="4">
        <v>502649</v>
      </c>
      <c r="G352" s="5" t="s">
        <v>15</v>
      </c>
      <c r="H352" s="4">
        <v>1500</v>
      </c>
      <c r="I352" s="6">
        <v>1519375.63</v>
      </c>
      <c r="J352" s="6">
        <v>782587</v>
      </c>
    </row>
    <row r="353" spans="1:10" x14ac:dyDescent="0.2">
      <c r="A353" s="4" t="s">
        <v>11</v>
      </c>
      <c r="B353" s="4" t="s">
        <v>19</v>
      </c>
      <c r="C353" s="4" t="s">
        <v>620</v>
      </c>
      <c r="D353" s="4" t="s">
        <v>177</v>
      </c>
      <c r="F353" s="4">
        <v>632834</v>
      </c>
      <c r="G353" s="5" t="s">
        <v>15</v>
      </c>
      <c r="H353" s="4">
        <v>1500</v>
      </c>
      <c r="I353" s="6">
        <v>1659090.64</v>
      </c>
      <c r="J353" s="6">
        <v>820386</v>
      </c>
    </row>
    <row r="354" spans="1:10" x14ac:dyDescent="0.2">
      <c r="A354" s="4" t="s">
        <v>11</v>
      </c>
      <c r="B354" s="4" t="s">
        <v>50</v>
      </c>
      <c r="C354" s="4" t="s">
        <v>621</v>
      </c>
      <c r="D354" s="4" t="s">
        <v>622</v>
      </c>
      <c r="F354" s="4">
        <v>49300</v>
      </c>
      <c r="G354" s="5" t="s">
        <v>15</v>
      </c>
      <c r="H354" s="4">
        <v>1500</v>
      </c>
      <c r="I354" s="6">
        <v>3851324.7</v>
      </c>
      <c r="J354" s="6">
        <v>1994244</v>
      </c>
    </row>
    <row r="355" spans="1:10" x14ac:dyDescent="0.2">
      <c r="A355" s="4" t="s">
        <v>11</v>
      </c>
      <c r="B355" s="4" t="s">
        <v>12</v>
      </c>
      <c r="C355" s="4" t="s">
        <v>623</v>
      </c>
      <c r="D355" s="4" t="s">
        <v>581</v>
      </c>
      <c r="F355" s="4">
        <v>500957</v>
      </c>
      <c r="G355" s="5" t="s">
        <v>15</v>
      </c>
      <c r="H355" s="4">
        <v>1500</v>
      </c>
      <c r="I355" s="6">
        <v>4030004.14</v>
      </c>
      <c r="J355" s="6">
        <v>1951142</v>
      </c>
    </row>
    <row r="356" spans="1:10" x14ac:dyDescent="0.2">
      <c r="A356" s="4" t="s">
        <v>11</v>
      </c>
      <c r="B356" s="4" t="s">
        <v>12</v>
      </c>
      <c r="C356" s="4" t="s">
        <v>586</v>
      </c>
      <c r="D356" s="4" t="s">
        <v>624</v>
      </c>
      <c r="F356" s="4">
        <v>76461</v>
      </c>
      <c r="G356" s="5" t="s">
        <v>15</v>
      </c>
      <c r="H356" s="4">
        <v>1470</v>
      </c>
      <c r="I356" s="6">
        <v>72283.66</v>
      </c>
      <c r="J356" s="6">
        <v>12673</v>
      </c>
    </row>
    <row r="357" spans="1:10" x14ac:dyDescent="0.2">
      <c r="A357" s="4" t="s">
        <v>11</v>
      </c>
      <c r="B357" s="4" t="s">
        <v>12</v>
      </c>
      <c r="C357" s="4" t="s">
        <v>625</v>
      </c>
      <c r="D357" s="4" t="s">
        <v>626</v>
      </c>
      <c r="F357" s="4">
        <v>494037</v>
      </c>
      <c r="G357" s="5" t="s">
        <v>15</v>
      </c>
      <c r="H357" s="4">
        <v>1470</v>
      </c>
      <c r="I357" s="6">
        <v>160924.48000000001</v>
      </c>
      <c r="J357" s="6">
        <v>73449</v>
      </c>
    </row>
    <row r="358" spans="1:10" x14ac:dyDescent="0.2">
      <c r="A358" s="4" t="s">
        <v>11</v>
      </c>
      <c r="B358" s="4" t="s">
        <v>12</v>
      </c>
      <c r="C358" s="4" t="s">
        <v>389</v>
      </c>
      <c r="D358" s="4" t="s">
        <v>327</v>
      </c>
      <c r="F358" s="4">
        <v>235216</v>
      </c>
      <c r="G358" s="5" t="s">
        <v>15</v>
      </c>
      <c r="H358" s="4">
        <v>1470</v>
      </c>
      <c r="I358" s="6">
        <v>167259.51</v>
      </c>
      <c r="J358" s="6">
        <v>159508</v>
      </c>
    </row>
    <row r="359" spans="1:10" x14ac:dyDescent="0.2">
      <c r="A359" s="4" t="s">
        <v>11</v>
      </c>
      <c r="B359" s="4" t="s">
        <v>12</v>
      </c>
      <c r="C359" s="4" t="s">
        <v>627</v>
      </c>
      <c r="D359" s="4" t="s">
        <v>628</v>
      </c>
      <c r="F359" s="4">
        <v>200335</v>
      </c>
      <c r="G359" s="5" t="s">
        <v>15</v>
      </c>
      <c r="H359" s="4">
        <v>1470</v>
      </c>
      <c r="I359" s="6">
        <v>338121.62</v>
      </c>
      <c r="J359" s="6">
        <v>9600</v>
      </c>
    </row>
    <row r="360" spans="1:10" x14ac:dyDescent="0.2">
      <c r="A360" s="4" t="s">
        <v>11</v>
      </c>
      <c r="B360" s="4" t="s">
        <v>25</v>
      </c>
      <c r="C360" s="4" t="s">
        <v>629</v>
      </c>
      <c r="D360" s="4" t="s">
        <v>630</v>
      </c>
      <c r="F360" s="4">
        <v>443729</v>
      </c>
      <c r="G360" s="5" t="s">
        <v>15</v>
      </c>
      <c r="H360" s="4">
        <v>1470</v>
      </c>
      <c r="I360" s="6">
        <v>746262.72</v>
      </c>
      <c r="J360" s="6">
        <v>487683</v>
      </c>
    </row>
    <row r="361" spans="1:10" x14ac:dyDescent="0.2">
      <c r="A361" s="4" t="s">
        <v>11</v>
      </c>
      <c r="B361" s="4" t="s">
        <v>12</v>
      </c>
      <c r="C361" s="4" t="s">
        <v>631</v>
      </c>
      <c r="D361" s="4" t="s">
        <v>632</v>
      </c>
      <c r="F361" s="4">
        <v>436426</v>
      </c>
      <c r="G361" s="5" t="s">
        <v>15</v>
      </c>
      <c r="H361" s="4">
        <v>1470</v>
      </c>
      <c r="I361" s="6">
        <v>1244817.5900000001</v>
      </c>
      <c r="J361" s="6">
        <v>590656</v>
      </c>
    </row>
    <row r="362" spans="1:10" x14ac:dyDescent="0.2">
      <c r="A362" s="4" t="s">
        <v>11</v>
      </c>
      <c r="B362" s="4" t="s">
        <v>67</v>
      </c>
      <c r="C362" s="4" t="s">
        <v>633</v>
      </c>
      <c r="D362" s="4" t="s">
        <v>634</v>
      </c>
      <c r="F362" s="4">
        <v>518066</v>
      </c>
      <c r="G362" s="5" t="s">
        <v>15</v>
      </c>
      <c r="H362" s="4">
        <v>1470</v>
      </c>
      <c r="I362" s="6">
        <v>1688791.55</v>
      </c>
      <c r="J362" s="6">
        <v>770399</v>
      </c>
    </row>
    <row r="363" spans="1:10" x14ac:dyDescent="0.2">
      <c r="A363" s="4" t="s">
        <v>11</v>
      </c>
      <c r="B363" s="4" t="s">
        <v>22</v>
      </c>
      <c r="C363" s="4" t="s">
        <v>635</v>
      </c>
      <c r="D363" s="4" t="s">
        <v>636</v>
      </c>
      <c r="F363" s="4">
        <v>97368</v>
      </c>
      <c r="G363" s="5" t="s">
        <v>15</v>
      </c>
      <c r="H363" s="4">
        <v>1470</v>
      </c>
      <c r="I363" s="6">
        <v>1781686.08</v>
      </c>
      <c r="J363" s="6">
        <v>859447</v>
      </c>
    </row>
    <row r="364" spans="1:10" x14ac:dyDescent="0.2">
      <c r="A364" s="4" t="s">
        <v>11</v>
      </c>
      <c r="B364" s="4" t="s">
        <v>488</v>
      </c>
      <c r="C364" s="4" t="s">
        <v>176</v>
      </c>
      <c r="D364" s="4" t="s">
        <v>637</v>
      </c>
      <c r="F364" s="4">
        <v>548212</v>
      </c>
      <c r="G364" s="5" t="s">
        <v>15</v>
      </c>
      <c r="H364" s="4">
        <v>1470</v>
      </c>
      <c r="I364" s="6">
        <v>1999741.74</v>
      </c>
      <c r="J364" s="6">
        <v>986197</v>
      </c>
    </row>
    <row r="365" spans="1:10" x14ac:dyDescent="0.2">
      <c r="A365" s="4" t="s">
        <v>11</v>
      </c>
      <c r="B365" s="4" t="s">
        <v>12</v>
      </c>
      <c r="C365" s="4" t="s">
        <v>638</v>
      </c>
      <c r="D365" s="4" t="s">
        <v>639</v>
      </c>
      <c r="F365" s="4">
        <v>230498</v>
      </c>
      <c r="G365" s="5" t="s">
        <v>15</v>
      </c>
      <c r="H365" s="4">
        <v>1440</v>
      </c>
      <c r="I365" s="6">
        <v>180490.46</v>
      </c>
      <c r="J365" s="6">
        <v>74783</v>
      </c>
    </row>
    <row r="366" spans="1:10" x14ac:dyDescent="0.2">
      <c r="A366" s="4" t="s">
        <v>11</v>
      </c>
      <c r="B366" s="4" t="s">
        <v>22</v>
      </c>
      <c r="C366" s="4" t="s">
        <v>640</v>
      </c>
      <c r="D366" s="4" t="s">
        <v>641</v>
      </c>
      <c r="F366" s="4">
        <v>175966</v>
      </c>
      <c r="G366" s="5" t="s">
        <v>15</v>
      </c>
      <c r="H366" s="4">
        <v>1440</v>
      </c>
      <c r="I366" s="6">
        <v>1084419.47</v>
      </c>
      <c r="J366" s="6">
        <v>514832</v>
      </c>
    </row>
    <row r="367" spans="1:10" x14ac:dyDescent="0.2">
      <c r="A367" s="4" t="s">
        <v>11</v>
      </c>
      <c r="B367" s="4" t="s">
        <v>157</v>
      </c>
      <c r="C367" s="4" t="s">
        <v>450</v>
      </c>
      <c r="D367" s="4" t="s">
        <v>642</v>
      </c>
      <c r="F367" s="4">
        <v>354785</v>
      </c>
      <c r="G367" s="5" t="s">
        <v>15</v>
      </c>
      <c r="H367" s="4">
        <v>1440</v>
      </c>
      <c r="I367" s="6">
        <v>1574641.87</v>
      </c>
      <c r="J367" s="6">
        <v>690512</v>
      </c>
    </row>
    <row r="368" spans="1:10" x14ac:dyDescent="0.2">
      <c r="A368" s="4" t="s">
        <v>11</v>
      </c>
      <c r="B368" s="4" t="s">
        <v>22</v>
      </c>
      <c r="C368" s="4" t="s">
        <v>623</v>
      </c>
      <c r="D368" s="4" t="s">
        <v>643</v>
      </c>
      <c r="F368" s="4">
        <v>491736</v>
      </c>
      <c r="G368" s="5" t="s">
        <v>15</v>
      </c>
      <c r="H368" s="4">
        <v>1440</v>
      </c>
      <c r="I368" s="6">
        <v>3960467.27</v>
      </c>
      <c r="J368" s="6">
        <v>1963035</v>
      </c>
    </row>
    <row r="369" spans="1:10" x14ac:dyDescent="0.2">
      <c r="A369" s="4" t="s">
        <v>11</v>
      </c>
      <c r="B369" s="4" t="s">
        <v>12</v>
      </c>
      <c r="C369" s="4" t="s">
        <v>98</v>
      </c>
      <c r="D369" s="4" t="s">
        <v>644</v>
      </c>
      <c r="F369" s="4">
        <v>346203</v>
      </c>
      <c r="G369" s="5" t="s">
        <v>15</v>
      </c>
      <c r="H369" s="4">
        <v>1440</v>
      </c>
      <c r="I369" s="6">
        <v>4431416.6100000003</v>
      </c>
      <c r="J369" s="6">
        <v>2201047</v>
      </c>
    </row>
    <row r="370" spans="1:10" x14ac:dyDescent="0.2">
      <c r="A370" s="4" t="s">
        <v>11</v>
      </c>
      <c r="B370" s="4" t="s">
        <v>67</v>
      </c>
      <c r="C370" s="4" t="s">
        <v>645</v>
      </c>
      <c r="D370" s="4" t="s">
        <v>646</v>
      </c>
      <c r="F370" s="4">
        <v>474815</v>
      </c>
      <c r="G370" s="5" t="s">
        <v>15</v>
      </c>
      <c r="H370" s="4">
        <v>1410</v>
      </c>
      <c r="I370" s="6">
        <v>637189.75</v>
      </c>
      <c r="J370" s="6">
        <v>314858</v>
      </c>
    </row>
    <row r="371" spans="1:10" x14ac:dyDescent="0.2">
      <c r="A371" s="4" t="s">
        <v>11</v>
      </c>
      <c r="B371" s="4" t="s">
        <v>25</v>
      </c>
      <c r="C371" s="4" t="s">
        <v>647</v>
      </c>
      <c r="D371" s="4" t="s">
        <v>648</v>
      </c>
      <c r="F371" s="4">
        <v>518082</v>
      </c>
      <c r="G371" s="5" t="s">
        <v>15</v>
      </c>
      <c r="H371" s="4">
        <v>1410</v>
      </c>
      <c r="I371" s="6">
        <v>728761.27</v>
      </c>
      <c r="J371" s="6">
        <v>382650</v>
      </c>
    </row>
    <row r="372" spans="1:10" x14ac:dyDescent="0.2">
      <c r="A372" s="4" t="s">
        <v>11</v>
      </c>
      <c r="B372" s="4" t="s">
        <v>22</v>
      </c>
      <c r="C372" s="4" t="s">
        <v>649</v>
      </c>
      <c r="D372" s="4" t="s">
        <v>650</v>
      </c>
      <c r="F372" s="4">
        <v>481745</v>
      </c>
      <c r="G372" s="5" t="s">
        <v>15</v>
      </c>
      <c r="H372" s="4">
        <v>1410</v>
      </c>
      <c r="I372" s="6">
        <v>1927631.95</v>
      </c>
      <c r="J372" s="6">
        <v>937004</v>
      </c>
    </row>
    <row r="373" spans="1:10" x14ac:dyDescent="0.2">
      <c r="A373" s="4" t="s">
        <v>11</v>
      </c>
      <c r="B373" s="4" t="s">
        <v>12</v>
      </c>
      <c r="C373" s="4" t="s">
        <v>651</v>
      </c>
      <c r="D373" s="4" t="s">
        <v>652</v>
      </c>
      <c r="F373" s="4">
        <v>717361</v>
      </c>
      <c r="G373" s="5" t="s">
        <v>15</v>
      </c>
      <c r="H373" s="4">
        <v>1380</v>
      </c>
      <c r="I373" s="6">
        <v>1080722.69</v>
      </c>
      <c r="J373" s="6">
        <v>557398</v>
      </c>
    </row>
    <row r="374" spans="1:10" x14ac:dyDescent="0.2">
      <c r="A374" s="4" t="s">
        <v>11</v>
      </c>
      <c r="B374" s="4" t="s">
        <v>19</v>
      </c>
      <c r="C374" s="4" t="s">
        <v>346</v>
      </c>
      <c r="D374" s="4" t="s">
        <v>653</v>
      </c>
      <c r="F374" s="4">
        <v>242485</v>
      </c>
      <c r="G374" s="5" t="s">
        <v>15</v>
      </c>
      <c r="H374" s="4">
        <v>1380</v>
      </c>
      <c r="I374" s="6">
        <v>3962645.99</v>
      </c>
      <c r="J374" s="6">
        <v>2010745</v>
      </c>
    </row>
    <row r="375" spans="1:10" x14ac:dyDescent="0.2">
      <c r="A375" s="4" t="s">
        <v>11</v>
      </c>
      <c r="B375" s="4" t="s">
        <v>25</v>
      </c>
      <c r="C375" s="4" t="s">
        <v>164</v>
      </c>
      <c r="D375" s="4" t="s">
        <v>654</v>
      </c>
      <c r="F375" s="4">
        <v>644839</v>
      </c>
      <c r="G375" s="5" t="s">
        <v>15</v>
      </c>
      <c r="H375" s="4">
        <v>1350</v>
      </c>
      <c r="I375" s="6">
        <v>1183891.97</v>
      </c>
      <c r="J375" s="6">
        <v>583143</v>
      </c>
    </row>
    <row r="376" spans="1:10" x14ac:dyDescent="0.2">
      <c r="A376" s="4" t="s">
        <v>11</v>
      </c>
      <c r="B376" s="4" t="s">
        <v>67</v>
      </c>
      <c r="C376" s="4" t="s">
        <v>655</v>
      </c>
      <c r="D376" s="4" t="s">
        <v>656</v>
      </c>
      <c r="F376" s="4">
        <v>606622</v>
      </c>
      <c r="G376" s="5" t="s">
        <v>15</v>
      </c>
      <c r="H376" s="4">
        <v>1350</v>
      </c>
      <c r="I376" s="6">
        <v>1667163.89</v>
      </c>
      <c r="J376" s="6">
        <v>804845</v>
      </c>
    </row>
    <row r="377" spans="1:10" x14ac:dyDescent="0.2">
      <c r="A377" s="4" t="s">
        <v>11</v>
      </c>
      <c r="B377" s="4" t="s">
        <v>67</v>
      </c>
      <c r="C377" s="4" t="s">
        <v>657</v>
      </c>
      <c r="D377" s="4" t="s">
        <v>658</v>
      </c>
      <c r="F377" s="4">
        <v>447118</v>
      </c>
      <c r="G377" s="5" t="s">
        <v>15</v>
      </c>
      <c r="H377" s="4">
        <v>1350</v>
      </c>
      <c r="I377" s="6">
        <v>1700343.13</v>
      </c>
      <c r="J377" s="6">
        <v>871505</v>
      </c>
    </row>
    <row r="378" spans="1:10" x14ac:dyDescent="0.2">
      <c r="A378" s="4" t="s">
        <v>11</v>
      </c>
      <c r="B378" s="4" t="s">
        <v>22</v>
      </c>
      <c r="C378" s="4" t="s">
        <v>659</v>
      </c>
      <c r="D378" s="4" t="s">
        <v>660</v>
      </c>
      <c r="F378" s="4">
        <v>436103</v>
      </c>
      <c r="G378" s="5" t="s">
        <v>15</v>
      </c>
      <c r="H378" s="4">
        <v>1320</v>
      </c>
      <c r="I378" s="6">
        <v>1089806.8500000001</v>
      </c>
      <c r="J378" s="6">
        <v>561791</v>
      </c>
    </row>
    <row r="379" spans="1:10" x14ac:dyDescent="0.2">
      <c r="A379" s="4" t="s">
        <v>11</v>
      </c>
      <c r="B379" s="4" t="s">
        <v>22</v>
      </c>
      <c r="C379" s="4" t="s">
        <v>366</v>
      </c>
      <c r="D379" s="4" t="s">
        <v>661</v>
      </c>
      <c r="F379" s="4">
        <v>190049</v>
      </c>
      <c r="G379" s="5" t="s">
        <v>15</v>
      </c>
      <c r="H379" s="4">
        <v>1320</v>
      </c>
      <c r="I379" s="6">
        <v>1931691.15</v>
      </c>
      <c r="J379" s="6">
        <v>983232</v>
      </c>
    </row>
    <row r="380" spans="1:10" x14ac:dyDescent="0.2">
      <c r="A380" s="4" t="s">
        <v>11</v>
      </c>
      <c r="B380" s="4" t="s">
        <v>12</v>
      </c>
      <c r="C380" s="4" t="s">
        <v>662</v>
      </c>
      <c r="D380" s="4" t="s">
        <v>663</v>
      </c>
      <c r="F380" s="4">
        <v>764249</v>
      </c>
      <c r="G380" s="5" t="s">
        <v>15</v>
      </c>
      <c r="H380" s="4">
        <v>1320</v>
      </c>
      <c r="I380" s="6">
        <v>3267990.94</v>
      </c>
      <c r="J380" s="6">
        <v>1693727</v>
      </c>
    </row>
    <row r="381" spans="1:10" x14ac:dyDescent="0.2">
      <c r="A381" s="4" t="s">
        <v>11</v>
      </c>
      <c r="B381" s="4" t="s">
        <v>12</v>
      </c>
      <c r="C381" s="4" t="s">
        <v>664</v>
      </c>
      <c r="D381" s="4" t="s">
        <v>665</v>
      </c>
      <c r="F381" s="4">
        <v>486207</v>
      </c>
      <c r="G381" s="5" t="s">
        <v>15</v>
      </c>
      <c r="H381" s="4">
        <v>1290</v>
      </c>
      <c r="I381" s="6">
        <v>740331.77</v>
      </c>
      <c r="J381" s="6">
        <v>429940</v>
      </c>
    </row>
    <row r="382" spans="1:10" x14ac:dyDescent="0.2">
      <c r="A382" s="4" t="s">
        <v>11</v>
      </c>
      <c r="B382" s="4" t="s">
        <v>67</v>
      </c>
      <c r="C382" s="4" t="s">
        <v>666</v>
      </c>
      <c r="D382" s="4" t="s">
        <v>667</v>
      </c>
      <c r="F382" s="4">
        <v>436434</v>
      </c>
      <c r="G382" s="5" t="s">
        <v>15</v>
      </c>
      <c r="H382" s="4">
        <v>1290</v>
      </c>
      <c r="I382" s="6">
        <v>1102881.97</v>
      </c>
      <c r="J382" s="6">
        <v>573004</v>
      </c>
    </row>
    <row r="383" spans="1:10" x14ac:dyDescent="0.2">
      <c r="A383" s="4" t="s">
        <v>11</v>
      </c>
      <c r="B383" s="4" t="s">
        <v>157</v>
      </c>
      <c r="C383" s="4" t="s">
        <v>360</v>
      </c>
      <c r="D383" s="4" t="s">
        <v>668</v>
      </c>
      <c r="F383" s="4">
        <v>442325</v>
      </c>
      <c r="G383" s="5" t="s">
        <v>15</v>
      </c>
      <c r="H383" s="4">
        <v>1290</v>
      </c>
      <c r="I383" s="6">
        <v>1892674.46</v>
      </c>
      <c r="J383" s="6">
        <v>958354</v>
      </c>
    </row>
    <row r="384" spans="1:10" x14ac:dyDescent="0.2">
      <c r="A384" s="4" t="s">
        <v>11</v>
      </c>
      <c r="B384" s="4" t="s">
        <v>12</v>
      </c>
      <c r="C384" s="4" t="s">
        <v>405</v>
      </c>
      <c r="D384" s="4" t="s">
        <v>669</v>
      </c>
      <c r="F384" s="4">
        <v>8422</v>
      </c>
      <c r="G384" s="5" t="s">
        <v>15</v>
      </c>
      <c r="H384" s="4">
        <v>1290</v>
      </c>
      <c r="I384" s="6">
        <v>2033643.24</v>
      </c>
      <c r="J384" s="6">
        <v>957923</v>
      </c>
    </row>
    <row r="385" spans="1:10" x14ac:dyDescent="0.2">
      <c r="A385" s="4" t="s">
        <v>11</v>
      </c>
      <c r="B385" s="4" t="s">
        <v>16</v>
      </c>
      <c r="C385" s="4" t="s">
        <v>670</v>
      </c>
      <c r="D385" s="4" t="s">
        <v>671</v>
      </c>
      <c r="F385" s="4">
        <v>35820</v>
      </c>
      <c r="G385" s="5" t="s">
        <v>15</v>
      </c>
      <c r="H385" s="4">
        <v>1260</v>
      </c>
      <c r="I385" s="6">
        <v>1479104.06</v>
      </c>
      <c r="J385" s="6">
        <v>814313</v>
      </c>
    </row>
    <row r="386" spans="1:10" x14ac:dyDescent="0.2">
      <c r="A386" s="4" t="s">
        <v>11</v>
      </c>
      <c r="B386" s="4" t="s">
        <v>22</v>
      </c>
      <c r="C386" s="4" t="s">
        <v>672</v>
      </c>
      <c r="D386" s="4" t="s">
        <v>673</v>
      </c>
      <c r="F386" s="4">
        <v>683001</v>
      </c>
      <c r="G386" s="5" t="s">
        <v>15</v>
      </c>
      <c r="H386" s="4">
        <v>1260</v>
      </c>
      <c r="I386" s="6">
        <v>4169044.36</v>
      </c>
      <c r="J386" s="6">
        <v>2211925</v>
      </c>
    </row>
    <row r="387" spans="1:10" x14ac:dyDescent="0.2">
      <c r="A387" s="4" t="s">
        <v>11</v>
      </c>
      <c r="B387" s="4" t="s">
        <v>22</v>
      </c>
      <c r="C387" s="4" t="s">
        <v>612</v>
      </c>
      <c r="D387" s="4" t="s">
        <v>674</v>
      </c>
      <c r="F387" s="4">
        <v>506053</v>
      </c>
      <c r="G387" s="5" t="s">
        <v>15</v>
      </c>
      <c r="H387" s="4">
        <v>1260</v>
      </c>
      <c r="I387" s="6">
        <v>5945434.4800000004</v>
      </c>
      <c r="J387" s="6">
        <v>3201597</v>
      </c>
    </row>
    <row r="388" spans="1:10" x14ac:dyDescent="0.2">
      <c r="A388" s="4" t="s">
        <v>11</v>
      </c>
      <c r="B388" s="4" t="s">
        <v>12</v>
      </c>
      <c r="C388" s="4" t="s">
        <v>675</v>
      </c>
      <c r="D388" s="4" t="s">
        <v>676</v>
      </c>
      <c r="F388" s="4">
        <v>41018</v>
      </c>
      <c r="G388" s="5" t="s">
        <v>15</v>
      </c>
      <c r="H388" s="4">
        <v>1260</v>
      </c>
      <c r="I388" s="6">
        <v>8643962.8499999996</v>
      </c>
      <c r="J388" s="6">
        <v>4416716</v>
      </c>
    </row>
    <row r="389" spans="1:10" x14ac:dyDescent="0.2">
      <c r="A389" s="4" t="s">
        <v>11</v>
      </c>
      <c r="B389" s="4" t="s">
        <v>19</v>
      </c>
      <c r="C389" s="4" t="s">
        <v>677</v>
      </c>
      <c r="D389" s="4" t="s">
        <v>678</v>
      </c>
      <c r="F389" s="4">
        <v>271591</v>
      </c>
      <c r="G389" s="5" t="s">
        <v>15</v>
      </c>
      <c r="H389" s="4">
        <v>1230</v>
      </c>
      <c r="I389" s="6">
        <v>207388.37</v>
      </c>
      <c r="J389" s="6">
        <v>97212</v>
      </c>
    </row>
    <row r="390" spans="1:10" x14ac:dyDescent="0.2">
      <c r="A390" s="4" t="s">
        <v>11</v>
      </c>
      <c r="B390" s="4" t="s">
        <v>12</v>
      </c>
      <c r="C390" s="4" t="s">
        <v>679</v>
      </c>
      <c r="D390" s="4" t="s">
        <v>680</v>
      </c>
      <c r="F390" s="4">
        <v>633105</v>
      </c>
      <c r="G390" s="5" t="s">
        <v>15</v>
      </c>
      <c r="H390" s="4">
        <v>1230</v>
      </c>
      <c r="I390" s="6">
        <v>1588432.2</v>
      </c>
      <c r="J390" s="6">
        <v>960784</v>
      </c>
    </row>
    <row r="391" spans="1:10" x14ac:dyDescent="0.2">
      <c r="A391" s="4" t="s">
        <v>11</v>
      </c>
      <c r="B391" s="4" t="s">
        <v>12</v>
      </c>
      <c r="C391" s="4" t="s">
        <v>681</v>
      </c>
      <c r="D391" s="4" t="s">
        <v>682</v>
      </c>
      <c r="F391" s="4">
        <v>75505</v>
      </c>
      <c r="G391" s="5" t="s">
        <v>15</v>
      </c>
      <c r="H391" s="4">
        <v>1200</v>
      </c>
      <c r="I391" s="6">
        <v>548611.68999999994</v>
      </c>
      <c r="J391" s="6">
        <v>215431</v>
      </c>
    </row>
    <row r="392" spans="1:10" x14ac:dyDescent="0.2">
      <c r="A392" s="4" t="s">
        <v>11</v>
      </c>
      <c r="B392" s="4" t="s">
        <v>12</v>
      </c>
      <c r="C392" s="4" t="s">
        <v>683</v>
      </c>
      <c r="D392" s="4" t="s">
        <v>678</v>
      </c>
      <c r="F392" s="4">
        <v>554145</v>
      </c>
      <c r="G392" s="5" t="s">
        <v>15</v>
      </c>
      <c r="H392" s="4">
        <v>1200</v>
      </c>
      <c r="I392" s="6">
        <v>943654.73</v>
      </c>
      <c r="J392" s="6">
        <v>569598</v>
      </c>
    </row>
    <row r="393" spans="1:10" x14ac:dyDescent="0.2">
      <c r="A393" s="4" t="s">
        <v>11</v>
      </c>
      <c r="B393" s="4" t="s">
        <v>16</v>
      </c>
      <c r="C393" s="4" t="s">
        <v>535</v>
      </c>
      <c r="D393" s="4" t="s">
        <v>684</v>
      </c>
      <c r="F393" s="4">
        <v>636082</v>
      </c>
      <c r="G393" s="5" t="s">
        <v>15</v>
      </c>
      <c r="H393" s="4">
        <v>1200</v>
      </c>
      <c r="I393" s="6">
        <v>1486997.16</v>
      </c>
      <c r="J393" s="6">
        <v>781573</v>
      </c>
    </row>
    <row r="394" spans="1:10" x14ac:dyDescent="0.2">
      <c r="A394" s="4" t="s">
        <v>11</v>
      </c>
      <c r="B394" s="4" t="s">
        <v>19</v>
      </c>
      <c r="C394" s="4" t="s">
        <v>170</v>
      </c>
      <c r="D394" s="4" t="s">
        <v>685</v>
      </c>
      <c r="F394" s="4">
        <v>636116</v>
      </c>
      <c r="G394" s="5" t="s">
        <v>15</v>
      </c>
      <c r="H394" s="4">
        <v>1200</v>
      </c>
      <c r="I394" s="6">
        <v>1489415.02</v>
      </c>
      <c r="J394" s="6">
        <v>792933</v>
      </c>
    </row>
    <row r="395" spans="1:10" x14ac:dyDescent="0.2">
      <c r="A395" s="4" t="s">
        <v>11</v>
      </c>
      <c r="B395" s="4" t="s">
        <v>157</v>
      </c>
      <c r="C395" s="4" t="s">
        <v>686</v>
      </c>
      <c r="D395" s="4" t="s">
        <v>687</v>
      </c>
      <c r="F395" s="4">
        <v>375079</v>
      </c>
      <c r="G395" s="5" t="s">
        <v>15</v>
      </c>
      <c r="H395" s="4">
        <v>1170</v>
      </c>
      <c r="I395" s="6">
        <v>104133.68</v>
      </c>
      <c r="J395" s="6">
        <v>10000</v>
      </c>
    </row>
    <row r="396" spans="1:10" x14ac:dyDescent="0.2">
      <c r="A396" s="4" t="s">
        <v>11</v>
      </c>
      <c r="B396" s="4" t="s">
        <v>19</v>
      </c>
      <c r="C396" s="4" t="s">
        <v>659</v>
      </c>
      <c r="D396" s="4" t="s">
        <v>688</v>
      </c>
      <c r="F396" s="4">
        <v>436061</v>
      </c>
      <c r="G396" s="5" t="s">
        <v>15</v>
      </c>
      <c r="H396" s="4">
        <v>1170</v>
      </c>
      <c r="I396" s="6">
        <v>1097668.17</v>
      </c>
      <c r="J396" s="6">
        <v>735672</v>
      </c>
    </row>
    <row r="397" spans="1:10" x14ac:dyDescent="0.2">
      <c r="A397" s="4" t="s">
        <v>11</v>
      </c>
      <c r="B397" s="4" t="s">
        <v>16</v>
      </c>
      <c r="C397" s="4" t="s">
        <v>689</v>
      </c>
      <c r="D397" s="4" t="s">
        <v>690</v>
      </c>
      <c r="F397" s="4">
        <v>574101</v>
      </c>
      <c r="G397" s="5" t="s">
        <v>15</v>
      </c>
      <c r="H397" s="4">
        <v>1170</v>
      </c>
      <c r="I397" s="6">
        <v>1814773.51</v>
      </c>
      <c r="J397" s="6">
        <v>1006932</v>
      </c>
    </row>
    <row r="398" spans="1:10" x14ac:dyDescent="0.2">
      <c r="A398" s="4" t="s">
        <v>11</v>
      </c>
      <c r="B398" s="4" t="s">
        <v>12</v>
      </c>
      <c r="C398" s="4" t="s">
        <v>691</v>
      </c>
      <c r="D398" s="4" t="s">
        <v>361</v>
      </c>
      <c r="F398" s="4">
        <v>60531</v>
      </c>
      <c r="G398" s="5" t="s">
        <v>15</v>
      </c>
      <c r="H398" s="4">
        <v>1140</v>
      </c>
      <c r="I398" s="6">
        <v>127545.92</v>
      </c>
      <c r="J398" s="6">
        <v>52461</v>
      </c>
    </row>
    <row r="399" spans="1:10" x14ac:dyDescent="0.2">
      <c r="A399" s="4" t="s">
        <v>11</v>
      </c>
      <c r="B399" s="4" t="s">
        <v>12</v>
      </c>
      <c r="C399" s="4" t="s">
        <v>692</v>
      </c>
      <c r="D399" s="4" t="s">
        <v>504</v>
      </c>
      <c r="F399" s="4">
        <v>494144</v>
      </c>
      <c r="G399" s="5" t="s">
        <v>15</v>
      </c>
      <c r="H399" s="4">
        <v>1140</v>
      </c>
      <c r="I399" s="6">
        <v>554991.5</v>
      </c>
      <c r="J399" s="6">
        <v>303387</v>
      </c>
    </row>
    <row r="400" spans="1:10" x14ac:dyDescent="0.2">
      <c r="A400" s="4" t="s">
        <v>11</v>
      </c>
      <c r="B400" s="4" t="s">
        <v>22</v>
      </c>
      <c r="C400" s="4" t="s">
        <v>693</v>
      </c>
      <c r="D400" s="4" t="s">
        <v>694</v>
      </c>
      <c r="F400" s="4">
        <v>757854</v>
      </c>
      <c r="G400" s="5" t="s">
        <v>15</v>
      </c>
      <c r="H400" s="4">
        <v>1140</v>
      </c>
      <c r="I400" s="6">
        <v>831627.9</v>
      </c>
      <c r="J400" s="6">
        <v>435832</v>
      </c>
    </row>
    <row r="401" spans="1:10" x14ac:dyDescent="0.2">
      <c r="A401" s="4" t="s">
        <v>11</v>
      </c>
      <c r="B401" s="4" t="s">
        <v>19</v>
      </c>
      <c r="C401" s="4" t="s">
        <v>695</v>
      </c>
      <c r="D401" s="4" t="s">
        <v>696</v>
      </c>
      <c r="F401" s="4">
        <v>766236</v>
      </c>
      <c r="G401" s="5" t="s">
        <v>15</v>
      </c>
      <c r="H401" s="4">
        <v>1140</v>
      </c>
      <c r="I401" s="6">
        <v>1105361.82</v>
      </c>
      <c r="J401" s="6">
        <v>617892</v>
      </c>
    </row>
    <row r="402" spans="1:10" x14ac:dyDescent="0.2">
      <c r="A402" s="4" t="s">
        <v>11</v>
      </c>
      <c r="B402" s="4" t="s">
        <v>50</v>
      </c>
      <c r="C402" s="4" t="s">
        <v>612</v>
      </c>
      <c r="D402" s="4" t="s">
        <v>697</v>
      </c>
      <c r="F402" s="4">
        <v>623056</v>
      </c>
      <c r="G402" s="5" t="s">
        <v>15</v>
      </c>
      <c r="H402" s="4">
        <v>1140</v>
      </c>
      <c r="I402" s="6">
        <v>1279149.3999999999</v>
      </c>
      <c r="J402" s="6">
        <v>685639</v>
      </c>
    </row>
    <row r="403" spans="1:10" x14ac:dyDescent="0.2">
      <c r="A403" s="4" t="s">
        <v>11</v>
      </c>
      <c r="B403" s="4" t="s">
        <v>12</v>
      </c>
      <c r="C403" s="4" t="s">
        <v>698</v>
      </c>
      <c r="D403" s="4" t="s">
        <v>699</v>
      </c>
      <c r="F403" s="4">
        <v>68011</v>
      </c>
      <c r="G403" s="5" t="s">
        <v>15</v>
      </c>
      <c r="H403" s="4">
        <v>1140</v>
      </c>
      <c r="I403" s="6">
        <v>6334355.5700000003</v>
      </c>
      <c r="J403" s="6">
        <v>3515741</v>
      </c>
    </row>
    <row r="404" spans="1:10" x14ac:dyDescent="0.2">
      <c r="A404" s="4" t="s">
        <v>11</v>
      </c>
      <c r="B404" s="4" t="s">
        <v>12</v>
      </c>
      <c r="C404" s="4" t="s">
        <v>700</v>
      </c>
      <c r="D404" s="4" t="s">
        <v>701</v>
      </c>
      <c r="F404" s="4">
        <v>512416</v>
      </c>
      <c r="G404" s="5" t="s">
        <v>15</v>
      </c>
      <c r="H404" s="4">
        <v>1110</v>
      </c>
      <c r="I404" s="6">
        <v>517609.35</v>
      </c>
      <c r="J404" s="6">
        <v>284012</v>
      </c>
    </row>
    <row r="405" spans="1:10" x14ac:dyDescent="0.2">
      <c r="A405" s="4" t="s">
        <v>11</v>
      </c>
      <c r="B405" s="4" t="s">
        <v>50</v>
      </c>
      <c r="C405" s="4" t="s">
        <v>702</v>
      </c>
      <c r="D405" s="4" t="s">
        <v>703</v>
      </c>
      <c r="F405" s="4">
        <v>500197</v>
      </c>
      <c r="G405" s="5" t="s">
        <v>15</v>
      </c>
      <c r="H405" s="4">
        <v>1110</v>
      </c>
      <c r="I405" s="6">
        <v>1550695.77</v>
      </c>
      <c r="J405" s="6">
        <v>820241</v>
      </c>
    </row>
    <row r="406" spans="1:10" x14ac:dyDescent="0.2">
      <c r="A406" s="4" t="s">
        <v>11</v>
      </c>
      <c r="B406" s="4" t="s">
        <v>19</v>
      </c>
      <c r="C406" s="4" t="s">
        <v>350</v>
      </c>
      <c r="D406" s="4" t="s">
        <v>704</v>
      </c>
      <c r="F406" s="4">
        <v>940161</v>
      </c>
      <c r="G406" s="5" t="s">
        <v>15</v>
      </c>
      <c r="H406" s="4">
        <v>1110</v>
      </c>
      <c r="I406" s="6">
        <v>5790935.1900000004</v>
      </c>
      <c r="J406" s="6">
        <v>3281712</v>
      </c>
    </row>
    <row r="407" spans="1:10" x14ac:dyDescent="0.2">
      <c r="A407" s="4" t="s">
        <v>11</v>
      </c>
      <c r="B407" s="4" t="s">
        <v>25</v>
      </c>
      <c r="C407" s="4" t="s">
        <v>612</v>
      </c>
      <c r="D407" s="4" t="s">
        <v>663</v>
      </c>
      <c r="F407" s="4">
        <v>67393</v>
      </c>
      <c r="G407" s="5" t="s">
        <v>15</v>
      </c>
      <c r="H407" s="4">
        <v>1110</v>
      </c>
      <c r="I407" s="6">
        <v>5887204.9000000004</v>
      </c>
      <c r="J407" s="6">
        <v>3363409</v>
      </c>
    </row>
    <row r="408" spans="1:10" x14ac:dyDescent="0.2">
      <c r="A408" s="4" t="s">
        <v>11</v>
      </c>
      <c r="B408" s="4" t="s">
        <v>12</v>
      </c>
      <c r="C408" s="4" t="s">
        <v>705</v>
      </c>
      <c r="D408" s="4" t="s">
        <v>706</v>
      </c>
      <c r="F408" s="4">
        <v>608677</v>
      </c>
      <c r="G408" s="5" t="s">
        <v>15</v>
      </c>
      <c r="H408" s="4">
        <v>1080</v>
      </c>
      <c r="I408" s="6">
        <v>377813.7</v>
      </c>
      <c r="J408" s="6">
        <v>270720</v>
      </c>
    </row>
    <row r="409" spans="1:10" x14ac:dyDescent="0.2">
      <c r="A409" s="4" t="s">
        <v>11</v>
      </c>
      <c r="B409" s="4" t="s">
        <v>19</v>
      </c>
      <c r="C409" s="4" t="s">
        <v>707</v>
      </c>
      <c r="D409" s="4" t="s">
        <v>79</v>
      </c>
      <c r="F409" s="4">
        <v>502821</v>
      </c>
      <c r="G409" s="5" t="s">
        <v>15</v>
      </c>
      <c r="H409" s="4">
        <v>1080</v>
      </c>
      <c r="I409" s="6">
        <v>1154968.48</v>
      </c>
      <c r="J409" s="6">
        <v>808887</v>
      </c>
    </row>
    <row r="410" spans="1:10" x14ac:dyDescent="0.2">
      <c r="A410" s="4" t="s">
        <v>11</v>
      </c>
      <c r="B410" s="4" t="s">
        <v>19</v>
      </c>
      <c r="C410" s="4" t="s">
        <v>708</v>
      </c>
      <c r="D410" s="4" t="s">
        <v>709</v>
      </c>
      <c r="F410" s="4">
        <v>374833</v>
      </c>
      <c r="G410" s="5" t="s">
        <v>15</v>
      </c>
      <c r="H410" s="4">
        <v>1080</v>
      </c>
      <c r="I410" s="6">
        <v>1248255.8999999999</v>
      </c>
      <c r="J410" s="6">
        <v>729900</v>
      </c>
    </row>
    <row r="411" spans="1:10" x14ac:dyDescent="0.2">
      <c r="A411" s="4" t="s">
        <v>11</v>
      </c>
      <c r="B411" s="4" t="s">
        <v>19</v>
      </c>
      <c r="C411" s="4" t="s">
        <v>191</v>
      </c>
      <c r="D411" s="4" t="s">
        <v>710</v>
      </c>
      <c r="F411" s="4">
        <v>502029</v>
      </c>
      <c r="G411" s="5" t="s">
        <v>15</v>
      </c>
      <c r="H411" s="4">
        <v>1050</v>
      </c>
      <c r="I411" s="6">
        <v>417038.48</v>
      </c>
      <c r="J411" s="6">
        <v>228024</v>
      </c>
    </row>
    <row r="412" spans="1:10" x14ac:dyDescent="0.2">
      <c r="A412" s="4" t="s">
        <v>11</v>
      </c>
      <c r="B412" s="4" t="s">
        <v>12</v>
      </c>
      <c r="C412" s="4" t="s">
        <v>216</v>
      </c>
      <c r="D412" s="4" t="s">
        <v>711</v>
      </c>
      <c r="F412" s="4">
        <v>498764</v>
      </c>
      <c r="G412" s="5" t="s">
        <v>15</v>
      </c>
      <c r="H412" s="4">
        <v>1050</v>
      </c>
      <c r="I412" s="6">
        <v>572210.87</v>
      </c>
      <c r="J412" s="6">
        <v>418443</v>
      </c>
    </row>
    <row r="413" spans="1:10" x14ac:dyDescent="0.2">
      <c r="A413" s="4" t="s">
        <v>11</v>
      </c>
      <c r="B413" s="4" t="s">
        <v>25</v>
      </c>
      <c r="C413" s="4" t="s">
        <v>712</v>
      </c>
      <c r="D413" s="4" t="s">
        <v>713</v>
      </c>
      <c r="F413" s="4">
        <v>773992</v>
      </c>
      <c r="G413" s="5" t="s">
        <v>15</v>
      </c>
      <c r="H413" s="4">
        <v>1050</v>
      </c>
      <c r="I413" s="6">
        <v>1353830.69</v>
      </c>
      <c r="J413" s="6">
        <v>785461</v>
      </c>
    </row>
    <row r="414" spans="1:10" x14ac:dyDescent="0.2">
      <c r="A414" s="4" t="s">
        <v>11</v>
      </c>
      <c r="B414" s="4" t="s">
        <v>12</v>
      </c>
      <c r="C414" s="4" t="s">
        <v>226</v>
      </c>
      <c r="D414" s="4" t="s">
        <v>714</v>
      </c>
      <c r="F414" s="4">
        <v>56446</v>
      </c>
      <c r="G414" s="5" t="s">
        <v>15</v>
      </c>
      <c r="H414" s="4">
        <v>1050</v>
      </c>
      <c r="I414" s="6">
        <v>3453220.32</v>
      </c>
      <c r="J414" s="6">
        <v>2037230</v>
      </c>
    </row>
    <row r="415" spans="1:10" x14ac:dyDescent="0.2">
      <c r="A415" s="4" t="s">
        <v>11</v>
      </c>
      <c r="B415" s="4" t="s">
        <v>12</v>
      </c>
      <c r="C415" s="4" t="s">
        <v>120</v>
      </c>
      <c r="D415" s="4" t="s">
        <v>715</v>
      </c>
      <c r="F415" s="4">
        <v>49375</v>
      </c>
      <c r="G415" s="5" t="s">
        <v>15</v>
      </c>
      <c r="H415" s="4">
        <v>1050</v>
      </c>
      <c r="I415" s="6">
        <v>12948783.949999999</v>
      </c>
      <c r="J415" s="6">
        <v>7412650</v>
      </c>
    </row>
    <row r="416" spans="1:10" x14ac:dyDescent="0.2">
      <c r="A416" s="4" t="s">
        <v>11</v>
      </c>
      <c r="B416" s="4" t="s">
        <v>67</v>
      </c>
      <c r="C416" s="4" t="s">
        <v>716</v>
      </c>
      <c r="D416" s="4" t="s">
        <v>717</v>
      </c>
      <c r="F416" s="4">
        <v>789055</v>
      </c>
      <c r="G416" s="5" t="s">
        <v>15</v>
      </c>
      <c r="H416" s="4">
        <v>1020</v>
      </c>
      <c r="I416" s="6">
        <v>1361177.36</v>
      </c>
      <c r="J416" s="6">
        <v>772206</v>
      </c>
    </row>
    <row r="417" spans="1:10" x14ac:dyDescent="0.2">
      <c r="A417" s="4" t="s">
        <v>11</v>
      </c>
      <c r="B417" s="4" t="s">
        <v>12</v>
      </c>
      <c r="C417" s="4" t="s">
        <v>718</v>
      </c>
      <c r="D417" s="4" t="s">
        <v>719</v>
      </c>
      <c r="F417" s="4">
        <v>857928</v>
      </c>
      <c r="G417" s="5" t="s">
        <v>15</v>
      </c>
      <c r="H417" s="4">
        <v>1020</v>
      </c>
      <c r="I417" s="6">
        <v>2015565.48</v>
      </c>
      <c r="J417" s="6">
        <v>1240153</v>
      </c>
    </row>
    <row r="418" spans="1:10" x14ac:dyDescent="0.2">
      <c r="A418" s="4" t="s">
        <v>11</v>
      </c>
      <c r="B418" s="4" t="s">
        <v>19</v>
      </c>
      <c r="C418" s="4" t="s">
        <v>78</v>
      </c>
      <c r="D418" s="4" t="s">
        <v>720</v>
      </c>
      <c r="F418" s="4">
        <v>65670</v>
      </c>
      <c r="G418" s="5" t="s">
        <v>15</v>
      </c>
      <c r="H418" s="4">
        <v>990</v>
      </c>
      <c r="I418" s="6">
        <v>1226274</v>
      </c>
      <c r="J418" s="6">
        <v>793628</v>
      </c>
    </row>
    <row r="419" spans="1:10" x14ac:dyDescent="0.2">
      <c r="A419" s="4" t="s">
        <v>11</v>
      </c>
      <c r="B419" s="4" t="s">
        <v>19</v>
      </c>
      <c r="C419" s="4" t="s">
        <v>721</v>
      </c>
      <c r="D419" s="4" t="s">
        <v>722</v>
      </c>
      <c r="F419" s="4">
        <v>569226</v>
      </c>
      <c r="G419" s="5" t="s">
        <v>15</v>
      </c>
      <c r="H419" s="4">
        <v>990</v>
      </c>
      <c r="I419" s="6">
        <v>1974693.83</v>
      </c>
      <c r="J419" s="6">
        <v>1079235</v>
      </c>
    </row>
    <row r="420" spans="1:10" x14ac:dyDescent="0.2">
      <c r="A420" s="4" t="s">
        <v>11</v>
      </c>
      <c r="B420" s="4" t="s">
        <v>67</v>
      </c>
      <c r="C420" s="4" t="s">
        <v>51</v>
      </c>
      <c r="D420" s="4" t="s">
        <v>723</v>
      </c>
      <c r="F420" s="4">
        <v>858470</v>
      </c>
      <c r="G420" s="5" t="s">
        <v>15</v>
      </c>
      <c r="H420" s="4">
        <v>990</v>
      </c>
      <c r="I420" s="6">
        <v>3626039.32</v>
      </c>
      <c r="J420" s="6">
        <v>2270161</v>
      </c>
    </row>
    <row r="421" spans="1:10" x14ac:dyDescent="0.2">
      <c r="A421" s="4" t="s">
        <v>11</v>
      </c>
      <c r="B421" s="4" t="s">
        <v>25</v>
      </c>
      <c r="C421" s="4" t="s">
        <v>138</v>
      </c>
      <c r="D421" s="4" t="s">
        <v>724</v>
      </c>
      <c r="F421" s="4">
        <v>1060266</v>
      </c>
      <c r="G421" s="5" t="s">
        <v>15</v>
      </c>
      <c r="H421" s="4">
        <v>960</v>
      </c>
      <c r="I421" s="6">
        <v>1623383.91</v>
      </c>
      <c r="J421" s="6">
        <v>967159</v>
      </c>
    </row>
    <row r="422" spans="1:10" x14ac:dyDescent="0.2">
      <c r="A422" s="4" t="s">
        <v>11</v>
      </c>
      <c r="B422" s="4" t="s">
        <v>16</v>
      </c>
      <c r="C422" s="4" t="s">
        <v>493</v>
      </c>
      <c r="D422" s="4" t="s">
        <v>725</v>
      </c>
      <c r="F422" s="4">
        <v>768992</v>
      </c>
      <c r="G422" s="5" t="s">
        <v>15</v>
      </c>
      <c r="H422" s="4">
        <v>960</v>
      </c>
      <c r="I422" s="6">
        <v>2735125.81</v>
      </c>
      <c r="J422" s="6">
        <v>1632756</v>
      </c>
    </row>
    <row r="423" spans="1:10" x14ac:dyDescent="0.2">
      <c r="A423" s="4" t="s">
        <v>11</v>
      </c>
      <c r="B423" s="4" t="s">
        <v>12</v>
      </c>
      <c r="C423" s="4" t="s">
        <v>726</v>
      </c>
      <c r="D423" s="4" t="s">
        <v>727</v>
      </c>
      <c r="F423" s="4">
        <v>510220</v>
      </c>
      <c r="G423" s="5" t="s">
        <v>15</v>
      </c>
      <c r="H423" s="4">
        <v>930</v>
      </c>
      <c r="I423" s="6">
        <v>78473.990000000005</v>
      </c>
      <c r="J423" s="6">
        <v>27239</v>
      </c>
    </row>
    <row r="424" spans="1:10" x14ac:dyDescent="0.2">
      <c r="A424" s="4" t="s">
        <v>11</v>
      </c>
      <c r="B424" s="4" t="s">
        <v>50</v>
      </c>
      <c r="C424" s="4" t="s">
        <v>728</v>
      </c>
      <c r="D424" s="4" t="s">
        <v>131</v>
      </c>
      <c r="F424" s="4">
        <v>411783</v>
      </c>
      <c r="G424" s="5" t="s">
        <v>15</v>
      </c>
      <c r="H424" s="4">
        <v>930</v>
      </c>
      <c r="I424" s="6">
        <v>174655.27</v>
      </c>
      <c r="J424" s="6">
        <v>110575</v>
      </c>
    </row>
    <row r="425" spans="1:10" x14ac:dyDescent="0.2">
      <c r="A425" s="4" t="s">
        <v>11</v>
      </c>
      <c r="B425" s="4" t="s">
        <v>16</v>
      </c>
      <c r="C425" s="4" t="s">
        <v>729</v>
      </c>
      <c r="D425" s="4" t="s">
        <v>730</v>
      </c>
      <c r="F425" s="4">
        <v>1093549</v>
      </c>
      <c r="G425" s="5" t="s">
        <v>15</v>
      </c>
      <c r="H425" s="4">
        <v>930</v>
      </c>
      <c r="I425" s="6">
        <v>363696.29</v>
      </c>
      <c r="J425" s="6">
        <v>222000</v>
      </c>
    </row>
    <row r="426" spans="1:10" x14ac:dyDescent="0.2">
      <c r="A426" s="4" t="s">
        <v>11</v>
      </c>
      <c r="B426" s="4" t="s">
        <v>157</v>
      </c>
      <c r="C426" s="4" t="s">
        <v>731</v>
      </c>
      <c r="D426" s="4" t="s">
        <v>732</v>
      </c>
      <c r="F426" s="4">
        <v>774404</v>
      </c>
      <c r="G426" s="5" t="s">
        <v>15</v>
      </c>
      <c r="H426" s="4">
        <v>900</v>
      </c>
      <c r="I426" s="6">
        <v>1012473.11</v>
      </c>
      <c r="J426" s="6">
        <v>626269</v>
      </c>
    </row>
    <row r="427" spans="1:10" x14ac:dyDescent="0.2">
      <c r="A427" s="4" t="s">
        <v>11</v>
      </c>
      <c r="B427" s="4" t="s">
        <v>12</v>
      </c>
      <c r="C427" s="4" t="s">
        <v>733</v>
      </c>
      <c r="D427" s="4" t="s">
        <v>734</v>
      </c>
      <c r="F427" s="4">
        <v>997286</v>
      </c>
      <c r="G427" s="5" t="s">
        <v>15</v>
      </c>
      <c r="H427" s="4">
        <v>900</v>
      </c>
      <c r="I427" s="6">
        <v>1835232.85</v>
      </c>
      <c r="J427" s="6">
        <v>1045425</v>
      </c>
    </row>
    <row r="428" spans="1:10" x14ac:dyDescent="0.2">
      <c r="A428" s="4" t="s">
        <v>11</v>
      </c>
      <c r="B428" s="4" t="s">
        <v>19</v>
      </c>
      <c r="C428" s="4" t="s">
        <v>735</v>
      </c>
      <c r="D428" s="4" t="s">
        <v>736</v>
      </c>
      <c r="F428" s="4">
        <v>635845</v>
      </c>
      <c r="G428" s="5" t="s">
        <v>15</v>
      </c>
      <c r="H428" s="4">
        <v>900</v>
      </c>
      <c r="I428" s="6">
        <v>2499215.86</v>
      </c>
      <c r="J428" s="6">
        <v>1530754</v>
      </c>
    </row>
    <row r="429" spans="1:10" x14ac:dyDescent="0.2">
      <c r="A429" s="4" t="s">
        <v>11</v>
      </c>
      <c r="B429" s="4" t="s">
        <v>12</v>
      </c>
      <c r="C429" s="4" t="s">
        <v>737</v>
      </c>
      <c r="D429" s="4" t="s">
        <v>738</v>
      </c>
      <c r="F429" s="4">
        <v>732519</v>
      </c>
      <c r="G429" s="5" t="s">
        <v>15</v>
      </c>
      <c r="H429" s="4">
        <v>840</v>
      </c>
      <c r="I429" s="6">
        <v>50698.239999999998</v>
      </c>
      <c r="J429" s="6">
        <v>31103</v>
      </c>
    </row>
    <row r="430" spans="1:10" x14ac:dyDescent="0.2">
      <c r="A430" s="4" t="s">
        <v>11</v>
      </c>
      <c r="B430" s="4" t="s">
        <v>50</v>
      </c>
      <c r="C430" s="4" t="s">
        <v>168</v>
      </c>
      <c r="D430" s="4" t="s">
        <v>739</v>
      </c>
      <c r="F430" s="4">
        <v>1077120</v>
      </c>
      <c r="G430" s="5" t="s">
        <v>15</v>
      </c>
      <c r="H430" s="4">
        <v>840</v>
      </c>
      <c r="I430" s="6">
        <v>1433267.24</v>
      </c>
      <c r="J430" s="6">
        <v>904916</v>
      </c>
    </row>
    <row r="431" spans="1:10" x14ac:dyDescent="0.2">
      <c r="A431" s="4" t="s">
        <v>11</v>
      </c>
      <c r="B431" s="4" t="s">
        <v>22</v>
      </c>
      <c r="C431" s="4" t="s">
        <v>191</v>
      </c>
      <c r="D431" s="4" t="s">
        <v>148</v>
      </c>
      <c r="F431" s="4">
        <v>319978</v>
      </c>
      <c r="G431" s="5" t="s">
        <v>15</v>
      </c>
      <c r="H431" s="4">
        <v>810</v>
      </c>
      <c r="I431" s="6">
        <v>168884.8</v>
      </c>
      <c r="J431" s="6">
        <v>108975</v>
      </c>
    </row>
    <row r="432" spans="1:10" x14ac:dyDescent="0.2">
      <c r="A432" s="4" t="s">
        <v>11</v>
      </c>
      <c r="B432" s="4" t="s">
        <v>19</v>
      </c>
      <c r="C432" s="4" t="s">
        <v>740</v>
      </c>
      <c r="D432" s="4" t="s">
        <v>741</v>
      </c>
      <c r="F432" s="4">
        <v>668739</v>
      </c>
      <c r="G432" s="5" t="s">
        <v>15</v>
      </c>
      <c r="H432" s="4">
        <v>810</v>
      </c>
      <c r="I432" s="6">
        <v>951444.85</v>
      </c>
      <c r="J432" s="6">
        <v>614352</v>
      </c>
    </row>
    <row r="433" spans="1:10" x14ac:dyDescent="0.2">
      <c r="A433" s="4" t="s">
        <v>11</v>
      </c>
      <c r="B433" s="4" t="s">
        <v>157</v>
      </c>
      <c r="C433" s="4" t="s">
        <v>80</v>
      </c>
      <c r="D433" s="4" t="s">
        <v>742</v>
      </c>
      <c r="F433" s="4">
        <v>1048501</v>
      </c>
      <c r="G433" s="5" t="s">
        <v>15</v>
      </c>
      <c r="H433" s="4">
        <v>810</v>
      </c>
      <c r="I433" s="6">
        <v>1402262.43</v>
      </c>
      <c r="J433" s="6">
        <v>870693</v>
      </c>
    </row>
    <row r="434" spans="1:10" x14ac:dyDescent="0.2">
      <c r="A434" s="4" t="s">
        <v>11</v>
      </c>
      <c r="B434" s="4" t="s">
        <v>16</v>
      </c>
      <c r="C434" s="4" t="s">
        <v>743</v>
      </c>
      <c r="D434" s="4" t="s">
        <v>744</v>
      </c>
      <c r="F434" s="4">
        <v>1139706</v>
      </c>
      <c r="G434" s="5" t="s">
        <v>15</v>
      </c>
      <c r="H434" s="4">
        <v>810</v>
      </c>
      <c r="I434" s="6">
        <v>2261168.56</v>
      </c>
      <c r="J434" s="6">
        <v>1448400</v>
      </c>
    </row>
    <row r="435" spans="1:10" x14ac:dyDescent="0.2">
      <c r="A435" s="4" t="s">
        <v>11</v>
      </c>
      <c r="B435" s="4" t="s">
        <v>12</v>
      </c>
      <c r="C435" s="4" t="s">
        <v>745</v>
      </c>
      <c r="D435" s="4" t="s">
        <v>746</v>
      </c>
      <c r="F435" s="4">
        <v>716843</v>
      </c>
      <c r="G435" s="5" t="s">
        <v>15</v>
      </c>
      <c r="H435" s="4">
        <v>810</v>
      </c>
      <c r="I435" s="6">
        <v>2953502.81</v>
      </c>
      <c r="J435" s="6">
        <v>1888097</v>
      </c>
    </row>
    <row r="436" spans="1:10" x14ac:dyDescent="0.2">
      <c r="A436" s="4" t="s">
        <v>11</v>
      </c>
      <c r="B436" s="4" t="s">
        <v>19</v>
      </c>
      <c r="C436" s="4" t="s">
        <v>747</v>
      </c>
      <c r="D436" s="4" t="s">
        <v>748</v>
      </c>
      <c r="F436" s="4">
        <v>267458</v>
      </c>
      <c r="G436" s="5" t="s">
        <v>15</v>
      </c>
      <c r="H436" s="4">
        <v>780</v>
      </c>
      <c r="I436" s="6">
        <v>259211.13</v>
      </c>
      <c r="J436" s="6">
        <v>9000</v>
      </c>
    </row>
    <row r="437" spans="1:10" x14ac:dyDescent="0.2">
      <c r="A437" s="4" t="s">
        <v>11</v>
      </c>
      <c r="B437" s="4" t="s">
        <v>67</v>
      </c>
      <c r="C437" s="4" t="s">
        <v>749</v>
      </c>
      <c r="D437" s="4" t="s">
        <v>750</v>
      </c>
      <c r="F437" s="4">
        <v>1080090</v>
      </c>
      <c r="G437" s="5" t="s">
        <v>15</v>
      </c>
      <c r="H437" s="4">
        <v>780</v>
      </c>
      <c r="I437" s="6">
        <v>678462.35</v>
      </c>
      <c r="J437" s="6">
        <v>373357</v>
      </c>
    </row>
    <row r="438" spans="1:10" x14ac:dyDescent="0.2">
      <c r="A438" s="4" t="s">
        <v>11</v>
      </c>
      <c r="B438" s="4" t="s">
        <v>157</v>
      </c>
      <c r="C438" s="4" t="s">
        <v>164</v>
      </c>
      <c r="D438" s="4" t="s">
        <v>751</v>
      </c>
      <c r="F438" s="4">
        <v>841971</v>
      </c>
      <c r="G438" s="5" t="s">
        <v>15</v>
      </c>
      <c r="H438" s="4">
        <v>780</v>
      </c>
      <c r="I438" s="6">
        <v>1179866.1299999999</v>
      </c>
      <c r="J438" s="6">
        <v>736308</v>
      </c>
    </row>
    <row r="439" spans="1:10" x14ac:dyDescent="0.2">
      <c r="A439" s="4" t="s">
        <v>11</v>
      </c>
      <c r="B439" s="4" t="s">
        <v>50</v>
      </c>
      <c r="C439" s="4" t="s">
        <v>752</v>
      </c>
      <c r="D439" s="4" t="s">
        <v>753</v>
      </c>
      <c r="F439" s="4">
        <v>743508</v>
      </c>
      <c r="G439" s="5" t="s">
        <v>15</v>
      </c>
      <c r="H439" s="4">
        <v>750</v>
      </c>
      <c r="I439" s="6">
        <v>636517.34</v>
      </c>
      <c r="J439" s="6">
        <v>364341</v>
      </c>
    </row>
    <row r="440" spans="1:10" x14ac:dyDescent="0.2">
      <c r="A440" s="4" t="s">
        <v>11</v>
      </c>
      <c r="B440" s="4" t="s">
        <v>12</v>
      </c>
      <c r="C440" s="4" t="s">
        <v>754</v>
      </c>
      <c r="D440" s="4" t="s">
        <v>713</v>
      </c>
      <c r="F440" s="4">
        <v>1011061</v>
      </c>
      <c r="G440" s="5" t="s">
        <v>15</v>
      </c>
      <c r="H440" s="4">
        <v>750</v>
      </c>
      <c r="I440" s="6">
        <v>1316335.51</v>
      </c>
      <c r="J440" s="6">
        <v>840664</v>
      </c>
    </row>
    <row r="441" spans="1:10" x14ac:dyDescent="0.2">
      <c r="A441" s="4" t="s">
        <v>11</v>
      </c>
      <c r="B441" s="4" t="s">
        <v>12</v>
      </c>
      <c r="C441" s="4" t="s">
        <v>655</v>
      </c>
      <c r="D441" s="4" t="s">
        <v>755</v>
      </c>
      <c r="F441" s="4">
        <v>620870</v>
      </c>
      <c r="G441" s="5" t="s">
        <v>15</v>
      </c>
      <c r="H441" s="4">
        <v>750</v>
      </c>
      <c r="I441" s="6">
        <v>1656900.44</v>
      </c>
      <c r="J441" s="6">
        <v>1060234</v>
      </c>
    </row>
    <row r="442" spans="1:10" x14ac:dyDescent="0.2">
      <c r="A442" s="4" t="s">
        <v>11</v>
      </c>
      <c r="B442" s="4" t="s">
        <v>67</v>
      </c>
      <c r="C442" s="4" t="s">
        <v>270</v>
      </c>
      <c r="D442" s="4" t="s">
        <v>756</v>
      </c>
      <c r="F442" s="4">
        <v>858496</v>
      </c>
      <c r="G442" s="5" t="s">
        <v>15</v>
      </c>
      <c r="H442" s="4">
        <v>750</v>
      </c>
      <c r="I442" s="6">
        <v>3518345.77</v>
      </c>
      <c r="J442" s="6">
        <v>2308985</v>
      </c>
    </row>
    <row r="443" spans="1:10" x14ac:dyDescent="0.2">
      <c r="A443" s="4" t="s">
        <v>11</v>
      </c>
      <c r="B443" s="4" t="s">
        <v>19</v>
      </c>
      <c r="C443" s="4" t="s">
        <v>757</v>
      </c>
      <c r="D443" s="4" t="s">
        <v>758</v>
      </c>
      <c r="F443" s="4">
        <v>1072196</v>
      </c>
      <c r="G443" s="5" t="s">
        <v>15</v>
      </c>
      <c r="H443" s="4">
        <v>720</v>
      </c>
      <c r="I443" s="6">
        <v>359186.61</v>
      </c>
      <c r="J443" s="6">
        <v>186622</v>
      </c>
    </row>
    <row r="444" spans="1:10" x14ac:dyDescent="0.2">
      <c r="A444" s="4" t="s">
        <v>11</v>
      </c>
      <c r="B444" s="4" t="s">
        <v>25</v>
      </c>
      <c r="C444" s="4" t="s">
        <v>231</v>
      </c>
      <c r="D444" s="4" t="s">
        <v>759</v>
      </c>
      <c r="F444" s="4">
        <v>1171006</v>
      </c>
      <c r="G444" s="5" t="s">
        <v>15</v>
      </c>
      <c r="H444" s="4">
        <v>720</v>
      </c>
      <c r="I444" s="6">
        <v>431517.6</v>
      </c>
      <c r="J444" s="6">
        <v>276938</v>
      </c>
    </row>
    <row r="445" spans="1:10" x14ac:dyDescent="0.2">
      <c r="A445" s="4" t="s">
        <v>11</v>
      </c>
      <c r="B445" s="4" t="s">
        <v>19</v>
      </c>
      <c r="C445" s="4" t="s">
        <v>166</v>
      </c>
      <c r="D445" s="4" t="s">
        <v>760</v>
      </c>
      <c r="F445" s="4">
        <v>1140944</v>
      </c>
      <c r="G445" s="5" t="s">
        <v>15</v>
      </c>
      <c r="H445" s="4">
        <v>720</v>
      </c>
      <c r="I445" s="6">
        <v>1189107.03</v>
      </c>
      <c r="J445" s="6">
        <v>779399</v>
      </c>
    </row>
    <row r="446" spans="1:10" x14ac:dyDescent="0.2">
      <c r="A446" s="4" t="s">
        <v>11</v>
      </c>
      <c r="B446" s="4" t="s">
        <v>19</v>
      </c>
      <c r="C446" s="4" t="s">
        <v>432</v>
      </c>
      <c r="D446" s="4" t="s">
        <v>761</v>
      </c>
      <c r="F446" s="4">
        <v>612430</v>
      </c>
      <c r="G446" s="5" t="s">
        <v>15</v>
      </c>
      <c r="H446" s="4">
        <v>720</v>
      </c>
      <c r="I446" s="6">
        <v>2435604.36</v>
      </c>
      <c r="J446" s="6">
        <v>1881709</v>
      </c>
    </row>
    <row r="447" spans="1:10" x14ac:dyDescent="0.2">
      <c r="A447" s="4" t="s">
        <v>11</v>
      </c>
      <c r="B447" s="4" t="s">
        <v>19</v>
      </c>
      <c r="C447" s="4" t="s">
        <v>358</v>
      </c>
      <c r="D447" s="4" t="s">
        <v>762</v>
      </c>
      <c r="F447" s="4">
        <v>680049</v>
      </c>
      <c r="G447" s="5" t="s">
        <v>15</v>
      </c>
      <c r="H447" s="4">
        <v>690</v>
      </c>
      <c r="I447" s="6">
        <v>1547795.11</v>
      </c>
      <c r="J447" s="6">
        <v>1061679</v>
      </c>
    </row>
    <row r="448" spans="1:10" x14ac:dyDescent="0.2">
      <c r="A448" s="4" t="s">
        <v>11</v>
      </c>
      <c r="B448" s="4" t="s">
        <v>19</v>
      </c>
      <c r="C448" s="4" t="s">
        <v>763</v>
      </c>
      <c r="D448" s="4" t="s">
        <v>764</v>
      </c>
      <c r="F448" s="4">
        <v>1009511</v>
      </c>
      <c r="G448" s="5" t="s">
        <v>15</v>
      </c>
      <c r="H448" s="4">
        <v>690</v>
      </c>
      <c r="I448" s="6">
        <v>3734017.33</v>
      </c>
      <c r="J448" s="6">
        <v>2598715</v>
      </c>
    </row>
    <row r="449" spans="1:10" x14ac:dyDescent="0.2">
      <c r="A449" s="4" t="s">
        <v>11</v>
      </c>
      <c r="B449" s="4" t="s">
        <v>12</v>
      </c>
      <c r="C449" s="4" t="s">
        <v>765</v>
      </c>
      <c r="D449" s="4" t="s">
        <v>483</v>
      </c>
      <c r="F449" s="4">
        <v>1172400</v>
      </c>
      <c r="G449" s="5" t="s">
        <v>15</v>
      </c>
      <c r="H449" s="4">
        <v>660</v>
      </c>
      <c r="I449" s="6">
        <v>303442.55</v>
      </c>
      <c r="J449" s="6">
        <v>178757</v>
      </c>
    </row>
    <row r="450" spans="1:10" x14ac:dyDescent="0.2">
      <c r="A450" s="4" t="s">
        <v>11</v>
      </c>
      <c r="B450" s="4" t="s">
        <v>67</v>
      </c>
      <c r="C450" s="4" t="s">
        <v>700</v>
      </c>
      <c r="D450" s="4" t="s">
        <v>265</v>
      </c>
      <c r="F450" s="4">
        <v>743268</v>
      </c>
      <c r="G450" s="5" t="s">
        <v>15</v>
      </c>
      <c r="H450" s="4">
        <v>660</v>
      </c>
      <c r="I450" s="6">
        <v>319456.2</v>
      </c>
      <c r="J450" s="6">
        <v>121164</v>
      </c>
    </row>
    <row r="451" spans="1:10" x14ac:dyDescent="0.2">
      <c r="A451" s="4" t="s">
        <v>11</v>
      </c>
      <c r="B451" s="4" t="s">
        <v>12</v>
      </c>
      <c r="C451" s="4" t="s">
        <v>766</v>
      </c>
      <c r="D451" s="4" t="s">
        <v>767</v>
      </c>
      <c r="F451" s="4">
        <v>789048</v>
      </c>
      <c r="G451" s="5" t="s">
        <v>15</v>
      </c>
      <c r="H451" s="4">
        <v>660</v>
      </c>
      <c r="I451" s="6">
        <v>771681.65</v>
      </c>
      <c r="J451" s="6">
        <v>487414</v>
      </c>
    </row>
    <row r="452" spans="1:10" x14ac:dyDescent="0.2">
      <c r="A452" s="4" t="s">
        <v>11</v>
      </c>
      <c r="B452" s="4" t="s">
        <v>25</v>
      </c>
      <c r="C452" s="4" t="s">
        <v>768</v>
      </c>
      <c r="D452" s="4" t="s">
        <v>769</v>
      </c>
      <c r="F452" s="4">
        <v>1339017</v>
      </c>
      <c r="G452" s="5" t="s">
        <v>15</v>
      </c>
      <c r="H452" s="4">
        <v>630</v>
      </c>
      <c r="I452" s="6">
        <v>764480.24</v>
      </c>
      <c r="J452" s="6">
        <v>499215</v>
      </c>
    </row>
    <row r="453" spans="1:10" x14ac:dyDescent="0.2">
      <c r="A453" s="4" t="s">
        <v>11</v>
      </c>
      <c r="B453" s="4" t="s">
        <v>16</v>
      </c>
      <c r="C453" s="4" t="s">
        <v>486</v>
      </c>
      <c r="D453" s="4" t="s">
        <v>770</v>
      </c>
      <c r="F453" s="4">
        <v>1071818</v>
      </c>
      <c r="G453" s="5" t="s">
        <v>15</v>
      </c>
      <c r="H453" s="4">
        <v>600</v>
      </c>
      <c r="I453" s="6">
        <v>734359.15</v>
      </c>
      <c r="J453" s="6">
        <v>488129</v>
      </c>
    </row>
    <row r="454" spans="1:10" x14ac:dyDescent="0.2">
      <c r="A454" s="4" t="s">
        <v>11</v>
      </c>
      <c r="B454" s="4" t="s">
        <v>25</v>
      </c>
      <c r="C454" s="4" t="s">
        <v>771</v>
      </c>
      <c r="D454" s="4" t="s">
        <v>772</v>
      </c>
      <c r="F454" s="4">
        <v>1358975</v>
      </c>
      <c r="G454" s="5" t="s">
        <v>15</v>
      </c>
      <c r="H454" s="4">
        <v>600</v>
      </c>
      <c r="I454" s="6">
        <v>1171371.8999999999</v>
      </c>
      <c r="J454" s="6">
        <v>837747</v>
      </c>
    </row>
    <row r="455" spans="1:10" x14ac:dyDescent="0.2">
      <c r="A455" s="4" t="s">
        <v>11</v>
      </c>
      <c r="B455" s="4" t="s">
        <v>16</v>
      </c>
      <c r="C455" s="4" t="s">
        <v>474</v>
      </c>
      <c r="D455" s="4" t="s">
        <v>327</v>
      </c>
      <c r="F455" s="4">
        <v>1362753</v>
      </c>
      <c r="G455" s="5" t="s">
        <v>15</v>
      </c>
      <c r="H455" s="4">
        <v>600</v>
      </c>
      <c r="I455" s="6">
        <v>1372001.97</v>
      </c>
      <c r="J455" s="6">
        <v>972105</v>
      </c>
    </row>
    <row r="456" spans="1:10" x14ac:dyDescent="0.2">
      <c r="A456" s="4" t="s">
        <v>11</v>
      </c>
      <c r="B456" s="4" t="s">
        <v>157</v>
      </c>
      <c r="C456" s="4" t="s">
        <v>773</v>
      </c>
      <c r="D456" s="4" t="s">
        <v>774</v>
      </c>
      <c r="F456" s="4">
        <v>1212651</v>
      </c>
      <c r="G456" s="5" t="s">
        <v>15</v>
      </c>
      <c r="H456" s="4">
        <v>570</v>
      </c>
      <c r="I456" s="6">
        <v>669359.94999999995</v>
      </c>
      <c r="J456" s="6">
        <v>467477</v>
      </c>
    </row>
    <row r="457" spans="1:10" x14ac:dyDescent="0.2">
      <c r="A457" s="4" t="s">
        <v>11</v>
      </c>
      <c r="B457" s="4" t="s">
        <v>12</v>
      </c>
      <c r="C457" s="4" t="s">
        <v>775</v>
      </c>
      <c r="D457" s="4" t="s">
        <v>776</v>
      </c>
      <c r="F457" s="4">
        <v>523181</v>
      </c>
      <c r="G457" s="5" t="s">
        <v>15</v>
      </c>
      <c r="H457" s="4">
        <v>570</v>
      </c>
      <c r="I457" s="6">
        <v>775090.57</v>
      </c>
      <c r="J457" s="6">
        <v>576343</v>
      </c>
    </row>
    <row r="458" spans="1:10" x14ac:dyDescent="0.2">
      <c r="A458" s="4" t="s">
        <v>11</v>
      </c>
      <c r="B458" s="4" t="s">
        <v>19</v>
      </c>
      <c r="C458" s="4" t="s">
        <v>36</v>
      </c>
      <c r="D458" s="4" t="s">
        <v>777</v>
      </c>
      <c r="F458" s="4">
        <v>621571</v>
      </c>
      <c r="G458" s="5" t="s">
        <v>15</v>
      </c>
      <c r="H458" s="4">
        <v>570</v>
      </c>
      <c r="I458" s="6">
        <v>2186516.25</v>
      </c>
      <c r="J458" s="6">
        <v>1536722</v>
      </c>
    </row>
    <row r="459" spans="1:10" x14ac:dyDescent="0.2">
      <c r="A459" s="4" t="s">
        <v>11</v>
      </c>
      <c r="B459" s="4" t="s">
        <v>16</v>
      </c>
      <c r="C459" s="4" t="s">
        <v>778</v>
      </c>
      <c r="D459" s="4" t="s">
        <v>461</v>
      </c>
      <c r="F459" s="4">
        <v>1061090</v>
      </c>
      <c r="G459" s="5" t="s">
        <v>15</v>
      </c>
      <c r="H459" s="4">
        <v>540</v>
      </c>
      <c r="I459" s="6">
        <v>531593.48</v>
      </c>
      <c r="J459" s="6">
        <v>395692</v>
      </c>
    </row>
    <row r="460" spans="1:10" x14ac:dyDescent="0.2">
      <c r="A460" s="4" t="s">
        <v>11</v>
      </c>
      <c r="B460" s="4" t="s">
        <v>25</v>
      </c>
      <c r="C460" s="4" t="s">
        <v>779</v>
      </c>
      <c r="D460" s="4" t="s">
        <v>780</v>
      </c>
      <c r="F460" s="4">
        <v>775351</v>
      </c>
      <c r="G460" s="5" t="s">
        <v>15</v>
      </c>
      <c r="H460" s="4">
        <v>540</v>
      </c>
      <c r="I460" s="6">
        <v>776962.85</v>
      </c>
      <c r="J460" s="6">
        <v>428192</v>
      </c>
    </row>
    <row r="461" spans="1:10" x14ac:dyDescent="0.2">
      <c r="A461" s="4" t="s">
        <v>11</v>
      </c>
      <c r="B461" s="4" t="s">
        <v>488</v>
      </c>
      <c r="C461" s="4" t="s">
        <v>781</v>
      </c>
      <c r="D461" s="4" t="s">
        <v>52</v>
      </c>
      <c r="F461" s="4">
        <v>1115888</v>
      </c>
      <c r="G461" s="5" t="s">
        <v>15</v>
      </c>
      <c r="H461" s="4">
        <v>540</v>
      </c>
      <c r="I461" s="6">
        <v>810263.75</v>
      </c>
      <c r="J461" s="6">
        <v>588506</v>
      </c>
    </row>
    <row r="462" spans="1:10" x14ac:dyDescent="0.2">
      <c r="A462" s="4" t="s">
        <v>11</v>
      </c>
      <c r="B462" s="4" t="s">
        <v>25</v>
      </c>
      <c r="C462" s="4" t="s">
        <v>782</v>
      </c>
      <c r="D462" s="4" t="s">
        <v>783</v>
      </c>
      <c r="F462" s="4">
        <v>1161734</v>
      </c>
      <c r="G462" s="5" t="s">
        <v>15</v>
      </c>
      <c r="H462" s="4">
        <v>540</v>
      </c>
      <c r="I462" s="6">
        <v>919093.64</v>
      </c>
      <c r="J462" s="6">
        <v>671993</v>
      </c>
    </row>
    <row r="463" spans="1:10" x14ac:dyDescent="0.2">
      <c r="A463" s="4" t="s">
        <v>11</v>
      </c>
      <c r="B463" s="4" t="s">
        <v>157</v>
      </c>
      <c r="C463" s="4" t="s">
        <v>784</v>
      </c>
      <c r="D463" s="4" t="s">
        <v>694</v>
      </c>
      <c r="F463" s="4">
        <v>1135712</v>
      </c>
      <c r="G463" s="5" t="s">
        <v>15</v>
      </c>
      <c r="H463" s="4">
        <v>540</v>
      </c>
      <c r="I463" s="6">
        <v>1397299.44</v>
      </c>
      <c r="J463" s="6">
        <v>959410</v>
      </c>
    </row>
    <row r="464" spans="1:10" x14ac:dyDescent="0.2">
      <c r="A464" s="4" t="s">
        <v>11</v>
      </c>
      <c r="B464" s="4" t="s">
        <v>25</v>
      </c>
      <c r="C464" s="4" t="s">
        <v>144</v>
      </c>
      <c r="D464" s="4" t="s">
        <v>785</v>
      </c>
      <c r="F464" s="4">
        <v>495612</v>
      </c>
      <c r="G464" s="5" t="s">
        <v>15</v>
      </c>
      <c r="H464" s="4">
        <v>540</v>
      </c>
      <c r="I464" s="6">
        <v>2639332.21</v>
      </c>
      <c r="J464" s="6">
        <v>1911470</v>
      </c>
    </row>
    <row r="465" spans="1:10" x14ac:dyDescent="0.2">
      <c r="A465" s="4" t="s">
        <v>11</v>
      </c>
      <c r="B465" s="4" t="s">
        <v>12</v>
      </c>
      <c r="C465" s="4" t="s">
        <v>786</v>
      </c>
      <c r="D465" s="4" t="s">
        <v>787</v>
      </c>
      <c r="F465" s="4">
        <v>493963</v>
      </c>
      <c r="G465" s="5" t="s">
        <v>15</v>
      </c>
      <c r="H465" s="4">
        <v>510</v>
      </c>
      <c r="I465" s="6">
        <v>555330.53</v>
      </c>
      <c r="J465" s="6">
        <v>367141</v>
      </c>
    </row>
    <row r="466" spans="1:10" x14ac:dyDescent="0.2">
      <c r="A466" s="4" t="s">
        <v>11</v>
      </c>
      <c r="B466" s="4" t="s">
        <v>25</v>
      </c>
      <c r="C466" s="4" t="s">
        <v>788</v>
      </c>
      <c r="D466" s="4" t="s">
        <v>789</v>
      </c>
      <c r="F466" s="4">
        <v>1388790</v>
      </c>
      <c r="G466" s="5" t="s">
        <v>15</v>
      </c>
      <c r="H466" s="4">
        <v>510</v>
      </c>
      <c r="I466" s="6">
        <v>800037.5</v>
      </c>
      <c r="J466" s="6">
        <v>571544</v>
      </c>
    </row>
    <row r="467" spans="1:10" x14ac:dyDescent="0.2">
      <c r="A467" s="4" t="s">
        <v>11</v>
      </c>
      <c r="B467" s="4" t="s">
        <v>12</v>
      </c>
      <c r="C467" s="4" t="s">
        <v>26</v>
      </c>
      <c r="D467" s="4" t="s">
        <v>790</v>
      </c>
      <c r="F467" s="4">
        <v>1077823</v>
      </c>
      <c r="G467" s="5" t="s">
        <v>15</v>
      </c>
      <c r="H467" s="4">
        <v>510</v>
      </c>
      <c r="I467" s="6">
        <v>1367073.85</v>
      </c>
      <c r="J467" s="6">
        <v>909181</v>
      </c>
    </row>
    <row r="468" spans="1:10" x14ac:dyDescent="0.2">
      <c r="A468" s="4" t="s">
        <v>11</v>
      </c>
      <c r="B468" s="4" t="s">
        <v>19</v>
      </c>
      <c r="C468" s="4" t="s">
        <v>791</v>
      </c>
      <c r="D468" s="4" t="s">
        <v>792</v>
      </c>
      <c r="F468" s="4">
        <v>757078</v>
      </c>
      <c r="G468" s="5" t="s">
        <v>15</v>
      </c>
      <c r="H468" s="4">
        <v>480</v>
      </c>
      <c r="I468" s="6">
        <v>87667.47</v>
      </c>
      <c r="J468" s="6">
        <v>9985</v>
      </c>
    </row>
    <row r="469" spans="1:10" x14ac:dyDescent="0.2">
      <c r="A469" s="4" t="s">
        <v>11</v>
      </c>
      <c r="B469" s="4" t="s">
        <v>12</v>
      </c>
      <c r="C469" s="4" t="s">
        <v>793</v>
      </c>
      <c r="D469" s="4" t="s">
        <v>794</v>
      </c>
      <c r="F469" s="4">
        <v>36562</v>
      </c>
      <c r="G469" s="5" t="s">
        <v>15</v>
      </c>
      <c r="H469" s="4">
        <v>480</v>
      </c>
      <c r="I469" s="6">
        <v>96008.52</v>
      </c>
      <c r="J469" s="6">
        <v>18230</v>
      </c>
    </row>
    <row r="470" spans="1:10" x14ac:dyDescent="0.2">
      <c r="A470" s="4" t="s">
        <v>11</v>
      </c>
      <c r="B470" s="4" t="s">
        <v>25</v>
      </c>
      <c r="C470" s="4" t="s">
        <v>795</v>
      </c>
      <c r="D470" s="4" t="s">
        <v>796</v>
      </c>
      <c r="F470" s="4">
        <v>1295110</v>
      </c>
      <c r="G470" s="5" t="s">
        <v>15</v>
      </c>
      <c r="H470" s="4">
        <v>480</v>
      </c>
      <c r="I470" s="6">
        <v>136034.92000000001</v>
      </c>
      <c r="J470" s="6">
        <v>69161</v>
      </c>
    </row>
    <row r="471" spans="1:10" x14ac:dyDescent="0.2">
      <c r="A471" s="4" t="s">
        <v>11</v>
      </c>
      <c r="B471" s="4" t="s">
        <v>19</v>
      </c>
      <c r="C471" s="4" t="s">
        <v>797</v>
      </c>
      <c r="D471" s="4" t="s">
        <v>798</v>
      </c>
      <c r="F471" s="4">
        <v>1432507</v>
      </c>
      <c r="G471" s="5" t="s">
        <v>15</v>
      </c>
      <c r="H471" s="4">
        <v>480</v>
      </c>
      <c r="I471" s="6">
        <v>611733.41</v>
      </c>
      <c r="J471" s="6">
        <v>477852</v>
      </c>
    </row>
    <row r="472" spans="1:10" x14ac:dyDescent="0.2">
      <c r="A472" s="4" t="s">
        <v>11</v>
      </c>
      <c r="B472" s="4" t="s">
        <v>16</v>
      </c>
      <c r="C472" s="4" t="s">
        <v>799</v>
      </c>
      <c r="D472" s="4" t="s">
        <v>800</v>
      </c>
      <c r="F472" s="4">
        <v>1015211</v>
      </c>
      <c r="G472" s="5" t="s">
        <v>15</v>
      </c>
      <c r="H472" s="4">
        <v>480</v>
      </c>
      <c r="I472" s="6">
        <v>794804.53</v>
      </c>
      <c r="J472" s="6">
        <v>477683</v>
      </c>
    </row>
    <row r="473" spans="1:10" x14ac:dyDescent="0.2">
      <c r="A473" s="4" t="s">
        <v>11</v>
      </c>
      <c r="B473" s="4" t="s">
        <v>25</v>
      </c>
      <c r="C473" s="4" t="s">
        <v>33</v>
      </c>
      <c r="D473" s="4" t="s">
        <v>801</v>
      </c>
      <c r="F473" s="4">
        <v>738615</v>
      </c>
      <c r="G473" s="5" t="s">
        <v>15</v>
      </c>
      <c r="H473" s="4">
        <v>480</v>
      </c>
      <c r="I473" s="6">
        <v>1850826.65</v>
      </c>
      <c r="J473" s="6">
        <v>1470370</v>
      </c>
    </row>
    <row r="474" spans="1:10" x14ac:dyDescent="0.2">
      <c r="A474" s="4" t="s">
        <v>11</v>
      </c>
      <c r="B474" s="4" t="s">
        <v>12</v>
      </c>
      <c r="C474" s="4" t="s">
        <v>255</v>
      </c>
      <c r="D474" s="4" t="s">
        <v>802</v>
      </c>
      <c r="F474" s="4">
        <v>1079936</v>
      </c>
      <c r="G474" s="5" t="s">
        <v>15</v>
      </c>
      <c r="H474" s="4">
        <v>480</v>
      </c>
      <c r="I474" s="6">
        <v>2865985.65</v>
      </c>
      <c r="J474" s="6">
        <v>2094648</v>
      </c>
    </row>
    <row r="475" spans="1:10" x14ac:dyDescent="0.2">
      <c r="A475" s="4" t="s">
        <v>11</v>
      </c>
      <c r="B475" s="4" t="s">
        <v>12</v>
      </c>
      <c r="C475" s="4" t="s">
        <v>803</v>
      </c>
      <c r="D475" s="4" t="s">
        <v>804</v>
      </c>
      <c r="F475" s="4">
        <v>1141504</v>
      </c>
      <c r="G475" s="5" t="s">
        <v>15</v>
      </c>
      <c r="H475" s="4">
        <v>450</v>
      </c>
      <c r="I475" s="6">
        <v>85637.56</v>
      </c>
      <c r="J475" s="6">
        <v>6864</v>
      </c>
    </row>
    <row r="476" spans="1:10" x14ac:dyDescent="0.2">
      <c r="A476" s="4" t="s">
        <v>11</v>
      </c>
      <c r="B476" s="4" t="s">
        <v>25</v>
      </c>
      <c r="C476" s="4" t="s">
        <v>805</v>
      </c>
      <c r="D476" s="4" t="s">
        <v>806</v>
      </c>
      <c r="F476" s="4">
        <v>1074465</v>
      </c>
      <c r="G476" s="5" t="s">
        <v>15</v>
      </c>
      <c r="H476" s="4">
        <v>450</v>
      </c>
      <c r="I476" s="6">
        <v>233191.91</v>
      </c>
      <c r="J476" s="6">
        <v>106490</v>
      </c>
    </row>
    <row r="477" spans="1:10" x14ac:dyDescent="0.2">
      <c r="A477" s="4" t="s">
        <v>11</v>
      </c>
      <c r="B477" s="4" t="s">
        <v>12</v>
      </c>
      <c r="C477" s="4" t="s">
        <v>807</v>
      </c>
      <c r="D477" s="4" t="s">
        <v>808</v>
      </c>
      <c r="F477" s="4">
        <v>1012200</v>
      </c>
      <c r="G477" s="5" t="s">
        <v>15</v>
      </c>
      <c r="H477" s="4">
        <v>450</v>
      </c>
      <c r="I477" s="6">
        <v>383473.69</v>
      </c>
      <c r="J477" s="6">
        <v>220243</v>
      </c>
    </row>
    <row r="478" spans="1:10" x14ac:dyDescent="0.2">
      <c r="A478" s="4" t="s">
        <v>11</v>
      </c>
      <c r="B478" s="4" t="s">
        <v>488</v>
      </c>
      <c r="C478" s="4" t="s">
        <v>809</v>
      </c>
      <c r="D478" s="4" t="s">
        <v>810</v>
      </c>
      <c r="F478" s="4">
        <v>1210978</v>
      </c>
      <c r="G478" s="5" t="s">
        <v>15</v>
      </c>
      <c r="H478" s="4">
        <v>450</v>
      </c>
      <c r="I478" s="6">
        <v>433809.99</v>
      </c>
      <c r="J478" s="6">
        <v>285532</v>
      </c>
    </row>
    <row r="479" spans="1:10" x14ac:dyDescent="0.2">
      <c r="A479" s="4" t="s">
        <v>11</v>
      </c>
      <c r="B479" s="4" t="s">
        <v>19</v>
      </c>
      <c r="C479" s="4" t="s">
        <v>811</v>
      </c>
      <c r="D479" s="4" t="s">
        <v>812</v>
      </c>
      <c r="F479" s="4">
        <v>1340395</v>
      </c>
      <c r="G479" s="5" t="s">
        <v>15</v>
      </c>
      <c r="H479" s="4">
        <v>450</v>
      </c>
      <c r="I479" s="6">
        <v>652752.88</v>
      </c>
      <c r="J479" s="6">
        <v>446317</v>
      </c>
    </row>
    <row r="480" spans="1:10" x14ac:dyDescent="0.2">
      <c r="A480" s="4" t="s">
        <v>11</v>
      </c>
      <c r="B480" s="4" t="s">
        <v>19</v>
      </c>
      <c r="C480" s="4" t="s">
        <v>813</v>
      </c>
      <c r="D480" s="4" t="s">
        <v>814</v>
      </c>
      <c r="F480" s="4">
        <v>683605</v>
      </c>
      <c r="G480" s="5" t="s">
        <v>15</v>
      </c>
      <c r="H480" s="4">
        <v>450</v>
      </c>
      <c r="I480" s="6">
        <v>1368499.08</v>
      </c>
      <c r="J480" s="6">
        <v>966130</v>
      </c>
    </row>
    <row r="481" spans="1:10" x14ac:dyDescent="0.2">
      <c r="A481" s="4" t="s">
        <v>11</v>
      </c>
      <c r="B481" s="4" t="s">
        <v>16</v>
      </c>
      <c r="C481" s="4" t="s">
        <v>451</v>
      </c>
      <c r="D481" s="4" t="s">
        <v>815</v>
      </c>
      <c r="F481" s="4">
        <v>568996</v>
      </c>
      <c r="G481" s="5" t="s">
        <v>15</v>
      </c>
      <c r="H481" s="4">
        <v>450</v>
      </c>
      <c r="I481" s="6">
        <v>2315221.91</v>
      </c>
      <c r="J481" s="6">
        <v>1754106</v>
      </c>
    </row>
    <row r="482" spans="1:10" x14ac:dyDescent="0.2">
      <c r="A482" s="4" t="s">
        <v>11</v>
      </c>
      <c r="B482" s="4" t="s">
        <v>67</v>
      </c>
      <c r="C482" s="4" t="s">
        <v>53</v>
      </c>
      <c r="D482" s="4" t="s">
        <v>816</v>
      </c>
      <c r="F482" s="4">
        <v>96491</v>
      </c>
      <c r="G482" s="5" t="s">
        <v>15</v>
      </c>
      <c r="H482" s="4">
        <v>450</v>
      </c>
      <c r="I482" s="6">
        <v>3930222.36</v>
      </c>
      <c r="J482" s="6">
        <v>3020042</v>
      </c>
    </row>
    <row r="483" spans="1:10" x14ac:dyDescent="0.2">
      <c r="A483" s="4" t="s">
        <v>11</v>
      </c>
      <c r="B483" s="4" t="s">
        <v>19</v>
      </c>
      <c r="C483" s="4" t="s">
        <v>817</v>
      </c>
      <c r="D483" s="4" t="s">
        <v>310</v>
      </c>
      <c r="F483" s="4">
        <v>1381522</v>
      </c>
      <c r="G483" s="5" t="s">
        <v>15</v>
      </c>
      <c r="H483" s="4">
        <v>420</v>
      </c>
      <c r="I483" s="6">
        <v>908737.14</v>
      </c>
      <c r="J483" s="6">
        <v>724757</v>
      </c>
    </row>
    <row r="484" spans="1:10" x14ac:dyDescent="0.2">
      <c r="A484" s="4" t="s">
        <v>11</v>
      </c>
      <c r="B484" s="4" t="s">
        <v>67</v>
      </c>
      <c r="C484" s="4" t="s">
        <v>818</v>
      </c>
      <c r="D484" s="4" t="s">
        <v>819</v>
      </c>
      <c r="F484" s="4">
        <v>1238565</v>
      </c>
      <c r="G484" s="5" t="s">
        <v>15</v>
      </c>
      <c r="H484" s="4">
        <v>420</v>
      </c>
      <c r="I484" s="6">
        <v>918873.17</v>
      </c>
      <c r="J484" s="6">
        <v>655513</v>
      </c>
    </row>
    <row r="485" spans="1:10" x14ac:dyDescent="0.2">
      <c r="A485" s="4" t="s">
        <v>11</v>
      </c>
      <c r="B485" s="4" t="s">
        <v>157</v>
      </c>
      <c r="C485" s="4" t="s">
        <v>820</v>
      </c>
      <c r="D485" s="4" t="s">
        <v>821</v>
      </c>
      <c r="F485" s="4">
        <v>798486</v>
      </c>
      <c r="G485" s="5" t="s">
        <v>15</v>
      </c>
      <c r="H485" s="4">
        <v>420</v>
      </c>
      <c r="I485" s="6">
        <v>939493.58</v>
      </c>
      <c r="J485" s="6">
        <v>682782</v>
      </c>
    </row>
    <row r="486" spans="1:10" x14ac:dyDescent="0.2">
      <c r="A486" s="4" t="s">
        <v>11</v>
      </c>
      <c r="B486" s="4" t="s">
        <v>50</v>
      </c>
      <c r="C486" s="4" t="s">
        <v>822</v>
      </c>
      <c r="D486" s="4" t="s">
        <v>823</v>
      </c>
      <c r="F486" s="4">
        <v>1150935</v>
      </c>
      <c r="G486" s="5" t="s">
        <v>15</v>
      </c>
      <c r="H486" s="4">
        <v>420</v>
      </c>
      <c r="I486" s="6">
        <v>1271007.31</v>
      </c>
      <c r="J486" s="6">
        <v>960224</v>
      </c>
    </row>
    <row r="487" spans="1:10" x14ac:dyDescent="0.2">
      <c r="A487" s="4" t="s">
        <v>11</v>
      </c>
      <c r="B487" s="4" t="s">
        <v>157</v>
      </c>
      <c r="C487" s="4" t="s">
        <v>824</v>
      </c>
      <c r="D487" s="4" t="s">
        <v>825</v>
      </c>
      <c r="F487" s="4">
        <v>1443702</v>
      </c>
      <c r="G487" s="5" t="s">
        <v>15</v>
      </c>
      <c r="H487" s="4">
        <v>420</v>
      </c>
      <c r="I487" s="6">
        <v>1828986.25</v>
      </c>
      <c r="J487" s="6">
        <v>1416669</v>
      </c>
    </row>
    <row r="488" spans="1:10" x14ac:dyDescent="0.2">
      <c r="A488" s="4" t="s">
        <v>11</v>
      </c>
      <c r="B488" s="4" t="s">
        <v>19</v>
      </c>
      <c r="C488" s="4" t="s">
        <v>98</v>
      </c>
      <c r="D488" s="4" t="s">
        <v>826</v>
      </c>
      <c r="F488" s="4">
        <v>50381</v>
      </c>
      <c r="G488" s="5" t="s">
        <v>15</v>
      </c>
      <c r="H488" s="4">
        <v>420</v>
      </c>
      <c r="I488" s="6">
        <v>4326496.29</v>
      </c>
      <c r="J488" s="6">
        <v>3207186</v>
      </c>
    </row>
    <row r="489" spans="1:10" x14ac:dyDescent="0.2">
      <c r="A489" s="4" t="s">
        <v>11</v>
      </c>
      <c r="B489" s="4" t="s">
        <v>67</v>
      </c>
      <c r="C489" s="4" t="s">
        <v>827</v>
      </c>
      <c r="D489" s="4" t="s">
        <v>828</v>
      </c>
      <c r="F489" s="4">
        <v>745040</v>
      </c>
      <c r="G489" s="5" t="s">
        <v>15</v>
      </c>
      <c r="H489" s="4">
        <v>390</v>
      </c>
      <c r="I489" s="6">
        <v>948555.26</v>
      </c>
      <c r="J489" s="6">
        <v>671142</v>
      </c>
    </row>
    <row r="490" spans="1:10" x14ac:dyDescent="0.2">
      <c r="A490" s="4" t="s">
        <v>11</v>
      </c>
      <c r="B490" s="4" t="s">
        <v>22</v>
      </c>
      <c r="C490" s="4" t="s">
        <v>178</v>
      </c>
      <c r="D490" s="4" t="s">
        <v>829</v>
      </c>
      <c r="F490" s="4">
        <v>1297868</v>
      </c>
      <c r="G490" s="5" t="s">
        <v>15</v>
      </c>
      <c r="H490" s="4">
        <v>390</v>
      </c>
      <c r="I490" s="6">
        <v>3217940.19</v>
      </c>
      <c r="J490" s="6">
        <v>2482179</v>
      </c>
    </row>
    <row r="491" spans="1:10" x14ac:dyDescent="0.2">
      <c r="A491" s="4" t="s">
        <v>11</v>
      </c>
      <c r="B491" s="4" t="s">
        <v>12</v>
      </c>
      <c r="C491" s="4" t="s">
        <v>830</v>
      </c>
      <c r="D491" s="4" t="s">
        <v>831</v>
      </c>
      <c r="F491" s="4">
        <v>715373</v>
      </c>
      <c r="G491" s="5" t="s">
        <v>15</v>
      </c>
      <c r="H491" s="4">
        <v>360</v>
      </c>
      <c r="I491" s="6">
        <v>63639.18</v>
      </c>
      <c r="J491" s="6">
        <v>43206</v>
      </c>
    </row>
    <row r="492" spans="1:10" x14ac:dyDescent="0.2">
      <c r="A492" s="4" t="s">
        <v>11</v>
      </c>
      <c r="B492" s="4" t="s">
        <v>67</v>
      </c>
      <c r="C492" s="4" t="s">
        <v>832</v>
      </c>
      <c r="D492" s="4" t="s">
        <v>833</v>
      </c>
      <c r="F492" s="4">
        <v>1380300</v>
      </c>
      <c r="G492" s="5" t="s">
        <v>15</v>
      </c>
      <c r="H492" s="4">
        <v>360</v>
      </c>
      <c r="I492" s="6">
        <v>442255.83</v>
      </c>
      <c r="J492" s="6">
        <v>336140</v>
      </c>
    </row>
    <row r="493" spans="1:10" x14ac:dyDescent="0.2">
      <c r="A493" s="4" t="s">
        <v>11</v>
      </c>
      <c r="B493" s="4" t="s">
        <v>19</v>
      </c>
      <c r="C493" s="4" t="s">
        <v>834</v>
      </c>
      <c r="D493" s="4" t="s">
        <v>835</v>
      </c>
      <c r="F493" s="4">
        <v>127652</v>
      </c>
      <c r="G493" s="5" t="s">
        <v>15</v>
      </c>
      <c r="H493" s="4">
        <v>360</v>
      </c>
      <c r="I493" s="6">
        <v>510107.45</v>
      </c>
      <c r="J493" s="6">
        <v>434348</v>
      </c>
    </row>
    <row r="494" spans="1:10" x14ac:dyDescent="0.2">
      <c r="A494" s="4" t="s">
        <v>11</v>
      </c>
      <c r="B494" s="4" t="s">
        <v>16</v>
      </c>
      <c r="C494" s="4" t="s">
        <v>836</v>
      </c>
      <c r="D494" s="4" t="s">
        <v>837</v>
      </c>
      <c r="F494" s="4">
        <v>589315</v>
      </c>
      <c r="G494" s="5" t="s">
        <v>15</v>
      </c>
      <c r="H494" s="4">
        <v>360</v>
      </c>
      <c r="I494" s="6">
        <v>774755.67</v>
      </c>
      <c r="J494" s="6">
        <v>575538</v>
      </c>
    </row>
    <row r="495" spans="1:10" x14ac:dyDescent="0.2">
      <c r="A495" s="4" t="s">
        <v>11</v>
      </c>
      <c r="B495" s="4" t="s">
        <v>12</v>
      </c>
      <c r="C495" s="4" t="s">
        <v>838</v>
      </c>
      <c r="D495" s="4" t="s">
        <v>839</v>
      </c>
      <c r="F495" s="4">
        <v>585222</v>
      </c>
      <c r="G495" s="5" t="s">
        <v>15</v>
      </c>
      <c r="H495" s="4">
        <v>360</v>
      </c>
      <c r="I495" s="6">
        <v>1020182.24</v>
      </c>
      <c r="J495" s="6">
        <v>776706</v>
      </c>
    </row>
    <row r="496" spans="1:10" x14ac:dyDescent="0.2">
      <c r="A496" s="4" t="s">
        <v>11</v>
      </c>
      <c r="B496" s="4" t="s">
        <v>25</v>
      </c>
      <c r="C496" s="4" t="s">
        <v>695</v>
      </c>
      <c r="D496" s="4" t="s">
        <v>840</v>
      </c>
      <c r="F496" s="4">
        <v>1387651</v>
      </c>
      <c r="G496" s="5" t="s">
        <v>15</v>
      </c>
      <c r="H496" s="4">
        <v>360</v>
      </c>
      <c r="I496" s="6">
        <v>1107992.8500000001</v>
      </c>
      <c r="J496" s="6">
        <v>890913</v>
      </c>
    </row>
    <row r="497" spans="1:10" x14ac:dyDescent="0.2">
      <c r="A497" s="4" t="s">
        <v>11</v>
      </c>
      <c r="B497" s="4" t="s">
        <v>16</v>
      </c>
      <c r="C497" s="4" t="s">
        <v>841</v>
      </c>
      <c r="D497" s="4" t="s">
        <v>842</v>
      </c>
      <c r="F497" s="4">
        <v>1008315</v>
      </c>
      <c r="G497" s="5" t="s">
        <v>15</v>
      </c>
      <c r="H497" s="4">
        <v>360</v>
      </c>
      <c r="I497" s="6">
        <v>1709156.3</v>
      </c>
      <c r="J497" s="6">
        <v>1576428</v>
      </c>
    </row>
    <row r="498" spans="1:10" x14ac:dyDescent="0.2">
      <c r="A498" s="4" t="s">
        <v>11</v>
      </c>
      <c r="B498" s="4" t="s">
        <v>67</v>
      </c>
      <c r="C498" s="4" t="s">
        <v>843</v>
      </c>
      <c r="D498" s="4" t="s">
        <v>58</v>
      </c>
      <c r="F498" s="4">
        <v>1339314</v>
      </c>
      <c r="G498" s="5" t="s">
        <v>15</v>
      </c>
      <c r="H498" s="4">
        <v>330</v>
      </c>
      <c r="I498" s="6">
        <v>438711.47</v>
      </c>
      <c r="J498" s="6">
        <v>331035</v>
      </c>
    </row>
    <row r="499" spans="1:10" x14ac:dyDescent="0.2">
      <c r="A499" s="4" t="s">
        <v>11</v>
      </c>
      <c r="B499" s="4" t="s">
        <v>157</v>
      </c>
      <c r="C499" s="4" t="s">
        <v>621</v>
      </c>
      <c r="D499" s="4" t="s">
        <v>844</v>
      </c>
      <c r="F499" s="4">
        <v>634160</v>
      </c>
      <c r="G499" s="5" t="s">
        <v>15</v>
      </c>
      <c r="H499" s="4">
        <v>330</v>
      </c>
      <c r="I499" s="6">
        <v>657219.18000000005</v>
      </c>
      <c r="J499" s="6">
        <v>474032</v>
      </c>
    </row>
    <row r="500" spans="1:10" x14ac:dyDescent="0.2">
      <c r="A500" s="4" t="s">
        <v>11</v>
      </c>
      <c r="B500" s="4" t="s">
        <v>25</v>
      </c>
      <c r="C500" s="4" t="s">
        <v>845</v>
      </c>
      <c r="D500" s="4" t="s">
        <v>846</v>
      </c>
      <c r="F500" s="4">
        <v>1012069</v>
      </c>
      <c r="G500" s="5" t="s">
        <v>15</v>
      </c>
      <c r="H500" s="4">
        <v>330</v>
      </c>
      <c r="I500" s="6">
        <v>666926.94999999995</v>
      </c>
      <c r="J500" s="6">
        <v>468847</v>
      </c>
    </row>
    <row r="501" spans="1:10" x14ac:dyDescent="0.2">
      <c r="A501" s="4" t="s">
        <v>11</v>
      </c>
      <c r="B501" s="4" t="s">
        <v>67</v>
      </c>
      <c r="C501" s="4" t="s">
        <v>847</v>
      </c>
      <c r="D501" s="4" t="s">
        <v>848</v>
      </c>
      <c r="F501" s="4">
        <v>745586</v>
      </c>
      <c r="G501" s="5" t="s">
        <v>15</v>
      </c>
      <c r="H501" s="4">
        <v>330</v>
      </c>
      <c r="I501" s="6">
        <v>747263.42</v>
      </c>
      <c r="J501" s="6">
        <v>596485</v>
      </c>
    </row>
    <row r="502" spans="1:10" x14ac:dyDescent="0.2">
      <c r="A502" s="4" t="s">
        <v>11</v>
      </c>
      <c r="B502" s="4" t="s">
        <v>67</v>
      </c>
      <c r="C502" s="4" t="s">
        <v>849</v>
      </c>
      <c r="D502" s="4" t="s">
        <v>850</v>
      </c>
      <c r="F502" s="4">
        <v>1135274</v>
      </c>
      <c r="G502" s="5" t="s">
        <v>15</v>
      </c>
      <c r="H502" s="4">
        <v>330</v>
      </c>
      <c r="I502" s="6">
        <v>1009283.85</v>
      </c>
      <c r="J502" s="6">
        <v>764922</v>
      </c>
    </row>
    <row r="503" spans="1:10" x14ac:dyDescent="0.2">
      <c r="A503" s="4" t="s">
        <v>11</v>
      </c>
      <c r="B503" s="4" t="s">
        <v>19</v>
      </c>
      <c r="C503" s="4" t="s">
        <v>851</v>
      </c>
      <c r="D503" s="4" t="s">
        <v>852</v>
      </c>
      <c r="F503" s="4">
        <v>1141801</v>
      </c>
      <c r="G503" s="5" t="s">
        <v>15</v>
      </c>
      <c r="H503" s="4">
        <v>330</v>
      </c>
      <c r="I503" s="6">
        <v>1084812.19</v>
      </c>
      <c r="J503" s="6">
        <v>842530</v>
      </c>
    </row>
    <row r="504" spans="1:10" x14ac:dyDescent="0.2">
      <c r="A504" s="4" t="s">
        <v>11</v>
      </c>
      <c r="B504" s="4" t="s">
        <v>12</v>
      </c>
      <c r="C504" s="4" t="s">
        <v>853</v>
      </c>
      <c r="D504" s="4" t="s">
        <v>854</v>
      </c>
      <c r="F504" s="4">
        <v>1444692</v>
      </c>
      <c r="G504" s="5" t="s">
        <v>15</v>
      </c>
      <c r="H504" s="4">
        <v>330</v>
      </c>
      <c r="I504" s="6">
        <v>1207575.6399999999</v>
      </c>
      <c r="J504" s="6">
        <v>924221</v>
      </c>
    </row>
    <row r="505" spans="1:10" x14ac:dyDescent="0.2">
      <c r="A505" s="4" t="s">
        <v>11</v>
      </c>
      <c r="B505" s="4" t="s">
        <v>488</v>
      </c>
      <c r="C505" s="4" t="s">
        <v>855</v>
      </c>
      <c r="D505" s="4" t="s">
        <v>856</v>
      </c>
      <c r="F505" s="4">
        <v>1172129</v>
      </c>
      <c r="G505" s="5" t="s">
        <v>15</v>
      </c>
      <c r="H505" s="4">
        <v>330</v>
      </c>
      <c r="I505" s="6">
        <v>1255895.57</v>
      </c>
      <c r="J505" s="6">
        <v>970591</v>
      </c>
    </row>
    <row r="506" spans="1:10" x14ac:dyDescent="0.2">
      <c r="A506" s="4" t="s">
        <v>11</v>
      </c>
      <c r="B506" s="4" t="s">
        <v>25</v>
      </c>
      <c r="C506" s="4" t="s">
        <v>612</v>
      </c>
      <c r="D506" s="4" t="s">
        <v>600</v>
      </c>
      <c r="F506" s="4">
        <v>859627</v>
      </c>
      <c r="G506" s="5" t="s">
        <v>15</v>
      </c>
      <c r="H506" s="4">
        <v>330</v>
      </c>
      <c r="I506" s="6">
        <v>1284975.25</v>
      </c>
      <c r="J506" s="6">
        <v>1070738</v>
      </c>
    </row>
    <row r="507" spans="1:10" x14ac:dyDescent="0.2">
      <c r="A507" s="4" t="s">
        <v>11</v>
      </c>
      <c r="B507" s="4" t="s">
        <v>25</v>
      </c>
      <c r="C507" s="4" t="s">
        <v>857</v>
      </c>
      <c r="D507" s="4" t="s">
        <v>858</v>
      </c>
      <c r="F507" s="4">
        <v>1016391</v>
      </c>
      <c r="G507" s="5" t="s">
        <v>15</v>
      </c>
      <c r="H507" s="4">
        <v>330</v>
      </c>
      <c r="I507" s="6">
        <v>1481887.9</v>
      </c>
      <c r="J507" s="6">
        <v>1171596</v>
      </c>
    </row>
    <row r="508" spans="1:10" x14ac:dyDescent="0.2">
      <c r="A508" s="4" t="s">
        <v>11</v>
      </c>
      <c r="B508" s="4" t="s">
        <v>12</v>
      </c>
      <c r="C508" s="4" t="s">
        <v>859</v>
      </c>
      <c r="D508" s="4" t="s">
        <v>860</v>
      </c>
      <c r="F508" s="4">
        <v>813434</v>
      </c>
      <c r="G508" s="5" t="s">
        <v>15</v>
      </c>
      <c r="H508" s="4">
        <v>330</v>
      </c>
      <c r="I508" s="6">
        <v>2208700.2400000002</v>
      </c>
      <c r="J508" s="6">
        <v>1781676</v>
      </c>
    </row>
    <row r="509" spans="1:10" x14ac:dyDescent="0.2">
      <c r="A509" s="4" t="s">
        <v>11</v>
      </c>
      <c r="B509" s="4" t="s">
        <v>22</v>
      </c>
      <c r="C509" s="4" t="s">
        <v>861</v>
      </c>
      <c r="D509" s="4" t="s">
        <v>862</v>
      </c>
      <c r="F509" s="4">
        <v>1389095</v>
      </c>
      <c r="G509" s="5" t="s">
        <v>15</v>
      </c>
      <c r="H509" s="4">
        <v>300</v>
      </c>
      <c r="I509" s="6">
        <v>978415.18</v>
      </c>
      <c r="J509" s="6">
        <v>765853</v>
      </c>
    </row>
    <row r="510" spans="1:10" x14ac:dyDescent="0.2">
      <c r="A510" s="4" t="s">
        <v>11</v>
      </c>
      <c r="B510" s="4" t="s">
        <v>12</v>
      </c>
      <c r="C510" s="4" t="s">
        <v>838</v>
      </c>
      <c r="D510" s="4" t="s">
        <v>863</v>
      </c>
      <c r="F510" s="4">
        <v>1339835</v>
      </c>
      <c r="G510" s="5" t="s">
        <v>15</v>
      </c>
      <c r="H510" s="4">
        <v>300</v>
      </c>
      <c r="I510" s="6">
        <v>1022376.47</v>
      </c>
      <c r="J510" s="6">
        <v>755355</v>
      </c>
    </row>
    <row r="511" spans="1:10" x14ac:dyDescent="0.2">
      <c r="A511" s="4" t="s">
        <v>11</v>
      </c>
      <c r="B511" s="4" t="s">
        <v>16</v>
      </c>
      <c r="C511" s="4" t="s">
        <v>864</v>
      </c>
      <c r="D511" s="4" t="s">
        <v>865</v>
      </c>
      <c r="F511" s="4">
        <v>1517505</v>
      </c>
      <c r="G511" s="5" t="s">
        <v>15</v>
      </c>
      <c r="H511" s="4">
        <v>300</v>
      </c>
      <c r="I511" s="6">
        <v>2259431.9500000002</v>
      </c>
      <c r="J511" s="6">
        <v>1842484</v>
      </c>
    </row>
    <row r="512" spans="1:10" x14ac:dyDescent="0.2">
      <c r="A512" s="4" t="s">
        <v>11</v>
      </c>
      <c r="B512" s="4" t="s">
        <v>25</v>
      </c>
      <c r="C512" s="4" t="s">
        <v>410</v>
      </c>
      <c r="D512" s="4" t="s">
        <v>866</v>
      </c>
      <c r="F512" s="4">
        <v>36711</v>
      </c>
      <c r="G512" s="5" t="s">
        <v>15</v>
      </c>
      <c r="H512" s="4">
        <v>300</v>
      </c>
      <c r="I512" s="6">
        <v>3738631.54</v>
      </c>
      <c r="J512" s="6">
        <v>3046445</v>
      </c>
    </row>
    <row r="513" spans="1:10" x14ac:dyDescent="0.2">
      <c r="A513" s="4" t="s">
        <v>11</v>
      </c>
      <c r="B513" s="4" t="s">
        <v>25</v>
      </c>
      <c r="C513" s="4" t="s">
        <v>867</v>
      </c>
      <c r="D513" s="4" t="s">
        <v>868</v>
      </c>
      <c r="F513" s="4">
        <v>1517513</v>
      </c>
      <c r="G513" s="5" t="s">
        <v>15</v>
      </c>
      <c r="H513" s="4">
        <v>270</v>
      </c>
      <c r="I513" s="6">
        <v>395550.17</v>
      </c>
      <c r="J513" s="6">
        <v>258191</v>
      </c>
    </row>
    <row r="514" spans="1:10" x14ac:dyDescent="0.2">
      <c r="A514" s="4" t="s">
        <v>11</v>
      </c>
      <c r="B514" s="4" t="s">
        <v>22</v>
      </c>
      <c r="C514" s="4" t="s">
        <v>869</v>
      </c>
      <c r="D514" s="4" t="s">
        <v>870</v>
      </c>
      <c r="F514" s="4">
        <v>1336542</v>
      </c>
      <c r="G514" s="5" t="s">
        <v>15</v>
      </c>
      <c r="H514" s="4">
        <v>270</v>
      </c>
      <c r="I514" s="6">
        <v>691441.03</v>
      </c>
      <c r="J514" s="6">
        <v>524599</v>
      </c>
    </row>
    <row r="515" spans="1:10" x14ac:dyDescent="0.2">
      <c r="A515" s="4" t="s">
        <v>11</v>
      </c>
      <c r="B515" s="4" t="s">
        <v>16</v>
      </c>
      <c r="C515" s="4" t="s">
        <v>871</v>
      </c>
      <c r="D515" s="4" t="s">
        <v>872</v>
      </c>
      <c r="F515" s="4">
        <v>1378692</v>
      </c>
      <c r="G515" s="5" t="s">
        <v>15</v>
      </c>
      <c r="H515" s="4">
        <v>270</v>
      </c>
      <c r="I515" s="6">
        <v>973454.37</v>
      </c>
      <c r="J515" s="6">
        <v>779434</v>
      </c>
    </row>
    <row r="516" spans="1:10" x14ac:dyDescent="0.2">
      <c r="A516" s="4" t="s">
        <v>11</v>
      </c>
      <c r="B516" s="4" t="s">
        <v>157</v>
      </c>
      <c r="C516" s="4" t="s">
        <v>873</v>
      </c>
      <c r="D516" s="4" t="s">
        <v>874</v>
      </c>
      <c r="F516" s="4">
        <v>1141777</v>
      </c>
      <c r="G516" s="5" t="s">
        <v>15</v>
      </c>
      <c r="H516" s="4">
        <v>270</v>
      </c>
      <c r="I516" s="6">
        <v>1046796.02</v>
      </c>
      <c r="J516" s="6">
        <v>848368</v>
      </c>
    </row>
    <row r="517" spans="1:10" x14ac:dyDescent="0.2">
      <c r="A517" s="4" t="s">
        <v>11</v>
      </c>
      <c r="B517" s="4" t="s">
        <v>12</v>
      </c>
      <c r="C517" s="4" t="s">
        <v>875</v>
      </c>
      <c r="D517" s="4" t="s">
        <v>876</v>
      </c>
      <c r="F517" s="4">
        <v>799153</v>
      </c>
      <c r="G517" s="5" t="s">
        <v>15</v>
      </c>
      <c r="H517" s="4">
        <v>270</v>
      </c>
      <c r="I517" s="6">
        <v>1247949.8700000001</v>
      </c>
      <c r="J517" s="6">
        <v>1048887</v>
      </c>
    </row>
    <row r="518" spans="1:10" x14ac:dyDescent="0.2">
      <c r="A518" s="4" t="s">
        <v>11</v>
      </c>
      <c r="B518" s="4" t="s">
        <v>25</v>
      </c>
      <c r="C518" s="4" t="s">
        <v>877</v>
      </c>
      <c r="D518" s="4" t="s">
        <v>878</v>
      </c>
      <c r="F518" s="4">
        <v>1017050</v>
      </c>
      <c r="G518" s="5" t="s">
        <v>15</v>
      </c>
      <c r="H518" s="4">
        <v>270</v>
      </c>
      <c r="I518" s="6">
        <v>1381748.13</v>
      </c>
      <c r="J518" s="6">
        <v>1132419</v>
      </c>
    </row>
    <row r="519" spans="1:10" x14ac:dyDescent="0.2">
      <c r="A519" s="4" t="s">
        <v>11</v>
      </c>
      <c r="B519" s="4" t="s">
        <v>157</v>
      </c>
      <c r="C519" s="4" t="s">
        <v>879</v>
      </c>
      <c r="D519" s="4" t="s">
        <v>880</v>
      </c>
      <c r="F519" s="4">
        <v>679512</v>
      </c>
      <c r="G519" s="5" t="s">
        <v>15</v>
      </c>
      <c r="H519" s="4">
        <v>270</v>
      </c>
      <c r="I519" s="6">
        <v>1687255.79</v>
      </c>
      <c r="J519" s="6">
        <v>1447309</v>
      </c>
    </row>
    <row r="520" spans="1:10" x14ac:dyDescent="0.2">
      <c r="A520" s="4" t="s">
        <v>11</v>
      </c>
      <c r="B520" s="4" t="s">
        <v>157</v>
      </c>
      <c r="C520" s="4" t="s">
        <v>140</v>
      </c>
      <c r="D520" s="4" t="s">
        <v>881</v>
      </c>
      <c r="F520" s="4">
        <v>1510906</v>
      </c>
      <c r="G520" s="5" t="s">
        <v>15</v>
      </c>
      <c r="H520" s="4">
        <v>270</v>
      </c>
      <c r="I520" s="6">
        <v>1740272.23</v>
      </c>
      <c r="J520" s="6">
        <v>1428990</v>
      </c>
    </row>
    <row r="521" spans="1:10" x14ac:dyDescent="0.2">
      <c r="A521" s="4" t="s">
        <v>11</v>
      </c>
      <c r="B521" s="4" t="s">
        <v>67</v>
      </c>
      <c r="C521" s="4" t="s">
        <v>882</v>
      </c>
      <c r="D521" s="4" t="s">
        <v>883</v>
      </c>
      <c r="F521" s="4">
        <v>572402</v>
      </c>
      <c r="G521" s="5" t="s">
        <v>15</v>
      </c>
      <c r="H521" s="4">
        <v>270</v>
      </c>
      <c r="I521" s="6">
        <v>1826176.4</v>
      </c>
      <c r="J521" s="6">
        <v>1498784</v>
      </c>
    </row>
    <row r="522" spans="1:10" x14ac:dyDescent="0.2">
      <c r="A522" s="4" t="s">
        <v>11</v>
      </c>
      <c r="B522" s="4" t="s">
        <v>50</v>
      </c>
      <c r="C522" s="4" t="s">
        <v>518</v>
      </c>
      <c r="D522" s="4" t="s">
        <v>884</v>
      </c>
      <c r="F522" s="4">
        <v>47387</v>
      </c>
      <c r="G522" s="5" t="s">
        <v>15</v>
      </c>
      <c r="H522" s="4">
        <v>270</v>
      </c>
      <c r="I522" s="6">
        <v>3651309.69</v>
      </c>
      <c r="J522" s="6">
        <v>3037504</v>
      </c>
    </row>
    <row r="523" spans="1:10" x14ac:dyDescent="0.2">
      <c r="A523" s="4" t="s">
        <v>11</v>
      </c>
      <c r="B523" s="4" t="s">
        <v>12</v>
      </c>
      <c r="C523" s="4" t="s">
        <v>885</v>
      </c>
      <c r="D523" s="4" t="s">
        <v>886</v>
      </c>
      <c r="F523" s="4">
        <v>857415</v>
      </c>
      <c r="G523" s="5" t="s">
        <v>15</v>
      </c>
      <c r="H523" s="4">
        <v>240</v>
      </c>
      <c r="I523" s="6">
        <v>241628.75</v>
      </c>
      <c r="J523" s="6">
        <v>178165</v>
      </c>
    </row>
    <row r="524" spans="1:10" x14ac:dyDescent="0.2">
      <c r="A524" s="4" t="s">
        <v>11</v>
      </c>
      <c r="B524" s="4" t="s">
        <v>22</v>
      </c>
      <c r="C524" s="4" t="s">
        <v>887</v>
      </c>
      <c r="D524" s="4" t="s">
        <v>888</v>
      </c>
      <c r="F524" s="4">
        <v>1341922</v>
      </c>
      <c r="G524" s="5" t="s">
        <v>15</v>
      </c>
      <c r="H524" s="4">
        <v>240</v>
      </c>
      <c r="I524" s="6">
        <v>264337.59000000003</v>
      </c>
      <c r="J524" s="6">
        <v>160742</v>
      </c>
    </row>
    <row r="525" spans="1:10" x14ac:dyDescent="0.2">
      <c r="A525" s="4" t="s">
        <v>11</v>
      </c>
      <c r="B525" s="4" t="s">
        <v>25</v>
      </c>
      <c r="C525" s="4" t="s">
        <v>575</v>
      </c>
      <c r="D525" s="4" t="s">
        <v>889</v>
      </c>
      <c r="F525" s="4">
        <v>650281</v>
      </c>
      <c r="G525" s="5" t="s">
        <v>15</v>
      </c>
      <c r="H525" s="4">
        <v>240</v>
      </c>
      <c r="I525" s="6">
        <v>353205.46</v>
      </c>
      <c r="J525" s="6">
        <v>315525</v>
      </c>
    </row>
    <row r="526" spans="1:10" x14ac:dyDescent="0.2">
      <c r="A526" s="4" t="s">
        <v>11</v>
      </c>
      <c r="B526" s="4" t="s">
        <v>12</v>
      </c>
      <c r="C526" s="4" t="s">
        <v>890</v>
      </c>
      <c r="D526" s="4" t="s">
        <v>891</v>
      </c>
      <c r="F526" s="4">
        <v>1171915</v>
      </c>
      <c r="G526" s="5" t="s">
        <v>15</v>
      </c>
      <c r="H526" s="4">
        <v>240</v>
      </c>
      <c r="I526" s="6">
        <v>355964.32</v>
      </c>
      <c r="J526" s="6">
        <v>321668</v>
      </c>
    </row>
    <row r="527" spans="1:10" x14ac:dyDescent="0.2">
      <c r="A527" s="4" t="s">
        <v>11</v>
      </c>
      <c r="B527" s="4" t="s">
        <v>50</v>
      </c>
      <c r="C527" s="4" t="s">
        <v>892</v>
      </c>
      <c r="D527" s="4" t="s">
        <v>893</v>
      </c>
      <c r="F527" s="4">
        <v>1359502</v>
      </c>
      <c r="G527" s="5" t="s">
        <v>15</v>
      </c>
      <c r="H527" s="4">
        <v>240</v>
      </c>
      <c r="I527" s="6">
        <v>475725.48</v>
      </c>
      <c r="J527" s="6">
        <v>431287</v>
      </c>
    </row>
    <row r="528" spans="1:10" x14ac:dyDescent="0.2">
      <c r="A528" s="4" t="s">
        <v>11</v>
      </c>
      <c r="B528" s="4" t="s">
        <v>22</v>
      </c>
      <c r="C528" s="4" t="s">
        <v>242</v>
      </c>
      <c r="D528" s="4" t="s">
        <v>894</v>
      </c>
      <c r="F528" s="4">
        <v>1080207</v>
      </c>
      <c r="G528" s="5" t="s">
        <v>15</v>
      </c>
      <c r="H528" s="4">
        <v>240</v>
      </c>
      <c r="I528" s="6">
        <v>499733.35</v>
      </c>
      <c r="J528" s="6">
        <v>365509</v>
      </c>
    </row>
    <row r="529" spans="1:10" x14ac:dyDescent="0.2">
      <c r="A529" s="4" t="s">
        <v>11</v>
      </c>
      <c r="B529" s="4" t="s">
        <v>12</v>
      </c>
      <c r="C529" s="4" t="s">
        <v>588</v>
      </c>
      <c r="D529" s="4" t="s">
        <v>895</v>
      </c>
      <c r="F529" s="4">
        <v>1433059</v>
      </c>
      <c r="G529" s="5" t="s">
        <v>15</v>
      </c>
      <c r="H529" s="4">
        <v>240</v>
      </c>
      <c r="I529" s="6">
        <v>594045.78</v>
      </c>
      <c r="J529" s="6">
        <v>445646</v>
      </c>
    </row>
    <row r="530" spans="1:10" x14ac:dyDescent="0.2">
      <c r="A530" s="4" t="s">
        <v>11</v>
      </c>
      <c r="B530" s="4" t="s">
        <v>12</v>
      </c>
      <c r="C530" s="4" t="s">
        <v>896</v>
      </c>
      <c r="D530" s="4" t="s">
        <v>694</v>
      </c>
      <c r="F530" s="4">
        <v>1443058</v>
      </c>
      <c r="G530" s="5" t="s">
        <v>15</v>
      </c>
      <c r="H530" s="4">
        <v>240</v>
      </c>
      <c r="I530" s="6">
        <v>1575014.01</v>
      </c>
      <c r="J530" s="6">
        <v>1295930</v>
      </c>
    </row>
    <row r="531" spans="1:10" x14ac:dyDescent="0.2">
      <c r="A531" s="4" t="s">
        <v>11</v>
      </c>
      <c r="B531" s="4" t="s">
        <v>157</v>
      </c>
      <c r="C531" s="4" t="s">
        <v>38</v>
      </c>
      <c r="D531" s="4" t="s">
        <v>897</v>
      </c>
      <c r="F531" s="4">
        <v>1337615</v>
      </c>
      <c r="G531" s="5" t="s">
        <v>15</v>
      </c>
      <c r="H531" s="4">
        <v>240</v>
      </c>
      <c r="I531" s="6">
        <v>2460280.4</v>
      </c>
      <c r="J531" s="6">
        <v>2045382</v>
      </c>
    </row>
    <row r="532" spans="1:10" x14ac:dyDescent="0.2">
      <c r="A532" s="4" t="s">
        <v>11</v>
      </c>
      <c r="B532" s="4" t="s">
        <v>12</v>
      </c>
      <c r="C532" s="4" t="s">
        <v>40</v>
      </c>
      <c r="D532" s="4" t="s">
        <v>898</v>
      </c>
      <c r="F532" s="4">
        <v>1450285</v>
      </c>
      <c r="G532" s="5" t="s">
        <v>15</v>
      </c>
      <c r="H532" s="4">
        <v>240</v>
      </c>
      <c r="I532" s="6">
        <v>2857399.54</v>
      </c>
      <c r="J532" s="6">
        <v>2462258</v>
      </c>
    </row>
    <row r="533" spans="1:10" x14ac:dyDescent="0.2">
      <c r="A533" s="4" t="s">
        <v>11</v>
      </c>
      <c r="B533" s="4" t="s">
        <v>16</v>
      </c>
      <c r="C533" s="4" t="s">
        <v>899</v>
      </c>
      <c r="D533" s="4" t="s">
        <v>900</v>
      </c>
      <c r="F533" s="4">
        <v>647667</v>
      </c>
      <c r="G533" s="5" t="s">
        <v>15</v>
      </c>
      <c r="H533" s="4">
        <v>240</v>
      </c>
      <c r="I533" s="6">
        <v>3082820.83</v>
      </c>
      <c r="J533" s="6">
        <v>2620790</v>
      </c>
    </row>
    <row r="534" spans="1:10" x14ac:dyDescent="0.2">
      <c r="A534" s="4" t="s">
        <v>11</v>
      </c>
      <c r="B534" s="4" t="s">
        <v>16</v>
      </c>
      <c r="C534" s="4" t="s">
        <v>901</v>
      </c>
      <c r="D534" s="4" t="s">
        <v>902</v>
      </c>
      <c r="F534" s="4">
        <v>113494</v>
      </c>
      <c r="G534" s="5" t="s">
        <v>15</v>
      </c>
      <c r="H534" s="4">
        <v>240</v>
      </c>
      <c r="I534" s="6">
        <v>3995205.25</v>
      </c>
      <c r="J534" s="6">
        <v>3469525</v>
      </c>
    </row>
    <row r="535" spans="1:10" x14ac:dyDescent="0.2">
      <c r="A535" s="4" t="s">
        <v>11</v>
      </c>
      <c r="B535" s="4" t="s">
        <v>22</v>
      </c>
      <c r="C535" s="9" t="s">
        <v>4205</v>
      </c>
      <c r="D535" s="9" t="s">
        <v>1189</v>
      </c>
      <c r="F535" s="4">
        <v>110336</v>
      </c>
      <c r="G535" s="5" t="s">
        <v>15</v>
      </c>
      <c r="H535" s="4">
        <v>210</v>
      </c>
      <c r="I535" s="6">
        <v>48865.57</v>
      </c>
      <c r="J535" s="6">
        <v>43488</v>
      </c>
    </row>
    <row r="536" spans="1:10" x14ac:dyDescent="0.2">
      <c r="A536" s="4" t="s">
        <v>11</v>
      </c>
      <c r="B536" s="4" t="s">
        <v>25</v>
      </c>
      <c r="C536" s="4" t="s">
        <v>903</v>
      </c>
      <c r="D536" s="4" t="s">
        <v>904</v>
      </c>
      <c r="F536" s="4">
        <v>1538832</v>
      </c>
      <c r="G536" s="5" t="s">
        <v>15</v>
      </c>
      <c r="H536" s="4">
        <v>210</v>
      </c>
      <c r="I536" s="6">
        <v>616955.14</v>
      </c>
      <c r="J536" s="6">
        <v>515672</v>
      </c>
    </row>
    <row r="537" spans="1:10" x14ac:dyDescent="0.2">
      <c r="A537" s="4" t="s">
        <v>11</v>
      </c>
      <c r="B537" s="4" t="s">
        <v>67</v>
      </c>
      <c r="C537" s="4" t="s">
        <v>905</v>
      </c>
      <c r="D537" s="4" t="s">
        <v>906</v>
      </c>
      <c r="F537" s="4">
        <v>1366242</v>
      </c>
      <c r="G537" s="5" t="s">
        <v>15</v>
      </c>
      <c r="H537" s="4">
        <v>210</v>
      </c>
      <c r="I537" s="6">
        <v>671604</v>
      </c>
      <c r="J537" s="6">
        <v>479952</v>
      </c>
    </row>
    <row r="538" spans="1:10" x14ac:dyDescent="0.2">
      <c r="A538" s="4" t="s">
        <v>11</v>
      </c>
      <c r="B538" s="4" t="s">
        <v>16</v>
      </c>
      <c r="C538" s="4" t="s">
        <v>768</v>
      </c>
      <c r="D538" s="4" t="s">
        <v>600</v>
      </c>
      <c r="F538" s="4">
        <v>1538758</v>
      </c>
      <c r="G538" s="5" t="s">
        <v>15</v>
      </c>
      <c r="H538" s="4">
        <v>210</v>
      </c>
      <c r="I538" s="6">
        <v>764136.41</v>
      </c>
      <c r="J538" s="6">
        <v>638801</v>
      </c>
    </row>
    <row r="539" spans="1:10" x14ac:dyDescent="0.2">
      <c r="A539" s="4" t="s">
        <v>11</v>
      </c>
      <c r="B539" s="4" t="s">
        <v>12</v>
      </c>
      <c r="C539" s="4" t="s">
        <v>907</v>
      </c>
      <c r="D539" s="4" t="s">
        <v>908</v>
      </c>
      <c r="F539" s="4">
        <v>1172715</v>
      </c>
      <c r="G539" s="5" t="s">
        <v>15</v>
      </c>
      <c r="H539" s="4">
        <v>210</v>
      </c>
      <c r="I539" s="6">
        <v>818811.38</v>
      </c>
      <c r="J539" s="6">
        <v>625000</v>
      </c>
    </row>
    <row r="540" spans="1:10" x14ac:dyDescent="0.2">
      <c r="A540" s="4" t="s">
        <v>11</v>
      </c>
      <c r="B540" s="4" t="s">
        <v>25</v>
      </c>
      <c r="C540" s="4" t="s">
        <v>909</v>
      </c>
      <c r="D540" s="4" t="s">
        <v>910</v>
      </c>
      <c r="F540" s="4">
        <v>764330</v>
      </c>
      <c r="G540" s="5" t="s">
        <v>15</v>
      </c>
      <c r="H540" s="4">
        <v>210</v>
      </c>
      <c r="I540" s="6">
        <v>954103.85</v>
      </c>
      <c r="J540" s="6">
        <v>761532</v>
      </c>
    </row>
    <row r="541" spans="1:10" x14ac:dyDescent="0.2">
      <c r="A541" s="4" t="s">
        <v>11</v>
      </c>
      <c r="B541" s="4" t="s">
        <v>12</v>
      </c>
      <c r="C541" s="4" t="s">
        <v>911</v>
      </c>
      <c r="D541" s="4" t="s">
        <v>912</v>
      </c>
      <c r="F541" s="4">
        <v>1380003</v>
      </c>
      <c r="G541" s="5" t="s">
        <v>15</v>
      </c>
      <c r="H541" s="4">
        <v>210</v>
      </c>
      <c r="I541" s="6">
        <v>974310.08</v>
      </c>
      <c r="J541" s="6">
        <v>846323</v>
      </c>
    </row>
    <row r="542" spans="1:10" x14ac:dyDescent="0.2">
      <c r="A542" s="4" t="s">
        <v>11</v>
      </c>
      <c r="B542" s="4" t="s">
        <v>16</v>
      </c>
      <c r="C542" s="4" t="s">
        <v>164</v>
      </c>
      <c r="D542" s="4" t="s">
        <v>913</v>
      </c>
      <c r="F542" s="4">
        <v>1500832</v>
      </c>
      <c r="G542" s="5" t="s">
        <v>15</v>
      </c>
      <c r="H542" s="4">
        <v>210</v>
      </c>
      <c r="I542" s="6">
        <v>1171392.28</v>
      </c>
      <c r="J542" s="6">
        <v>973924</v>
      </c>
    </row>
    <row r="543" spans="1:10" x14ac:dyDescent="0.2">
      <c r="A543" s="4" t="s">
        <v>11</v>
      </c>
      <c r="B543" s="4" t="s">
        <v>157</v>
      </c>
      <c r="C543" s="4" t="s">
        <v>914</v>
      </c>
      <c r="D543" s="4" t="s">
        <v>915</v>
      </c>
      <c r="F543" s="4">
        <v>1616158</v>
      </c>
      <c r="G543" s="5" t="s">
        <v>15</v>
      </c>
      <c r="H543" s="4">
        <v>210</v>
      </c>
      <c r="I543" s="6">
        <v>1236841.46</v>
      </c>
      <c r="J543" s="6">
        <v>1089986</v>
      </c>
    </row>
    <row r="544" spans="1:10" x14ac:dyDescent="0.2">
      <c r="A544" s="4" t="s">
        <v>11</v>
      </c>
      <c r="B544" s="4" t="s">
        <v>12</v>
      </c>
      <c r="C544" s="4" t="s">
        <v>916</v>
      </c>
      <c r="D544" s="4" t="s">
        <v>917</v>
      </c>
      <c r="F544" s="4">
        <v>1507514</v>
      </c>
      <c r="G544" s="5" t="s">
        <v>15</v>
      </c>
      <c r="H544" s="4">
        <v>210</v>
      </c>
      <c r="I544" s="6">
        <v>1454307.56</v>
      </c>
      <c r="J544" s="6">
        <v>1211238</v>
      </c>
    </row>
    <row r="545" spans="1:10" x14ac:dyDescent="0.2">
      <c r="A545" s="4" t="s">
        <v>11</v>
      </c>
      <c r="B545" s="4" t="s">
        <v>50</v>
      </c>
      <c r="C545" s="4" t="s">
        <v>918</v>
      </c>
      <c r="D545" s="4" t="s">
        <v>919</v>
      </c>
      <c r="F545" s="4">
        <v>1444742</v>
      </c>
      <c r="G545" s="5" t="s">
        <v>15</v>
      </c>
      <c r="H545" s="4">
        <v>210</v>
      </c>
      <c r="I545" s="6">
        <v>1511056.7</v>
      </c>
      <c r="J545" s="6">
        <v>1252380</v>
      </c>
    </row>
    <row r="546" spans="1:10" x14ac:dyDescent="0.2">
      <c r="A546" s="4" t="s">
        <v>11</v>
      </c>
      <c r="B546" s="4" t="s">
        <v>12</v>
      </c>
      <c r="C546" s="4" t="s">
        <v>920</v>
      </c>
      <c r="D546" s="4" t="s">
        <v>318</v>
      </c>
      <c r="F546" s="4">
        <v>1595170</v>
      </c>
      <c r="G546" s="5" t="s">
        <v>15</v>
      </c>
      <c r="H546" s="4">
        <v>210</v>
      </c>
      <c r="I546" s="6">
        <v>1712017.98</v>
      </c>
      <c r="J546" s="6">
        <v>1439153</v>
      </c>
    </row>
    <row r="547" spans="1:10" x14ac:dyDescent="0.2">
      <c r="A547" s="4" t="s">
        <v>11</v>
      </c>
      <c r="B547" s="4" t="s">
        <v>12</v>
      </c>
      <c r="C547" s="4" t="s">
        <v>144</v>
      </c>
      <c r="D547" s="4" t="s">
        <v>921</v>
      </c>
      <c r="F547" s="4">
        <v>526713</v>
      </c>
      <c r="G547" s="5" t="s">
        <v>15</v>
      </c>
      <c r="H547" s="4">
        <v>210</v>
      </c>
      <c r="I547" s="6">
        <v>2651806.4</v>
      </c>
      <c r="J547" s="6">
        <v>2207989</v>
      </c>
    </row>
    <row r="548" spans="1:10" x14ac:dyDescent="0.2">
      <c r="A548" s="4" t="s">
        <v>11</v>
      </c>
      <c r="B548" s="4" t="s">
        <v>12</v>
      </c>
      <c r="C548" s="4" t="s">
        <v>922</v>
      </c>
      <c r="D548" s="4" t="s">
        <v>923</v>
      </c>
      <c r="F548" s="4">
        <v>683217</v>
      </c>
      <c r="G548" s="5" t="s">
        <v>15</v>
      </c>
      <c r="H548" s="4">
        <v>210</v>
      </c>
      <c r="I548" s="6">
        <v>3836656.43</v>
      </c>
      <c r="J548" s="6">
        <v>3285858</v>
      </c>
    </row>
    <row r="549" spans="1:10" x14ac:dyDescent="0.2">
      <c r="A549" s="4" t="s">
        <v>11</v>
      </c>
      <c r="B549" s="4" t="s">
        <v>50</v>
      </c>
      <c r="C549" s="4" t="s">
        <v>924</v>
      </c>
      <c r="D549" s="4" t="s">
        <v>925</v>
      </c>
      <c r="F549" s="4">
        <v>4609</v>
      </c>
      <c r="G549" s="5" t="s">
        <v>15</v>
      </c>
      <c r="H549" s="4">
        <v>210</v>
      </c>
      <c r="I549" s="6">
        <v>11254176.32</v>
      </c>
      <c r="J549" s="6">
        <v>9984540</v>
      </c>
    </row>
    <row r="550" spans="1:10" x14ac:dyDescent="0.2">
      <c r="A550" s="4" t="s">
        <v>11</v>
      </c>
      <c r="B550" s="4" t="s">
        <v>12</v>
      </c>
      <c r="C550" s="8" t="s">
        <v>926</v>
      </c>
      <c r="D550" s="8" t="s">
        <v>927</v>
      </c>
      <c r="E550" s="8"/>
      <c r="F550" s="4">
        <v>576114</v>
      </c>
      <c r="G550" s="5" t="s">
        <v>15</v>
      </c>
      <c r="H550" s="4">
        <v>180</v>
      </c>
      <c r="I550" s="6">
        <v>32711.78</v>
      </c>
      <c r="J550" s="6">
        <v>2985</v>
      </c>
    </row>
    <row r="551" spans="1:10" x14ac:dyDescent="0.2">
      <c r="A551" s="4" t="s">
        <v>11</v>
      </c>
      <c r="B551" s="4" t="s">
        <v>67</v>
      </c>
      <c r="C551" s="4" t="s">
        <v>686</v>
      </c>
      <c r="D551" s="4" t="s">
        <v>928</v>
      </c>
      <c r="F551" s="4">
        <v>509537</v>
      </c>
      <c r="G551" s="5" t="s">
        <v>15</v>
      </c>
      <c r="H551" s="4">
        <v>180</v>
      </c>
      <c r="I551" s="6">
        <v>149676.17000000001</v>
      </c>
      <c r="J551" s="6">
        <v>113914</v>
      </c>
    </row>
    <row r="552" spans="1:10" x14ac:dyDescent="0.2">
      <c r="A552" s="4" t="s">
        <v>11</v>
      </c>
      <c r="B552" s="4" t="s">
        <v>12</v>
      </c>
      <c r="C552" s="4" t="s">
        <v>929</v>
      </c>
      <c r="D552" s="4" t="s">
        <v>930</v>
      </c>
      <c r="F552" s="4">
        <v>1623220</v>
      </c>
      <c r="G552" s="5" t="s">
        <v>15</v>
      </c>
      <c r="H552" s="4">
        <v>180</v>
      </c>
      <c r="I552" s="6">
        <v>859858.81</v>
      </c>
      <c r="J552" s="6">
        <v>778371</v>
      </c>
    </row>
    <row r="553" spans="1:10" x14ac:dyDescent="0.2">
      <c r="A553" s="4" t="s">
        <v>11</v>
      </c>
      <c r="B553" s="4" t="s">
        <v>50</v>
      </c>
      <c r="C553" s="4" t="s">
        <v>640</v>
      </c>
      <c r="D553" s="4" t="s">
        <v>931</v>
      </c>
      <c r="F553" s="4">
        <v>1209772</v>
      </c>
      <c r="G553" s="5" t="s">
        <v>15</v>
      </c>
      <c r="H553" s="4">
        <v>180</v>
      </c>
      <c r="I553" s="6">
        <v>1073611.1200000001</v>
      </c>
      <c r="J553" s="6">
        <v>909640</v>
      </c>
    </row>
    <row r="554" spans="1:10" x14ac:dyDescent="0.2">
      <c r="A554" s="4" t="s">
        <v>11</v>
      </c>
      <c r="B554" s="4" t="s">
        <v>19</v>
      </c>
      <c r="C554" s="4" t="s">
        <v>302</v>
      </c>
      <c r="D554" s="4" t="s">
        <v>932</v>
      </c>
      <c r="F554" s="4">
        <v>1007879</v>
      </c>
      <c r="G554" s="5" t="s">
        <v>15</v>
      </c>
      <c r="H554" s="4">
        <v>180</v>
      </c>
      <c r="I554" s="6">
        <v>1307621.51</v>
      </c>
      <c r="J554" s="6">
        <v>1192992</v>
      </c>
    </row>
    <row r="555" spans="1:10" x14ac:dyDescent="0.2">
      <c r="A555" s="4" t="s">
        <v>11</v>
      </c>
      <c r="B555" s="4" t="s">
        <v>22</v>
      </c>
      <c r="C555" s="4" t="s">
        <v>933</v>
      </c>
      <c r="D555" s="4" t="s">
        <v>934</v>
      </c>
      <c r="F555" s="4">
        <v>1451135</v>
      </c>
      <c r="G555" s="5" t="s">
        <v>15</v>
      </c>
      <c r="H555" s="4">
        <v>180</v>
      </c>
      <c r="I555" s="6">
        <v>1323544.27</v>
      </c>
      <c r="J555" s="6">
        <v>1147032</v>
      </c>
    </row>
    <row r="556" spans="1:10" x14ac:dyDescent="0.2">
      <c r="A556" s="4" t="s">
        <v>11</v>
      </c>
      <c r="B556" s="4" t="s">
        <v>12</v>
      </c>
      <c r="C556" s="4" t="s">
        <v>80</v>
      </c>
      <c r="D556" s="4" t="s">
        <v>935</v>
      </c>
      <c r="F556" s="4">
        <v>1533973</v>
      </c>
      <c r="G556" s="5" t="s">
        <v>15</v>
      </c>
      <c r="H556" s="4">
        <v>180</v>
      </c>
      <c r="I556" s="6">
        <v>1400158.37</v>
      </c>
      <c r="J556" s="6">
        <v>1181037</v>
      </c>
    </row>
    <row r="557" spans="1:10" x14ac:dyDescent="0.2">
      <c r="A557" s="4" t="s">
        <v>11</v>
      </c>
      <c r="B557" s="4" t="s">
        <v>25</v>
      </c>
      <c r="C557" s="4" t="s">
        <v>266</v>
      </c>
      <c r="D557" s="4" t="s">
        <v>831</v>
      </c>
      <c r="F557" s="4">
        <v>1446499</v>
      </c>
      <c r="G557" s="5" t="s">
        <v>15</v>
      </c>
      <c r="H557" s="4">
        <v>180</v>
      </c>
      <c r="I557" s="6">
        <v>1518403.55</v>
      </c>
      <c r="J557" s="6">
        <v>1274146</v>
      </c>
    </row>
    <row r="558" spans="1:10" x14ac:dyDescent="0.2">
      <c r="A558" s="4" t="s">
        <v>11</v>
      </c>
      <c r="B558" s="4" t="s">
        <v>12</v>
      </c>
      <c r="C558" s="4" t="s">
        <v>40</v>
      </c>
      <c r="D558" s="4" t="s">
        <v>936</v>
      </c>
      <c r="F558" s="4">
        <v>1620077</v>
      </c>
      <c r="G558" s="5" t="s">
        <v>15</v>
      </c>
      <c r="H558" s="4">
        <v>180</v>
      </c>
      <c r="I558" s="6">
        <v>2795299.27</v>
      </c>
      <c r="J558" s="6">
        <v>2496356</v>
      </c>
    </row>
    <row r="559" spans="1:10" x14ac:dyDescent="0.2">
      <c r="A559" s="4" t="s">
        <v>11</v>
      </c>
      <c r="B559" s="4" t="s">
        <v>157</v>
      </c>
      <c r="C559" s="4" t="s">
        <v>937</v>
      </c>
      <c r="D559" s="4" t="s">
        <v>938</v>
      </c>
      <c r="F559" s="4">
        <v>1076304</v>
      </c>
      <c r="G559" s="5" t="s">
        <v>15</v>
      </c>
      <c r="H559" s="4">
        <v>150</v>
      </c>
      <c r="I559" s="6">
        <v>242440.41</v>
      </c>
      <c r="J559" s="6">
        <v>202880</v>
      </c>
    </row>
    <row r="560" spans="1:10" x14ac:dyDescent="0.2">
      <c r="A560" s="4" t="s">
        <v>11</v>
      </c>
      <c r="B560" s="4" t="s">
        <v>67</v>
      </c>
      <c r="C560" s="4" t="s">
        <v>681</v>
      </c>
      <c r="D560" s="4" t="s">
        <v>939</v>
      </c>
      <c r="F560" s="4">
        <v>1529088</v>
      </c>
      <c r="G560" s="5" t="s">
        <v>15</v>
      </c>
      <c r="H560" s="4">
        <v>150</v>
      </c>
      <c r="I560" s="6">
        <v>546734.37</v>
      </c>
      <c r="J560" s="6">
        <v>524753</v>
      </c>
    </row>
    <row r="561" spans="1:10" x14ac:dyDescent="0.2">
      <c r="A561" s="4" t="s">
        <v>11</v>
      </c>
      <c r="B561" s="4" t="s">
        <v>67</v>
      </c>
      <c r="C561" s="4" t="s">
        <v>940</v>
      </c>
      <c r="D561" s="4" t="s">
        <v>941</v>
      </c>
      <c r="F561" s="4">
        <v>1380177</v>
      </c>
      <c r="G561" s="5" t="s">
        <v>15</v>
      </c>
      <c r="H561" s="4">
        <v>150</v>
      </c>
      <c r="I561" s="6">
        <v>589428.86</v>
      </c>
      <c r="J561" s="6">
        <v>523087</v>
      </c>
    </row>
    <row r="562" spans="1:10" x14ac:dyDescent="0.2">
      <c r="A562" s="4" t="s">
        <v>11</v>
      </c>
      <c r="B562" s="4" t="s">
        <v>67</v>
      </c>
      <c r="C562" s="4" t="s">
        <v>942</v>
      </c>
      <c r="D562" s="4" t="s">
        <v>943</v>
      </c>
      <c r="F562" s="4">
        <v>375228</v>
      </c>
      <c r="G562" s="5" t="s">
        <v>15</v>
      </c>
      <c r="H562" s="4">
        <v>150</v>
      </c>
      <c r="I562" s="6">
        <v>739161.19</v>
      </c>
      <c r="J562" s="6">
        <v>587828</v>
      </c>
    </row>
    <row r="563" spans="1:10" x14ac:dyDescent="0.2">
      <c r="A563" s="4" t="s">
        <v>11</v>
      </c>
      <c r="B563" s="4" t="s">
        <v>157</v>
      </c>
      <c r="C563" s="4" t="s">
        <v>944</v>
      </c>
      <c r="D563" s="4" t="s">
        <v>418</v>
      </c>
      <c r="F563" s="4">
        <v>1442464</v>
      </c>
      <c r="G563" s="5" t="s">
        <v>15</v>
      </c>
      <c r="H563" s="4">
        <v>150</v>
      </c>
      <c r="I563" s="6">
        <v>834708.75</v>
      </c>
      <c r="J563" s="6">
        <v>691538</v>
      </c>
    </row>
    <row r="564" spans="1:10" x14ac:dyDescent="0.2">
      <c r="A564" s="4" t="s">
        <v>11</v>
      </c>
      <c r="B564" s="4" t="s">
        <v>12</v>
      </c>
      <c r="C564" s="4" t="s">
        <v>944</v>
      </c>
      <c r="D564" s="4" t="s">
        <v>945</v>
      </c>
      <c r="F564" s="4">
        <v>1108131</v>
      </c>
      <c r="G564" s="5" t="s">
        <v>15</v>
      </c>
      <c r="H564" s="4">
        <v>150</v>
      </c>
      <c r="I564" s="6">
        <v>853159.21</v>
      </c>
      <c r="J564" s="6">
        <v>712344</v>
      </c>
    </row>
    <row r="565" spans="1:10" x14ac:dyDescent="0.2">
      <c r="A565" s="4" t="s">
        <v>11</v>
      </c>
      <c r="B565" s="4" t="s">
        <v>19</v>
      </c>
      <c r="C565" s="4" t="s">
        <v>683</v>
      </c>
      <c r="D565" s="4" t="s">
        <v>946</v>
      </c>
      <c r="F565" s="4">
        <v>1011145</v>
      </c>
      <c r="G565" s="5" t="s">
        <v>15</v>
      </c>
      <c r="H565" s="4">
        <v>150</v>
      </c>
      <c r="I565" s="6">
        <v>932793.68</v>
      </c>
      <c r="J565" s="6">
        <v>831557</v>
      </c>
    </row>
    <row r="566" spans="1:10" x14ac:dyDescent="0.2">
      <c r="A566" s="4" t="s">
        <v>11</v>
      </c>
      <c r="B566" s="4" t="s">
        <v>12</v>
      </c>
      <c r="C566" s="4" t="s">
        <v>78</v>
      </c>
      <c r="D566" s="4" t="s">
        <v>947</v>
      </c>
      <c r="F566" s="4">
        <v>1555174</v>
      </c>
      <c r="G566" s="5" t="s">
        <v>15</v>
      </c>
      <c r="H566" s="4">
        <v>150</v>
      </c>
      <c r="I566" s="6">
        <v>1229634.24</v>
      </c>
      <c r="J566" s="6">
        <v>1104793</v>
      </c>
    </row>
    <row r="567" spans="1:10" x14ac:dyDescent="0.2">
      <c r="A567" s="4" t="s">
        <v>11</v>
      </c>
      <c r="B567" s="4" t="s">
        <v>67</v>
      </c>
      <c r="C567" s="4" t="s">
        <v>948</v>
      </c>
      <c r="D567" s="4" t="s">
        <v>949</v>
      </c>
      <c r="F567" s="4">
        <v>1366259</v>
      </c>
      <c r="G567" s="5" t="s">
        <v>15</v>
      </c>
      <c r="H567" s="4">
        <v>150</v>
      </c>
      <c r="I567" s="6">
        <v>1996196.93</v>
      </c>
      <c r="J567" s="6">
        <v>1698435</v>
      </c>
    </row>
    <row r="568" spans="1:10" x14ac:dyDescent="0.2">
      <c r="A568" s="4" t="s">
        <v>11</v>
      </c>
      <c r="B568" s="4" t="s">
        <v>12</v>
      </c>
      <c r="C568" s="4" t="s">
        <v>950</v>
      </c>
      <c r="D568" s="4" t="s">
        <v>951</v>
      </c>
      <c r="F568" s="4">
        <v>61917</v>
      </c>
      <c r="G568" s="5" t="s">
        <v>15</v>
      </c>
      <c r="H568" s="4">
        <v>150</v>
      </c>
      <c r="I568" s="6">
        <v>4018699.09</v>
      </c>
      <c r="J568" s="6">
        <v>3493459</v>
      </c>
    </row>
    <row r="569" spans="1:10" x14ac:dyDescent="0.2">
      <c r="A569" s="4" t="s">
        <v>11</v>
      </c>
      <c r="B569" s="4" t="s">
        <v>22</v>
      </c>
      <c r="C569" s="4" t="s">
        <v>952</v>
      </c>
      <c r="D569" s="4" t="s">
        <v>953</v>
      </c>
      <c r="F569" s="4">
        <v>48708</v>
      </c>
      <c r="G569" s="5" t="s">
        <v>954</v>
      </c>
      <c r="H569" s="4">
        <v>120</v>
      </c>
      <c r="I569" s="6">
        <v>291293.68</v>
      </c>
      <c r="J569" s="6">
        <v>267373</v>
      </c>
    </row>
    <row r="570" spans="1:10" x14ac:dyDescent="0.2">
      <c r="A570" s="4" t="s">
        <v>11</v>
      </c>
      <c r="B570" s="4" t="s">
        <v>12</v>
      </c>
      <c r="C570" s="4" t="s">
        <v>275</v>
      </c>
      <c r="D570" s="4" t="s">
        <v>955</v>
      </c>
      <c r="F570" s="4">
        <v>1507522</v>
      </c>
      <c r="G570" s="5" t="s">
        <v>954</v>
      </c>
      <c r="H570" s="4">
        <v>120</v>
      </c>
      <c r="I570" s="6">
        <v>506249.51</v>
      </c>
      <c r="J570" s="6">
        <v>473242</v>
      </c>
    </row>
    <row r="571" spans="1:10" x14ac:dyDescent="0.2">
      <c r="A571" s="4" t="s">
        <v>11</v>
      </c>
      <c r="B571" s="4" t="s">
        <v>16</v>
      </c>
      <c r="C571" s="4" t="s">
        <v>956</v>
      </c>
      <c r="D571" s="4" t="s">
        <v>957</v>
      </c>
      <c r="F571" s="4">
        <v>1366762</v>
      </c>
      <c r="G571" s="5" t="s">
        <v>954</v>
      </c>
      <c r="H571" s="4">
        <v>120</v>
      </c>
      <c r="I571" s="6">
        <v>534796.55000000005</v>
      </c>
      <c r="J571" s="6">
        <v>514584</v>
      </c>
    </row>
    <row r="572" spans="1:10" x14ac:dyDescent="0.2">
      <c r="A572" s="4" t="s">
        <v>11</v>
      </c>
      <c r="B572" s="4" t="s">
        <v>25</v>
      </c>
      <c r="C572" s="4" t="s">
        <v>940</v>
      </c>
      <c r="D572" s="4" t="s">
        <v>958</v>
      </c>
      <c r="F572" s="4">
        <v>1150943</v>
      </c>
      <c r="G572" s="5" t="s">
        <v>954</v>
      </c>
      <c r="H572" s="4">
        <v>120</v>
      </c>
      <c r="I572" s="6">
        <v>590221.47</v>
      </c>
      <c r="J572" s="6">
        <v>481489</v>
      </c>
    </row>
    <row r="573" spans="1:10" x14ac:dyDescent="0.2">
      <c r="A573" s="4" t="s">
        <v>11</v>
      </c>
      <c r="B573" s="4" t="s">
        <v>12</v>
      </c>
      <c r="C573" s="4" t="s">
        <v>959</v>
      </c>
      <c r="D573" s="4" t="s">
        <v>960</v>
      </c>
      <c r="F573" s="4">
        <v>1519352</v>
      </c>
      <c r="G573" s="5" t="s">
        <v>954</v>
      </c>
      <c r="H573" s="4">
        <v>120</v>
      </c>
      <c r="I573" s="6">
        <v>682538.99</v>
      </c>
      <c r="J573" s="6">
        <v>541807</v>
      </c>
    </row>
    <row r="574" spans="1:10" x14ac:dyDescent="0.2">
      <c r="A574" s="4" t="s">
        <v>11</v>
      </c>
      <c r="B574" s="4" t="s">
        <v>22</v>
      </c>
      <c r="C574" s="4" t="s">
        <v>961</v>
      </c>
      <c r="D574" s="4" t="s">
        <v>962</v>
      </c>
      <c r="F574" s="4">
        <v>1366945</v>
      </c>
      <c r="G574" s="5" t="s">
        <v>954</v>
      </c>
      <c r="H574" s="4">
        <v>120</v>
      </c>
      <c r="I574" s="6">
        <v>782894.25</v>
      </c>
      <c r="J574" s="6">
        <v>673936</v>
      </c>
    </row>
    <row r="575" spans="1:10" x14ac:dyDescent="0.2">
      <c r="A575" s="4" t="s">
        <v>11</v>
      </c>
      <c r="B575" s="4" t="s">
        <v>67</v>
      </c>
      <c r="C575" s="4" t="s">
        <v>160</v>
      </c>
      <c r="D575" s="4" t="s">
        <v>963</v>
      </c>
      <c r="F575" s="4">
        <v>1137544</v>
      </c>
      <c r="G575" s="5" t="s">
        <v>954</v>
      </c>
      <c r="H575" s="4">
        <v>120</v>
      </c>
      <c r="I575" s="6">
        <v>893987.13</v>
      </c>
      <c r="J575" s="6">
        <v>774459</v>
      </c>
    </row>
    <row r="576" spans="1:10" x14ac:dyDescent="0.2">
      <c r="A576" s="4" t="s">
        <v>11</v>
      </c>
      <c r="B576" s="4" t="s">
        <v>50</v>
      </c>
      <c r="C576" s="4" t="s">
        <v>160</v>
      </c>
      <c r="D576" s="4" t="s">
        <v>964</v>
      </c>
      <c r="F576" s="4">
        <v>1364718</v>
      </c>
      <c r="G576" s="5" t="s">
        <v>954</v>
      </c>
      <c r="H576" s="4">
        <v>120</v>
      </c>
      <c r="I576" s="6">
        <v>902425.3</v>
      </c>
      <c r="J576" s="6">
        <v>775111</v>
      </c>
    </row>
    <row r="577" spans="1:10" x14ac:dyDescent="0.2">
      <c r="A577" s="4" t="s">
        <v>11</v>
      </c>
      <c r="B577" s="4" t="s">
        <v>22</v>
      </c>
      <c r="C577" s="4" t="s">
        <v>965</v>
      </c>
      <c r="D577" s="4" t="s">
        <v>966</v>
      </c>
      <c r="F577" s="4">
        <v>1437076</v>
      </c>
      <c r="G577" s="5" t="s">
        <v>954</v>
      </c>
      <c r="H577" s="4">
        <v>120</v>
      </c>
      <c r="I577" s="6">
        <v>1047171.56</v>
      </c>
      <c r="J577" s="6">
        <v>910913</v>
      </c>
    </row>
    <row r="578" spans="1:10" x14ac:dyDescent="0.2">
      <c r="A578" s="4" t="s">
        <v>11</v>
      </c>
      <c r="B578" s="4" t="s">
        <v>22</v>
      </c>
      <c r="C578" s="4" t="s">
        <v>967</v>
      </c>
      <c r="D578" s="4" t="s">
        <v>968</v>
      </c>
      <c r="F578" s="4">
        <v>1451259</v>
      </c>
      <c r="G578" s="5" t="s">
        <v>954</v>
      </c>
      <c r="H578" s="4">
        <v>120</v>
      </c>
      <c r="I578" s="6">
        <v>1301123.27</v>
      </c>
      <c r="J578" s="6">
        <v>1145427</v>
      </c>
    </row>
    <row r="579" spans="1:10" x14ac:dyDescent="0.2">
      <c r="A579" s="4" t="s">
        <v>11</v>
      </c>
      <c r="B579" s="4" t="s">
        <v>22</v>
      </c>
      <c r="C579" s="4" t="s">
        <v>266</v>
      </c>
      <c r="D579" s="4" t="s">
        <v>969</v>
      </c>
      <c r="F579" s="4">
        <v>1451184</v>
      </c>
      <c r="G579" s="5" t="s">
        <v>954</v>
      </c>
      <c r="H579" s="4">
        <v>120</v>
      </c>
      <c r="I579" s="6">
        <v>1535781.45</v>
      </c>
      <c r="J579" s="6">
        <v>1336508</v>
      </c>
    </row>
    <row r="580" spans="1:10" x14ac:dyDescent="0.2">
      <c r="A580" s="4" t="s">
        <v>11</v>
      </c>
      <c r="B580" s="4" t="s">
        <v>50</v>
      </c>
      <c r="C580" s="4" t="s">
        <v>970</v>
      </c>
      <c r="D580" s="4" t="s">
        <v>971</v>
      </c>
      <c r="F580" s="4">
        <v>211589</v>
      </c>
      <c r="G580" s="5" t="s">
        <v>954</v>
      </c>
      <c r="H580" s="4">
        <v>120</v>
      </c>
      <c r="I580" s="6">
        <v>1626702.54</v>
      </c>
      <c r="J580" s="6">
        <v>1434951</v>
      </c>
    </row>
    <row r="581" spans="1:10" x14ac:dyDescent="0.2">
      <c r="A581" s="4" t="s">
        <v>11</v>
      </c>
      <c r="B581" s="4" t="s">
        <v>16</v>
      </c>
      <c r="C581" s="4" t="s">
        <v>522</v>
      </c>
      <c r="D581" s="4" t="s">
        <v>447</v>
      </c>
      <c r="F581" s="4">
        <v>634079</v>
      </c>
      <c r="G581" s="5" t="s">
        <v>954</v>
      </c>
      <c r="H581" s="4">
        <v>120</v>
      </c>
      <c r="I581" s="6">
        <v>1995183.17</v>
      </c>
      <c r="J581" s="6">
        <v>1883023</v>
      </c>
    </row>
    <row r="582" spans="1:10" x14ac:dyDescent="0.2">
      <c r="A582" s="4" t="s">
        <v>11</v>
      </c>
      <c r="B582" s="4" t="s">
        <v>22</v>
      </c>
      <c r="C582" s="4" t="s">
        <v>972</v>
      </c>
      <c r="D582" s="4" t="s">
        <v>973</v>
      </c>
      <c r="F582" s="4">
        <v>648723</v>
      </c>
      <c r="G582" s="5" t="s">
        <v>954</v>
      </c>
      <c r="H582" s="4">
        <v>120</v>
      </c>
      <c r="I582" s="6">
        <v>2976247.68</v>
      </c>
      <c r="J582" s="6">
        <v>2708348</v>
      </c>
    </row>
    <row r="583" spans="1:10" x14ac:dyDescent="0.2">
      <c r="A583" s="4" t="s">
        <v>11</v>
      </c>
      <c r="B583" s="4" t="s">
        <v>16</v>
      </c>
      <c r="C583" s="4" t="s">
        <v>974</v>
      </c>
      <c r="D583" s="4" t="s">
        <v>975</v>
      </c>
      <c r="F583" s="4">
        <v>1608767</v>
      </c>
      <c r="G583" s="5" t="s">
        <v>954</v>
      </c>
      <c r="H583" s="4">
        <v>120</v>
      </c>
      <c r="I583" s="6">
        <v>3265307.46</v>
      </c>
      <c r="J583" s="6">
        <v>2948239</v>
      </c>
    </row>
    <row r="584" spans="1:10" x14ac:dyDescent="0.2">
      <c r="A584" s="4" t="s">
        <v>11</v>
      </c>
      <c r="B584" s="4" t="s">
        <v>25</v>
      </c>
      <c r="C584" s="4" t="s">
        <v>976</v>
      </c>
      <c r="D584" s="4" t="s">
        <v>241</v>
      </c>
      <c r="F584" s="4">
        <v>1380359</v>
      </c>
      <c r="G584" s="5" t="s">
        <v>954</v>
      </c>
      <c r="H584" s="4">
        <v>120</v>
      </c>
      <c r="I584" s="6">
        <v>3277755.74</v>
      </c>
      <c r="J584" s="6">
        <v>2928579</v>
      </c>
    </row>
    <row r="585" spans="1:10" x14ac:dyDescent="0.2">
      <c r="A585" s="4" t="s">
        <v>11</v>
      </c>
      <c r="B585" s="4" t="s">
        <v>12</v>
      </c>
      <c r="C585" s="4" t="s">
        <v>977</v>
      </c>
      <c r="D585" s="4" t="s">
        <v>978</v>
      </c>
      <c r="F585" s="4">
        <v>118402</v>
      </c>
      <c r="G585" s="5" t="s">
        <v>954</v>
      </c>
      <c r="H585" s="4">
        <v>120</v>
      </c>
      <c r="I585" s="6">
        <v>4205701.49</v>
      </c>
      <c r="J585" s="6">
        <v>3921838</v>
      </c>
    </row>
    <row r="586" spans="1:10" x14ac:dyDescent="0.2">
      <c r="A586" s="4" t="s">
        <v>11</v>
      </c>
      <c r="B586" s="4" t="s">
        <v>50</v>
      </c>
      <c r="C586" s="8" t="s">
        <v>979</v>
      </c>
      <c r="D586" s="8" t="s">
        <v>980</v>
      </c>
      <c r="E586" s="8"/>
      <c r="F586" s="4">
        <v>589406</v>
      </c>
      <c r="G586" s="5" t="s">
        <v>954</v>
      </c>
      <c r="H586" s="4">
        <v>90</v>
      </c>
      <c r="I586" s="6">
        <v>800000</v>
      </c>
      <c r="J586" s="6">
        <v>188488</v>
      </c>
    </row>
    <row r="587" spans="1:10" x14ac:dyDescent="0.2">
      <c r="A587" s="4" t="s">
        <v>11</v>
      </c>
      <c r="B587" s="4" t="s">
        <v>19</v>
      </c>
      <c r="C587" s="4" t="s">
        <v>981</v>
      </c>
      <c r="D587" s="4" t="s">
        <v>982</v>
      </c>
      <c r="F587" s="4">
        <v>109668</v>
      </c>
      <c r="G587" s="5" t="s">
        <v>954</v>
      </c>
      <c r="H587" s="4">
        <v>90</v>
      </c>
      <c r="I587" s="6">
        <v>800000</v>
      </c>
      <c r="J587" s="6">
        <v>499139</v>
      </c>
    </row>
    <row r="588" spans="1:10" x14ac:dyDescent="0.2">
      <c r="A588" s="4" t="s">
        <v>11</v>
      </c>
      <c r="B588" s="4" t="s">
        <v>157</v>
      </c>
      <c r="C588" s="4" t="s">
        <v>700</v>
      </c>
      <c r="D588" s="4" t="s">
        <v>983</v>
      </c>
      <c r="F588" s="4">
        <v>1600921</v>
      </c>
      <c r="G588" s="5" t="s">
        <v>954</v>
      </c>
      <c r="H588" s="4">
        <v>90</v>
      </c>
      <c r="I588" s="6">
        <v>800000</v>
      </c>
      <c r="J588" s="6">
        <v>526344</v>
      </c>
    </row>
    <row r="589" spans="1:10" x14ac:dyDescent="0.2">
      <c r="A589" s="4" t="s">
        <v>11</v>
      </c>
      <c r="B589" s="4" t="s">
        <v>50</v>
      </c>
      <c r="C589" s="4" t="s">
        <v>984</v>
      </c>
      <c r="D589" s="4" t="s">
        <v>985</v>
      </c>
      <c r="F589" s="4">
        <v>772051</v>
      </c>
      <c r="G589" s="5" t="s">
        <v>954</v>
      </c>
      <c r="H589" s="4">
        <v>90</v>
      </c>
      <c r="I589" s="6">
        <v>800000</v>
      </c>
      <c r="J589" s="6">
        <v>541272</v>
      </c>
    </row>
    <row r="590" spans="1:10" x14ac:dyDescent="0.2">
      <c r="A590" s="4" t="s">
        <v>11</v>
      </c>
      <c r="B590" s="4" t="s">
        <v>16</v>
      </c>
      <c r="C590" s="4" t="s">
        <v>986</v>
      </c>
      <c r="D590" s="4" t="s">
        <v>483</v>
      </c>
      <c r="F590" s="4">
        <v>1538782</v>
      </c>
      <c r="G590" s="5" t="s">
        <v>954</v>
      </c>
      <c r="H590" s="4">
        <v>90</v>
      </c>
      <c r="I590" s="6">
        <v>900000</v>
      </c>
      <c r="J590" s="6">
        <v>847149</v>
      </c>
    </row>
    <row r="591" spans="1:10" x14ac:dyDescent="0.2">
      <c r="A591" s="4" t="s">
        <v>11</v>
      </c>
      <c r="B591" s="4" t="s">
        <v>16</v>
      </c>
      <c r="C591" s="4" t="s">
        <v>191</v>
      </c>
      <c r="D591" s="4" t="s">
        <v>987</v>
      </c>
      <c r="F591" s="4">
        <v>1078128</v>
      </c>
      <c r="G591" s="5" t="s">
        <v>954</v>
      </c>
      <c r="H591" s="4">
        <v>90</v>
      </c>
      <c r="I591" s="6">
        <v>800000</v>
      </c>
      <c r="J591" s="6">
        <v>713648</v>
      </c>
    </row>
    <row r="592" spans="1:10" x14ac:dyDescent="0.2">
      <c r="A592" s="4" t="s">
        <v>11</v>
      </c>
      <c r="B592" s="4" t="s">
        <v>12</v>
      </c>
      <c r="C592" s="4" t="s">
        <v>988</v>
      </c>
      <c r="D592" s="4" t="s">
        <v>989</v>
      </c>
      <c r="F592" s="4">
        <v>1658648</v>
      </c>
      <c r="G592" s="5" t="s">
        <v>954</v>
      </c>
      <c r="H592" s="4">
        <v>90</v>
      </c>
      <c r="I592" s="6">
        <v>1200000</v>
      </c>
      <c r="J592" s="6">
        <v>1005686</v>
      </c>
    </row>
    <row r="593" spans="1:10" x14ac:dyDescent="0.2">
      <c r="A593" s="4" t="s">
        <v>11</v>
      </c>
      <c r="B593" s="4" t="s">
        <v>25</v>
      </c>
      <c r="C593" s="4" t="s">
        <v>231</v>
      </c>
      <c r="D593" s="4" t="s">
        <v>990</v>
      </c>
      <c r="F593" s="4">
        <v>1620085</v>
      </c>
      <c r="G593" s="5" t="s">
        <v>954</v>
      </c>
      <c r="H593" s="4">
        <v>90</v>
      </c>
      <c r="I593" s="6">
        <v>2400000</v>
      </c>
      <c r="J593" s="6">
        <v>1406257</v>
      </c>
    </row>
    <row r="594" spans="1:10" x14ac:dyDescent="0.2">
      <c r="A594" s="4" t="s">
        <v>11</v>
      </c>
      <c r="B594" s="4" t="s">
        <v>19</v>
      </c>
      <c r="C594" s="4" t="s">
        <v>991</v>
      </c>
      <c r="D594" s="4" t="s">
        <v>992</v>
      </c>
      <c r="F594" s="4">
        <v>1713716</v>
      </c>
      <c r="G594" s="5" t="s">
        <v>954</v>
      </c>
      <c r="H594" s="4">
        <v>90</v>
      </c>
      <c r="I594" s="6">
        <v>2600000</v>
      </c>
      <c r="J594" s="6">
        <v>968142</v>
      </c>
    </row>
    <row r="595" spans="1:10" x14ac:dyDescent="0.2">
      <c r="A595" s="4" t="s">
        <v>11</v>
      </c>
      <c r="B595" s="4" t="s">
        <v>22</v>
      </c>
      <c r="C595" s="4" t="s">
        <v>993</v>
      </c>
      <c r="D595" s="4" t="s">
        <v>994</v>
      </c>
      <c r="F595" s="4">
        <v>514834</v>
      </c>
      <c r="G595" s="5" t="s">
        <v>954</v>
      </c>
      <c r="H595" s="4">
        <v>90</v>
      </c>
      <c r="I595" s="6">
        <v>2800000</v>
      </c>
      <c r="J595" s="6">
        <v>1333450</v>
      </c>
    </row>
    <row r="596" spans="1:10" x14ac:dyDescent="0.2">
      <c r="A596" s="4" t="s">
        <v>11</v>
      </c>
      <c r="B596" s="4" t="s">
        <v>50</v>
      </c>
      <c r="C596" s="4" t="s">
        <v>995</v>
      </c>
      <c r="D596" s="4" t="s">
        <v>996</v>
      </c>
      <c r="F596" s="4">
        <v>636439</v>
      </c>
      <c r="G596" s="5" t="s">
        <v>954</v>
      </c>
      <c r="H596" s="4">
        <v>90</v>
      </c>
      <c r="I596" s="6">
        <v>3000000</v>
      </c>
      <c r="J596" s="6">
        <v>773354</v>
      </c>
    </row>
    <row r="597" spans="1:10" x14ac:dyDescent="0.2">
      <c r="A597" s="4" t="s">
        <v>11</v>
      </c>
      <c r="B597" s="4" t="s">
        <v>488</v>
      </c>
      <c r="C597" s="4" t="s">
        <v>997</v>
      </c>
      <c r="D597" s="4" t="s">
        <v>998</v>
      </c>
      <c r="F597" s="4">
        <v>1501301</v>
      </c>
      <c r="G597" s="5" t="s">
        <v>954</v>
      </c>
      <c r="H597" s="4">
        <v>90</v>
      </c>
      <c r="I597" s="6">
        <v>3200000</v>
      </c>
      <c r="J597" s="6">
        <v>939522</v>
      </c>
    </row>
    <row r="598" spans="1:10" x14ac:dyDescent="0.2">
      <c r="A598" s="4" t="s">
        <v>11</v>
      </c>
      <c r="B598" s="4" t="s">
        <v>22</v>
      </c>
      <c r="C598" s="4" t="s">
        <v>999</v>
      </c>
      <c r="D598" s="4" t="s">
        <v>113</v>
      </c>
      <c r="F598" s="4">
        <v>773281</v>
      </c>
      <c r="G598" s="5" t="s">
        <v>954</v>
      </c>
      <c r="H598" s="4">
        <v>90</v>
      </c>
      <c r="I598" s="6">
        <v>3400000</v>
      </c>
      <c r="J598" s="6">
        <v>605226</v>
      </c>
    </row>
    <row r="599" spans="1:10" x14ac:dyDescent="0.2">
      <c r="A599" s="4" t="s">
        <v>11</v>
      </c>
      <c r="B599" s="4" t="s">
        <v>50</v>
      </c>
      <c r="C599" s="4" t="s">
        <v>486</v>
      </c>
      <c r="D599" s="4" t="s">
        <v>1000</v>
      </c>
      <c r="F599" s="4">
        <v>1596210</v>
      </c>
      <c r="G599" s="5" t="s">
        <v>954</v>
      </c>
      <c r="H599" s="4">
        <v>90</v>
      </c>
      <c r="I599" s="6">
        <v>3600000</v>
      </c>
      <c r="J599" s="6">
        <v>782272</v>
      </c>
    </row>
    <row r="600" spans="1:10" x14ac:dyDescent="0.2">
      <c r="A600" s="4" t="s">
        <v>11</v>
      </c>
      <c r="B600" s="4" t="s">
        <v>157</v>
      </c>
      <c r="C600" s="4" t="s">
        <v>1001</v>
      </c>
      <c r="D600" s="4" t="s">
        <v>318</v>
      </c>
      <c r="F600" s="4">
        <v>4013</v>
      </c>
      <c r="G600" s="5" t="s">
        <v>954</v>
      </c>
      <c r="H600" s="4">
        <v>90</v>
      </c>
      <c r="I600" s="6">
        <v>3800000</v>
      </c>
      <c r="J600" s="6">
        <v>2921116</v>
      </c>
    </row>
    <row r="601" spans="1:10" x14ac:dyDescent="0.2">
      <c r="A601" s="4" t="s">
        <v>11</v>
      </c>
      <c r="B601" s="4" t="s">
        <v>157</v>
      </c>
      <c r="C601" s="4" t="s">
        <v>875</v>
      </c>
      <c r="D601" s="4" t="s">
        <v>1002</v>
      </c>
      <c r="F601" s="4">
        <v>96830</v>
      </c>
      <c r="G601" s="5" t="s">
        <v>954</v>
      </c>
      <c r="H601" s="4">
        <v>90</v>
      </c>
      <c r="I601" s="6">
        <v>4000000</v>
      </c>
      <c r="J601" s="6">
        <v>3907776</v>
      </c>
    </row>
    <row r="602" spans="1:10" x14ac:dyDescent="0.2">
      <c r="A602" s="4" t="s">
        <v>11</v>
      </c>
      <c r="B602" s="4" t="s">
        <v>19</v>
      </c>
      <c r="C602" s="4" t="s">
        <v>1003</v>
      </c>
      <c r="D602" s="4" t="s">
        <v>1004</v>
      </c>
      <c r="F602" s="4">
        <v>734697</v>
      </c>
      <c r="G602" s="5" t="s">
        <v>954</v>
      </c>
      <c r="H602" s="4">
        <v>90</v>
      </c>
      <c r="I602" s="6">
        <v>4200000</v>
      </c>
      <c r="J602" s="6">
        <v>3344943</v>
      </c>
    </row>
    <row r="603" spans="1:10" x14ac:dyDescent="0.2">
      <c r="A603" s="4" t="s">
        <v>11</v>
      </c>
      <c r="B603" s="4" t="s">
        <v>25</v>
      </c>
      <c r="C603" s="8" t="s">
        <v>1005</v>
      </c>
      <c r="D603" s="8" t="s">
        <v>1006</v>
      </c>
      <c r="E603" s="8"/>
      <c r="F603" s="4">
        <v>613404</v>
      </c>
      <c r="G603" s="5" t="s">
        <v>954</v>
      </c>
      <c r="H603" s="4">
        <v>60</v>
      </c>
      <c r="I603" s="6">
        <v>4400000</v>
      </c>
      <c r="J603" s="6">
        <v>12020</v>
      </c>
    </row>
    <row r="604" spans="1:10" x14ac:dyDescent="0.2">
      <c r="A604" s="4" t="s">
        <v>11</v>
      </c>
      <c r="B604" s="4" t="s">
        <v>22</v>
      </c>
      <c r="C604" s="4" t="s">
        <v>389</v>
      </c>
      <c r="D604" s="4" t="s">
        <v>1007</v>
      </c>
      <c r="F604" s="4">
        <v>1366887</v>
      </c>
      <c r="G604" s="5" t="s">
        <v>954</v>
      </c>
      <c r="H604" s="4">
        <v>60</v>
      </c>
      <c r="I604" s="6">
        <v>4600000</v>
      </c>
      <c r="J604" s="6">
        <v>46609</v>
      </c>
    </row>
    <row r="605" spans="1:10" x14ac:dyDescent="0.2">
      <c r="A605" s="4" t="s">
        <v>11</v>
      </c>
      <c r="B605" s="4" t="s">
        <v>12</v>
      </c>
      <c r="C605" s="4" t="s">
        <v>1008</v>
      </c>
      <c r="D605" s="4" t="s">
        <v>921</v>
      </c>
      <c r="F605" s="4">
        <v>857910</v>
      </c>
      <c r="G605" s="5" t="s">
        <v>954</v>
      </c>
      <c r="H605" s="4">
        <v>60</v>
      </c>
      <c r="I605" s="6">
        <v>4800000</v>
      </c>
      <c r="J605" s="6">
        <v>211808</v>
      </c>
    </row>
    <row r="606" spans="1:10" x14ac:dyDescent="0.2">
      <c r="A606" s="4" t="s">
        <v>11</v>
      </c>
      <c r="B606" s="4" t="s">
        <v>22</v>
      </c>
      <c r="C606" s="4" t="s">
        <v>191</v>
      </c>
      <c r="D606" s="4" t="s">
        <v>1009</v>
      </c>
      <c r="F606" s="4">
        <v>1353042</v>
      </c>
      <c r="G606" s="5" t="s">
        <v>954</v>
      </c>
      <c r="H606" s="4">
        <v>60</v>
      </c>
      <c r="I606" s="6">
        <v>5000000</v>
      </c>
      <c r="J606" s="6">
        <v>339034</v>
      </c>
    </row>
    <row r="607" spans="1:10" x14ac:dyDescent="0.2">
      <c r="A607" s="4" t="s">
        <v>11</v>
      </c>
      <c r="B607" s="4" t="s">
        <v>12</v>
      </c>
      <c r="C607" s="4" t="s">
        <v>1010</v>
      </c>
      <c r="D607" s="4" t="s">
        <v>1011</v>
      </c>
      <c r="F607" s="4">
        <v>1507530</v>
      </c>
      <c r="G607" s="5" t="s">
        <v>954</v>
      </c>
      <c r="H607" s="4">
        <v>60</v>
      </c>
      <c r="I607" s="6">
        <v>5200000</v>
      </c>
      <c r="J607" s="6">
        <v>101332</v>
      </c>
    </row>
    <row r="608" spans="1:10" x14ac:dyDescent="0.2">
      <c r="A608" s="4" t="s">
        <v>11</v>
      </c>
      <c r="B608" s="4" t="s">
        <v>19</v>
      </c>
      <c r="C608" s="4" t="s">
        <v>1012</v>
      </c>
      <c r="D608" s="4" t="s">
        <v>1013</v>
      </c>
      <c r="F608" s="4">
        <v>1503752</v>
      </c>
      <c r="G608" s="5" t="s">
        <v>954</v>
      </c>
      <c r="H608" s="4">
        <v>60</v>
      </c>
      <c r="I608" s="6">
        <v>5400000</v>
      </c>
      <c r="J608" s="6">
        <v>86455</v>
      </c>
    </row>
    <row r="609" spans="1:10" x14ac:dyDescent="0.2">
      <c r="A609" s="4" t="s">
        <v>11</v>
      </c>
      <c r="B609" s="4" t="s">
        <v>12</v>
      </c>
      <c r="C609" s="4" t="s">
        <v>1014</v>
      </c>
      <c r="D609" s="4" t="s">
        <v>1015</v>
      </c>
      <c r="F609" s="4">
        <v>1295086</v>
      </c>
      <c r="G609" s="5" t="s">
        <v>954</v>
      </c>
      <c r="H609" s="4">
        <v>60</v>
      </c>
      <c r="I609" s="6">
        <v>5600000</v>
      </c>
      <c r="J609" s="6">
        <v>284179</v>
      </c>
    </row>
    <row r="610" spans="1:10" x14ac:dyDescent="0.2">
      <c r="A610" s="4" t="s">
        <v>11</v>
      </c>
      <c r="B610" s="4" t="s">
        <v>19</v>
      </c>
      <c r="C610" s="4" t="s">
        <v>1016</v>
      </c>
      <c r="D610" s="4" t="s">
        <v>1017</v>
      </c>
      <c r="F610" s="4">
        <v>1538873</v>
      </c>
      <c r="G610" s="5" t="s">
        <v>954</v>
      </c>
      <c r="H610" s="4">
        <v>60</v>
      </c>
      <c r="I610" s="6">
        <v>5800000</v>
      </c>
      <c r="J610" s="6">
        <v>476024</v>
      </c>
    </row>
    <row r="611" spans="1:10" x14ac:dyDescent="0.2">
      <c r="A611" s="4" t="s">
        <v>11</v>
      </c>
      <c r="B611" s="4" t="s">
        <v>22</v>
      </c>
      <c r="C611" s="4" t="s">
        <v>421</v>
      </c>
      <c r="D611" s="4" t="s">
        <v>1018</v>
      </c>
      <c r="F611" s="4">
        <v>1012192</v>
      </c>
      <c r="G611" s="5" t="s">
        <v>954</v>
      </c>
      <c r="H611" s="4">
        <v>60</v>
      </c>
      <c r="I611" s="6">
        <v>6000000</v>
      </c>
      <c r="J611" s="6">
        <v>110439</v>
      </c>
    </row>
    <row r="612" spans="1:10" x14ac:dyDescent="0.2">
      <c r="A612" s="4" t="s">
        <v>11</v>
      </c>
      <c r="B612" s="4" t="s">
        <v>25</v>
      </c>
      <c r="C612" s="4" t="s">
        <v>1019</v>
      </c>
      <c r="D612" s="4" t="s">
        <v>541</v>
      </c>
      <c r="F612" s="4">
        <v>1620457</v>
      </c>
      <c r="G612" s="5" t="s">
        <v>954</v>
      </c>
      <c r="H612" s="4">
        <v>60</v>
      </c>
      <c r="I612" s="6">
        <v>6200000</v>
      </c>
      <c r="J612" s="6">
        <v>488121</v>
      </c>
    </row>
    <row r="613" spans="1:10" x14ac:dyDescent="0.2">
      <c r="A613" s="4" t="s">
        <v>11</v>
      </c>
      <c r="B613" s="4" t="s">
        <v>25</v>
      </c>
      <c r="C613" s="4" t="s">
        <v>1020</v>
      </c>
      <c r="D613" s="4" t="s">
        <v>1021</v>
      </c>
      <c r="F613" s="4">
        <v>1380649</v>
      </c>
      <c r="G613" s="5" t="s">
        <v>954</v>
      </c>
      <c r="H613" s="4">
        <v>60</v>
      </c>
      <c r="I613" s="6">
        <v>6400000</v>
      </c>
      <c r="J613" s="6">
        <v>551479</v>
      </c>
    </row>
    <row r="614" spans="1:10" x14ac:dyDescent="0.2">
      <c r="A614" s="4" t="s">
        <v>11</v>
      </c>
      <c r="B614" s="4" t="s">
        <v>22</v>
      </c>
      <c r="C614" s="4" t="s">
        <v>275</v>
      </c>
      <c r="D614" s="4" t="s">
        <v>1022</v>
      </c>
      <c r="F614" s="4">
        <v>1366879</v>
      </c>
      <c r="G614" s="5" t="s">
        <v>954</v>
      </c>
      <c r="H614" s="4">
        <v>60</v>
      </c>
      <c r="I614" s="6">
        <v>6600000</v>
      </c>
      <c r="J614" s="6">
        <v>300093</v>
      </c>
    </row>
    <row r="615" spans="1:10" x14ac:dyDescent="0.2">
      <c r="A615" s="4" t="s">
        <v>11</v>
      </c>
      <c r="B615" s="4" t="s">
        <v>12</v>
      </c>
      <c r="C615" s="4" t="s">
        <v>1023</v>
      </c>
      <c r="D615" s="4" t="s">
        <v>1024</v>
      </c>
      <c r="F615" s="4">
        <v>1655560</v>
      </c>
      <c r="G615" s="5" t="s">
        <v>954</v>
      </c>
      <c r="H615" s="4">
        <v>60</v>
      </c>
      <c r="I615" s="6">
        <v>6800000</v>
      </c>
      <c r="J615" s="6">
        <v>1401990</v>
      </c>
    </row>
    <row r="616" spans="1:10" x14ac:dyDescent="0.2">
      <c r="A616" s="4" t="s">
        <v>11</v>
      </c>
      <c r="B616" s="4" t="s">
        <v>19</v>
      </c>
      <c r="C616" s="4" t="s">
        <v>1025</v>
      </c>
      <c r="D616" s="4" t="s">
        <v>1026</v>
      </c>
      <c r="F616" s="4">
        <v>775526</v>
      </c>
      <c r="G616" s="5" t="s">
        <v>954</v>
      </c>
      <c r="H616" s="4">
        <v>60</v>
      </c>
      <c r="I616" s="6">
        <v>7000000</v>
      </c>
      <c r="J616" s="6">
        <v>507750</v>
      </c>
    </row>
    <row r="617" spans="1:10" x14ac:dyDescent="0.2">
      <c r="A617" s="4" t="s">
        <v>11</v>
      </c>
      <c r="B617" s="4" t="s">
        <v>50</v>
      </c>
      <c r="C617" s="4" t="s">
        <v>1027</v>
      </c>
      <c r="D617" s="4" t="s">
        <v>1028</v>
      </c>
      <c r="F617" s="4">
        <v>1108321</v>
      </c>
      <c r="G617" s="5" t="s">
        <v>954</v>
      </c>
      <c r="H617" s="4">
        <v>60</v>
      </c>
      <c r="I617" s="6">
        <v>7200000</v>
      </c>
      <c r="J617" s="6">
        <v>516795</v>
      </c>
    </row>
    <row r="618" spans="1:10" x14ac:dyDescent="0.2">
      <c r="A618" s="4" t="s">
        <v>11</v>
      </c>
      <c r="B618" s="4" t="s">
        <v>25</v>
      </c>
      <c r="C618" s="4" t="s">
        <v>677</v>
      </c>
      <c r="D618" s="4" t="s">
        <v>349</v>
      </c>
      <c r="F618" s="4">
        <v>1508595</v>
      </c>
      <c r="G618" s="5" t="s">
        <v>954</v>
      </c>
      <c r="H618" s="4">
        <v>60</v>
      </c>
      <c r="I618" s="6">
        <v>7400000</v>
      </c>
      <c r="J618" s="6">
        <v>872567</v>
      </c>
    </row>
    <row r="619" spans="1:10" x14ac:dyDescent="0.2">
      <c r="A619" s="4" t="s">
        <v>11</v>
      </c>
      <c r="B619" s="4" t="s">
        <v>50</v>
      </c>
      <c r="C619" s="4" t="s">
        <v>1029</v>
      </c>
      <c r="D619" s="4" t="s">
        <v>1030</v>
      </c>
      <c r="F619" s="4">
        <v>528198</v>
      </c>
      <c r="G619" s="5" t="s">
        <v>954</v>
      </c>
      <c r="H619" s="4">
        <v>60</v>
      </c>
      <c r="I619" s="6">
        <v>7600000</v>
      </c>
      <c r="J619" s="6">
        <v>742211</v>
      </c>
    </row>
    <row r="620" spans="1:10" x14ac:dyDescent="0.2">
      <c r="A620" s="4" t="s">
        <v>11</v>
      </c>
      <c r="B620" s="4" t="s">
        <v>157</v>
      </c>
      <c r="C620" s="4" t="s">
        <v>191</v>
      </c>
      <c r="D620" s="4" t="s">
        <v>1031</v>
      </c>
      <c r="F620" s="4">
        <v>1538733</v>
      </c>
      <c r="G620" s="5" t="s">
        <v>954</v>
      </c>
      <c r="H620" s="4">
        <v>60</v>
      </c>
      <c r="I620" s="6">
        <v>7800000</v>
      </c>
      <c r="J620" s="6">
        <v>999185</v>
      </c>
    </row>
    <row r="621" spans="1:10" x14ac:dyDescent="0.2">
      <c r="A621" s="4" t="s">
        <v>11</v>
      </c>
      <c r="B621" s="4" t="s">
        <v>12</v>
      </c>
      <c r="C621" s="4" t="s">
        <v>1032</v>
      </c>
      <c r="D621" s="4" t="s">
        <v>1033</v>
      </c>
      <c r="F621" s="4">
        <v>1681129</v>
      </c>
      <c r="G621" s="5" t="s">
        <v>954</v>
      </c>
      <c r="H621" s="4">
        <v>60</v>
      </c>
      <c r="I621" s="6">
        <v>8000000</v>
      </c>
      <c r="J621" s="6">
        <v>447761</v>
      </c>
    </row>
    <row r="622" spans="1:10" x14ac:dyDescent="0.2">
      <c r="A622" s="4" t="s">
        <v>11</v>
      </c>
      <c r="B622" s="4" t="s">
        <v>25</v>
      </c>
      <c r="C622" s="4" t="s">
        <v>1034</v>
      </c>
      <c r="D622" s="4" t="s">
        <v>1035</v>
      </c>
      <c r="F622" s="4">
        <v>1161775</v>
      </c>
      <c r="G622" s="5" t="s">
        <v>954</v>
      </c>
      <c r="H622" s="4">
        <v>60</v>
      </c>
      <c r="I622" s="6">
        <v>8200000</v>
      </c>
      <c r="J622" s="6">
        <v>343790</v>
      </c>
    </row>
    <row r="623" spans="1:10" x14ac:dyDescent="0.2">
      <c r="A623" s="4" t="s">
        <v>11</v>
      </c>
      <c r="B623" s="4" t="s">
        <v>157</v>
      </c>
      <c r="C623" s="4" t="s">
        <v>1036</v>
      </c>
      <c r="D623" s="4" t="s">
        <v>1037</v>
      </c>
      <c r="F623" s="4">
        <v>1390820</v>
      </c>
      <c r="G623" s="5" t="s">
        <v>954</v>
      </c>
      <c r="H623" s="4">
        <v>60</v>
      </c>
      <c r="I623" s="6">
        <v>8400000</v>
      </c>
      <c r="J623" s="6">
        <v>926223</v>
      </c>
    </row>
    <row r="624" spans="1:10" x14ac:dyDescent="0.2">
      <c r="A624" s="4" t="s">
        <v>11</v>
      </c>
      <c r="B624" s="4" t="s">
        <v>157</v>
      </c>
      <c r="C624" s="4" t="s">
        <v>191</v>
      </c>
      <c r="D624" s="4" t="s">
        <v>1038</v>
      </c>
      <c r="F624" s="4">
        <v>1599156</v>
      </c>
      <c r="G624" s="5" t="s">
        <v>954</v>
      </c>
      <c r="H624" s="4">
        <v>60</v>
      </c>
      <c r="I624" s="6">
        <v>8600000</v>
      </c>
      <c r="J624" s="6">
        <v>796570</v>
      </c>
    </row>
    <row r="625" spans="1:10" x14ac:dyDescent="0.2">
      <c r="A625" s="4" t="s">
        <v>11</v>
      </c>
      <c r="B625" s="4" t="s">
        <v>22</v>
      </c>
      <c r="C625" s="4" t="s">
        <v>1039</v>
      </c>
      <c r="D625" s="4" t="s">
        <v>265</v>
      </c>
      <c r="F625" s="4">
        <v>1451150</v>
      </c>
      <c r="G625" s="5" t="s">
        <v>954</v>
      </c>
      <c r="H625" s="4">
        <v>60</v>
      </c>
      <c r="I625" s="6">
        <v>8800000</v>
      </c>
      <c r="J625" s="6">
        <v>723549</v>
      </c>
    </row>
    <row r="626" spans="1:10" x14ac:dyDescent="0.2">
      <c r="A626" s="4" t="s">
        <v>11</v>
      </c>
      <c r="B626" s="4" t="s">
        <v>25</v>
      </c>
      <c r="C626" s="4" t="s">
        <v>1040</v>
      </c>
      <c r="D626" s="4" t="s">
        <v>1041</v>
      </c>
      <c r="F626" s="4">
        <v>1526498</v>
      </c>
      <c r="G626" s="5" t="s">
        <v>954</v>
      </c>
      <c r="H626" s="4">
        <v>60</v>
      </c>
      <c r="I626" s="6">
        <v>9000000</v>
      </c>
      <c r="J626" s="6">
        <v>925002</v>
      </c>
    </row>
    <row r="627" spans="1:10" x14ac:dyDescent="0.2">
      <c r="A627" s="4" t="s">
        <v>11</v>
      </c>
      <c r="B627" s="4" t="s">
        <v>157</v>
      </c>
      <c r="C627" s="4" t="s">
        <v>191</v>
      </c>
      <c r="D627" s="4" t="s">
        <v>1042</v>
      </c>
      <c r="F627" s="4">
        <v>1035680</v>
      </c>
      <c r="G627" s="5" t="s">
        <v>954</v>
      </c>
      <c r="H627" s="4">
        <v>60</v>
      </c>
      <c r="I627" s="6">
        <v>9200000</v>
      </c>
      <c r="J627" s="6">
        <v>442063</v>
      </c>
    </row>
    <row r="628" spans="1:10" x14ac:dyDescent="0.2">
      <c r="A628" s="4" t="s">
        <v>11</v>
      </c>
      <c r="B628" s="4" t="s">
        <v>25</v>
      </c>
      <c r="C628" s="4" t="s">
        <v>1043</v>
      </c>
      <c r="D628" s="4" t="s">
        <v>1044</v>
      </c>
      <c r="F628" s="4">
        <v>592012</v>
      </c>
      <c r="G628" s="5" t="s">
        <v>954</v>
      </c>
      <c r="H628" s="4">
        <v>60</v>
      </c>
      <c r="I628" s="6">
        <v>9400000</v>
      </c>
      <c r="J628" s="6">
        <v>690141</v>
      </c>
    </row>
    <row r="629" spans="1:10" x14ac:dyDescent="0.2">
      <c r="A629" s="4" t="s">
        <v>11</v>
      </c>
      <c r="B629" s="4" t="s">
        <v>67</v>
      </c>
      <c r="C629" s="4" t="s">
        <v>1045</v>
      </c>
      <c r="D629" s="4" t="s">
        <v>1046</v>
      </c>
      <c r="F629" s="4">
        <v>588127</v>
      </c>
      <c r="G629" s="5" t="s">
        <v>954</v>
      </c>
      <c r="H629" s="4">
        <v>60</v>
      </c>
      <c r="I629" s="6">
        <v>9600000</v>
      </c>
      <c r="J629" s="6">
        <v>1356135</v>
      </c>
    </row>
    <row r="630" spans="1:10" x14ac:dyDescent="0.2">
      <c r="A630" s="4" t="s">
        <v>11</v>
      </c>
      <c r="B630" s="4" t="s">
        <v>157</v>
      </c>
      <c r="C630" s="4" t="s">
        <v>795</v>
      </c>
      <c r="D630" s="4" t="s">
        <v>1047</v>
      </c>
      <c r="F630" s="4">
        <v>1140399</v>
      </c>
      <c r="G630" s="5" t="s">
        <v>954</v>
      </c>
      <c r="H630" s="4">
        <v>60</v>
      </c>
      <c r="I630" s="6">
        <v>9800000</v>
      </c>
      <c r="J630" s="6">
        <v>465231</v>
      </c>
    </row>
    <row r="631" spans="1:10" x14ac:dyDescent="0.2">
      <c r="A631" s="4" t="s">
        <v>11</v>
      </c>
      <c r="B631" s="4" t="s">
        <v>16</v>
      </c>
      <c r="C631" s="4" t="s">
        <v>356</v>
      </c>
      <c r="D631" s="4" t="s">
        <v>1048</v>
      </c>
      <c r="F631" s="4">
        <v>1532389</v>
      </c>
      <c r="G631" s="5" t="s">
        <v>954</v>
      </c>
      <c r="H631" s="4">
        <v>60</v>
      </c>
      <c r="I631" s="6">
        <v>10000000</v>
      </c>
      <c r="J631" s="6">
        <v>634836</v>
      </c>
    </row>
    <row r="632" spans="1:10" x14ac:dyDescent="0.2">
      <c r="A632" s="4" t="s">
        <v>11</v>
      </c>
      <c r="B632" s="4" t="s">
        <v>12</v>
      </c>
      <c r="C632" s="4" t="s">
        <v>1049</v>
      </c>
      <c r="D632" s="4" t="s">
        <v>1050</v>
      </c>
      <c r="F632" s="4">
        <v>516177</v>
      </c>
      <c r="G632" s="5" t="s">
        <v>954</v>
      </c>
      <c r="H632" s="4">
        <v>60</v>
      </c>
      <c r="I632" s="6">
        <v>10200000</v>
      </c>
      <c r="J632" s="6">
        <v>1191800</v>
      </c>
    </row>
    <row r="633" spans="1:10" x14ac:dyDescent="0.2">
      <c r="A633" s="4" t="s">
        <v>11</v>
      </c>
      <c r="B633" s="4" t="s">
        <v>25</v>
      </c>
      <c r="C633" s="4" t="s">
        <v>1051</v>
      </c>
      <c r="D633" s="4" t="s">
        <v>1052</v>
      </c>
      <c r="F633" s="4">
        <v>1171022</v>
      </c>
      <c r="G633" s="5" t="s">
        <v>954</v>
      </c>
      <c r="H633" s="4">
        <v>60</v>
      </c>
      <c r="I633" s="6">
        <v>10400000</v>
      </c>
      <c r="J633" s="6">
        <v>772771</v>
      </c>
    </row>
    <row r="634" spans="1:10" x14ac:dyDescent="0.2">
      <c r="A634" s="4" t="s">
        <v>11</v>
      </c>
      <c r="B634" s="4" t="s">
        <v>16</v>
      </c>
      <c r="C634" s="4" t="s">
        <v>1014</v>
      </c>
      <c r="D634" s="4" t="s">
        <v>1053</v>
      </c>
      <c r="F634" s="4">
        <v>1096807</v>
      </c>
      <c r="G634" s="5" t="s">
        <v>954</v>
      </c>
      <c r="H634" s="4">
        <v>60</v>
      </c>
      <c r="I634" s="6">
        <v>10600000</v>
      </c>
      <c r="J634" s="6">
        <v>987966</v>
      </c>
    </row>
    <row r="635" spans="1:10" x14ac:dyDescent="0.2">
      <c r="A635" s="4" t="s">
        <v>11</v>
      </c>
      <c r="B635" s="4" t="s">
        <v>19</v>
      </c>
      <c r="C635" s="4" t="s">
        <v>1054</v>
      </c>
      <c r="D635" s="4" t="s">
        <v>1055</v>
      </c>
      <c r="F635" s="4">
        <v>1444775</v>
      </c>
      <c r="G635" s="5" t="s">
        <v>954</v>
      </c>
      <c r="H635" s="4">
        <v>60</v>
      </c>
      <c r="I635" s="6">
        <v>10800000</v>
      </c>
      <c r="J635" s="6">
        <v>970971</v>
      </c>
    </row>
    <row r="636" spans="1:10" x14ac:dyDescent="0.2">
      <c r="A636" s="4" t="s">
        <v>11</v>
      </c>
      <c r="B636" s="4" t="s">
        <v>12</v>
      </c>
      <c r="C636" s="4" t="s">
        <v>700</v>
      </c>
      <c r="D636" s="4" t="s">
        <v>1056</v>
      </c>
      <c r="F636" s="4">
        <v>764132</v>
      </c>
      <c r="G636" s="5" t="s">
        <v>954</v>
      </c>
      <c r="H636" s="4">
        <v>60</v>
      </c>
      <c r="I636" s="6">
        <v>11000000</v>
      </c>
      <c r="J636" s="6">
        <v>1009671</v>
      </c>
    </row>
    <row r="637" spans="1:10" x14ac:dyDescent="0.2">
      <c r="A637" s="4" t="s">
        <v>11</v>
      </c>
      <c r="B637" s="4" t="s">
        <v>157</v>
      </c>
      <c r="C637" s="4" t="s">
        <v>700</v>
      </c>
      <c r="D637" s="4" t="s">
        <v>1057</v>
      </c>
      <c r="F637" s="4">
        <v>66320</v>
      </c>
      <c r="G637" s="5" t="s">
        <v>954</v>
      </c>
      <c r="H637" s="4">
        <v>60</v>
      </c>
      <c r="I637" s="6">
        <v>11200000</v>
      </c>
      <c r="J637" s="6">
        <v>290637</v>
      </c>
    </row>
    <row r="638" spans="1:10" x14ac:dyDescent="0.2">
      <c r="A638" s="4" t="s">
        <v>11</v>
      </c>
      <c r="B638" s="4" t="s">
        <v>146</v>
      </c>
      <c r="C638" s="4" t="s">
        <v>686</v>
      </c>
      <c r="D638" s="4" t="s">
        <v>1058</v>
      </c>
      <c r="F638" s="4">
        <v>1499795</v>
      </c>
      <c r="G638" s="5" t="s">
        <v>954</v>
      </c>
      <c r="H638" s="4">
        <v>60</v>
      </c>
      <c r="I638" s="6">
        <v>11400000</v>
      </c>
      <c r="J638" s="6">
        <v>1624277</v>
      </c>
    </row>
    <row r="639" spans="1:10" x14ac:dyDescent="0.2">
      <c r="A639" s="4" t="s">
        <v>11</v>
      </c>
      <c r="B639" s="4" t="s">
        <v>16</v>
      </c>
      <c r="C639" s="4" t="s">
        <v>1059</v>
      </c>
      <c r="D639" s="4" t="s">
        <v>1060</v>
      </c>
      <c r="F639" s="4">
        <v>1681376</v>
      </c>
      <c r="G639" s="5" t="s">
        <v>954</v>
      </c>
      <c r="H639" s="4">
        <v>60</v>
      </c>
      <c r="I639" s="6">
        <v>11600000</v>
      </c>
      <c r="J639" s="6">
        <v>384498</v>
      </c>
    </row>
    <row r="640" spans="1:10" x14ac:dyDescent="0.2">
      <c r="A640" s="4" t="s">
        <v>11</v>
      </c>
      <c r="B640" s="4" t="s">
        <v>22</v>
      </c>
      <c r="C640" s="4" t="s">
        <v>1061</v>
      </c>
      <c r="D640" s="4" t="s">
        <v>458</v>
      </c>
      <c r="F640" s="4">
        <v>641637</v>
      </c>
      <c r="G640" s="5" t="s">
        <v>954</v>
      </c>
      <c r="H640" s="4">
        <v>60</v>
      </c>
      <c r="I640" s="6">
        <v>11800000</v>
      </c>
      <c r="J640" s="6">
        <v>1541679</v>
      </c>
    </row>
    <row r="641" spans="1:10" x14ac:dyDescent="0.2">
      <c r="A641" s="4" t="s">
        <v>11</v>
      </c>
      <c r="B641" s="4" t="s">
        <v>19</v>
      </c>
      <c r="C641" s="4" t="s">
        <v>1062</v>
      </c>
      <c r="D641" s="4" t="s">
        <v>1063</v>
      </c>
      <c r="F641" s="4">
        <v>1357704</v>
      </c>
      <c r="G641" s="5" t="s">
        <v>954</v>
      </c>
      <c r="H641" s="4">
        <v>60</v>
      </c>
      <c r="I641" s="6">
        <v>12000000</v>
      </c>
      <c r="J641" s="6">
        <v>471423</v>
      </c>
    </row>
    <row r="642" spans="1:10" x14ac:dyDescent="0.2">
      <c r="A642" s="4" t="s">
        <v>11</v>
      </c>
      <c r="B642" s="4" t="s">
        <v>67</v>
      </c>
      <c r="C642" s="4" t="s">
        <v>1064</v>
      </c>
      <c r="D642" s="4" t="s">
        <v>1065</v>
      </c>
      <c r="F642" s="4">
        <v>1616414</v>
      </c>
      <c r="G642" s="5" t="s">
        <v>954</v>
      </c>
      <c r="H642" s="4">
        <v>60</v>
      </c>
      <c r="I642" s="6">
        <v>12200000</v>
      </c>
      <c r="J642" s="6">
        <v>1123736</v>
      </c>
    </row>
    <row r="643" spans="1:10" x14ac:dyDescent="0.2">
      <c r="A643" s="4" t="s">
        <v>11</v>
      </c>
      <c r="B643" s="4" t="s">
        <v>157</v>
      </c>
      <c r="C643" s="4" t="s">
        <v>1066</v>
      </c>
      <c r="D643" s="4" t="s">
        <v>1067</v>
      </c>
      <c r="F643" s="4">
        <v>96848</v>
      </c>
      <c r="G643" s="5" t="s">
        <v>954</v>
      </c>
      <c r="H643" s="4">
        <v>60</v>
      </c>
      <c r="I643" s="6">
        <v>12400000</v>
      </c>
      <c r="J643" s="6">
        <v>2996250</v>
      </c>
    </row>
    <row r="644" spans="1:10" x14ac:dyDescent="0.2">
      <c r="A644" s="4" t="s">
        <v>11</v>
      </c>
      <c r="B644" s="4" t="s">
        <v>157</v>
      </c>
      <c r="C644" s="4" t="s">
        <v>1068</v>
      </c>
      <c r="D644" s="4" t="s">
        <v>1069</v>
      </c>
      <c r="F644" s="4">
        <v>4021</v>
      </c>
      <c r="G644" s="5" t="s">
        <v>954</v>
      </c>
      <c r="H644" s="4">
        <v>60</v>
      </c>
      <c r="I644" s="6">
        <v>12600000</v>
      </c>
      <c r="J644" s="6">
        <v>2894917</v>
      </c>
    </row>
    <row r="645" spans="1:10" x14ac:dyDescent="0.2">
      <c r="A645" s="4" t="s">
        <v>11</v>
      </c>
      <c r="B645" s="4" t="s">
        <v>157</v>
      </c>
      <c r="C645" s="4" t="s">
        <v>191</v>
      </c>
      <c r="D645" s="4" t="s">
        <v>1070</v>
      </c>
      <c r="F645" s="4">
        <v>1691771</v>
      </c>
      <c r="G645" s="5" t="s">
        <v>954</v>
      </c>
      <c r="H645" s="4">
        <v>60</v>
      </c>
      <c r="I645" s="6">
        <v>12800000</v>
      </c>
      <c r="J645" s="6">
        <v>1934590</v>
      </c>
    </row>
    <row r="646" spans="1:10" x14ac:dyDescent="0.2">
      <c r="A646" s="4" t="s">
        <v>11</v>
      </c>
      <c r="B646" s="4" t="s">
        <v>12</v>
      </c>
      <c r="C646" s="4" t="s">
        <v>1059</v>
      </c>
      <c r="D646" s="4" t="s">
        <v>1071</v>
      </c>
      <c r="F646" s="4">
        <v>1447158</v>
      </c>
      <c r="G646" s="5" t="s">
        <v>954</v>
      </c>
      <c r="H646" s="4">
        <v>60</v>
      </c>
      <c r="I646" s="6">
        <v>13000000</v>
      </c>
      <c r="J646" s="6">
        <v>1683554</v>
      </c>
    </row>
    <row r="647" spans="1:10" x14ac:dyDescent="0.2">
      <c r="A647" s="4" t="s">
        <v>11</v>
      </c>
      <c r="B647" s="4" t="s">
        <v>488</v>
      </c>
      <c r="C647" s="4" t="s">
        <v>275</v>
      </c>
      <c r="D647" s="4" t="s">
        <v>1072</v>
      </c>
      <c r="F647" s="4">
        <v>1688421</v>
      </c>
      <c r="G647" s="5" t="s">
        <v>954</v>
      </c>
      <c r="H647" s="4">
        <v>60</v>
      </c>
      <c r="I647" s="6">
        <v>13200000</v>
      </c>
      <c r="J647" s="6">
        <v>967189</v>
      </c>
    </row>
    <row r="648" spans="1:10" x14ac:dyDescent="0.2">
      <c r="A648" s="4" t="s">
        <v>11</v>
      </c>
      <c r="B648" s="4" t="s">
        <v>16</v>
      </c>
      <c r="C648" s="4" t="s">
        <v>681</v>
      </c>
      <c r="D648" s="4" t="s">
        <v>1073</v>
      </c>
      <c r="F648" s="4">
        <v>48245</v>
      </c>
      <c r="G648" s="5" t="s">
        <v>954</v>
      </c>
      <c r="H648" s="4">
        <v>60</v>
      </c>
      <c r="I648" s="6">
        <v>13400000</v>
      </c>
      <c r="J648" s="6">
        <v>2694493</v>
      </c>
    </row>
    <row r="649" spans="1:10" x14ac:dyDescent="0.2">
      <c r="A649" s="4" t="s">
        <v>11</v>
      </c>
      <c r="B649" s="4" t="s">
        <v>16</v>
      </c>
      <c r="C649" s="4" t="s">
        <v>1074</v>
      </c>
      <c r="D649" s="4" t="s">
        <v>422</v>
      </c>
      <c r="F649" s="4">
        <v>1684404</v>
      </c>
      <c r="G649" s="5" t="s">
        <v>954</v>
      </c>
      <c r="H649" s="4">
        <v>60</v>
      </c>
      <c r="I649" s="6">
        <v>13600000</v>
      </c>
      <c r="J649" s="6">
        <v>1167805</v>
      </c>
    </row>
    <row r="650" spans="1:10" x14ac:dyDescent="0.2">
      <c r="A650" s="4" t="s">
        <v>11</v>
      </c>
      <c r="B650" s="4" t="s">
        <v>22</v>
      </c>
      <c r="C650" s="4" t="s">
        <v>1075</v>
      </c>
      <c r="D650" s="4" t="s">
        <v>1076</v>
      </c>
      <c r="F650" s="4">
        <v>67765</v>
      </c>
      <c r="G650" s="5" t="s">
        <v>954</v>
      </c>
      <c r="H650" s="4">
        <v>60</v>
      </c>
      <c r="I650" s="6">
        <v>13800000</v>
      </c>
      <c r="J650" s="6">
        <v>801546</v>
      </c>
    </row>
    <row r="651" spans="1:10" x14ac:dyDescent="0.2">
      <c r="A651" s="4" t="s">
        <v>11</v>
      </c>
      <c r="B651" s="4" t="s">
        <v>25</v>
      </c>
      <c r="C651" s="4" t="s">
        <v>1077</v>
      </c>
      <c r="D651" s="4" t="s">
        <v>1078</v>
      </c>
      <c r="F651" s="4">
        <v>904530</v>
      </c>
      <c r="G651" s="5" t="s">
        <v>954</v>
      </c>
      <c r="H651" s="4">
        <v>60</v>
      </c>
      <c r="I651" s="6">
        <v>14000000</v>
      </c>
      <c r="J651" s="6">
        <v>1844338</v>
      </c>
    </row>
    <row r="652" spans="1:10" x14ac:dyDescent="0.2">
      <c r="A652" s="4" t="s">
        <v>11</v>
      </c>
      <c r="B652" s="4" t="s">
        <v>157</v>
      </c>
      <c r="C652" s="4" t="s">
        <v>940</v>
      </c>
      <c r="D652" s="4" t="s">
        <v>1079</v>
      </c>
      <c r="F652" s="4">
        <v>1423845</v>
      </c>
      <c r="G652" s="5" t="s">
        <v>954</v>
      </c>
      <c r="H652" s="4">
        <v>60</v>
      </c>
      <c r="I652" s="6">
        <v>14200000</v>
      </c>
      <c r="J652" s="6">
        <v>731857</v>
      </c>
    </row>
    <row r="653" spans="1:10" x14ac:dyDescent="0.2">
      <c r="A653" s="4" t="s">
        <v>11</v>
      </c>
      <c r="B653" s="4" t="s">
        <v>16</v>
      </c>
      <c r="C653" s="4" t="s">
        <v>1080</v>
      </c>
      <c r="D653" s="4" t="s">
        <v>1081</v>
      </c>
      <c r="F653" s="4">
        <v>98471</v>
      </c>
      <c r="G653" s="5" t="s">
        <v>954</v>
      </c>
      <c r="H653" s="4">
        <v>60</v>
      </c>
      <c r="I653" s="6">
        <v>14400000</v>
      </c>
      <c r="J653" s="6">
        <v>3015962</v>
      </c>
    </row>
    <row r="654" spans="1:10" x14ac:dyDescent="0.2">
      <c r="A654" s="4" t="s">
        <v>11</v>
      </c>
      <c r="B654" s="4" t="s">
        <v>50</v>
      </c>
      <c r="C654" s="4" t="s">
        <v>1082</v>
      </c>
      <c r="D654" s="4" t="s">
        <v>1083</v>
      </c>
      <c r="F654" s="4">
        <v>1596715</v>
      </c>
      <c r="G654" s="5" t="s">
        <v>954</v>
      </c>
      <c r="H654" s="4">
        <v>60</v>
      </c>
      <c r="I654" s="6">
        <v>14600000</v>
      </c>
      <c r="J654" s="6">
        <v>893956</v>
      </c>
    </row>
    <row r="655" spans="1:10" x14ac:dyDescent="0.2">
      <c r="A655" s="4" t="s">
        <v>11</v>
      </c>
      <c r="B655" s="4" t="s">
        <v>146</v>
      </c>
      <c r="C655" s="4" t="s">
        <v>961</v>
      </c>
      <c r="D655" s="4" t="s">
        <v>1084</v>
      </c>
      <c r="F655" s="4">
        <v>1687449</v>
      </c>
      <c r="G655" s="5" t="s">
        <v>954</v>
      </c>
      <c r="H655" s="4">
        <v>60</v>
      </c>
      <c r="I655" s="6">
        <v>14800000</v>
      </c>
      <c r="J655" s="6">
        <v>1461673</v>
      </c>
    </row>
    <row r="656" spans="1:10" x14ac:dyDescent="0.2">
      <c r="A656" s="4" t="s">
        <v>11</v>
      </c>
      <c r="B656" s="4" t="s">
        <v>25</v>
      </c>
      <c r="C656" s="4" t="s">
        <v>1085</v>
      </c>
      <c r="D656" s="4" t="s">
        <v>54</v>
      </c>
      <c r="F656" s="4">
        <v>1296555</v>
      </c>
      <c r="G656" s="5" t="s">
        <v>954</v>
      </c>
      <c r="H656" s="4">
        <v>60</v>
      </c>
      <c r="I656" s="6">
        <v>15000000</v>
      </c>
      <c r="J656" s="6">
        <v>1220873</v>
      </c>
    </row>
    <row r="657" spans="1:10" x14ac:dyDescent="0.2">
      <c r="A657" s="4" t="s">
        <v>11</v>
      </c>
      <c r="B657" s="4" t="s">
        <v>157</v>
      </c>
      <c r="C657" s="4" t="s">
        <v>799</v>
      </c>
      <c r="D657" s="4" t="s">
        <v>1086</v>
      </c>
      <c r="F657" s="4">
        <v>1510302</v>
      </c>
      <c r="G657" s="5" t="s">
        <v>954</v>
      </c>
      <c r="H657" s="4">
        <v>60</v>
      </c>
      <c r="I657" s="6">
        <v>4900000</v>
      </c>
      <c r="J657" s="6">
        <v>1939280</v>
      </c>
    </row>
    <row r="658" spans="1:10" x14ac:dyDescent="0.2">
      <c r="A658" s="4" t="s">
        <v>11</v>
      </c>
      <c r="B658" s="4" t="s">
        <v>157</v>
      </c>
      <c r="C658" s="4" t="s">
        <v>1087</v>
      </c>
      <c r="D658" s="4" t="s">
        <v>1088</v>
      </c>
      <c r="F658" s="4">
        <v>1295631</v>
      </c>
      <c r="G658" s="5" t="s">
        <v>954</v>
      </c>
      <c r="H658" s="4">
        <v>60</v>
      </c>
      <c r="I658" s="6">
        <v>4800000</v>
      </c>
      <c r="J658" s="6">
        <v>1555439</v>
      </c>
    </row>
    <row r="659" spans="1:10" x14ac:dyDescent="0.2">
      <c r="A659" s="4" t="s">
        <v>11</v>
      </c>
      <c r="B659" s="4" t="s">
        <v>157</v>
      </c>
      <c r="C659" s="4" t="s">
        <v>1089</v>
      </c>
      <c r="D659" s="4" t="s">
        <v>1090</v>
      </c>
      <c r="F659" s="4">
        <v>47346</v>
      </c>
      <c r="G659" s="5" t="s">
        <v>954</v>
      </c>
      <c r="H659" s="4">
        <v>60</v>
      </c>
      <c r="I659" s="6">
        <v>8800000</v>
      </c>
      <c r="J659" s="6">
        <v>6504093</v>
      </c>
    </row>
    <row r="660" spans="1:10" x14ac:dyDescent="0.2">
      <c r="A660" s="4" t="s">
        <v>11</v>
      </c>
      <c r="B660" s="4" t="s">
        <v>50</v>
      </c>
      <c r="C660" s="4" t="s">
        <v>683</v>
      </c>
      <c r="D660" s="4" t="s">
        <v>989</v>
      </c>
      <c r="F660" s="4">
        <v>733939</v>
      </c>
      <c r="G660" s="5" t="s">
        <v>954</v>
      </c>
      <c r="H660" s="4">
        <v>60</v>
      </c>
      <c r="I660" s="6">
        <v>4800000</v>
      </c>
      <c r="J660" s="6">
        <v>1085897</v>
      </c>
    </row>
    <row r="661" spans="1:10" x14ac:dyDescent="0.2">
      <c r="A661" s="4" t="s">
        <v>11</v>
      </c>
      <c r="B661" s="4" t="s">
        <v>25</v>
      </c>
      <c r="C661" s="4" t="s">
        <v>1091</v>
      </c>
      <c r="D661" s="4" t="s">
        <v>327</v>
      </c>
      <c r="F661" s="4">
        <v>647287</v>
      </c>
      <c r="G661" s="5" t="s">
        <v>954</v>
      </c>
      <c r="H661" s="4">
        <v>60</v>
      </c>
      <c r="I661" s="6">
        <v>4800000</v>
      </c>
      <c r="J661" s="6">
        <v>3041566</v>
      </c>
    </row>
    <row r="662" spans="1:10" x14ac:dyDescent="0.2">
      <c r="A662" s="4" t="s">
        <v>11</v>
      </c>
      <c r="B662" s="4" t="s">
        <v>19</v>
      </c>
      <c r="C662" s="4" t="s">
        <v>1092</v>
      </c>
      <c r="D662" s="4" t="s">
        <v>1093</v>
      </c>
      <c r="F662" s="4">
        <v>122487</v>
      </c>
      <c r="G662" s="5" t="s">
        <v>954</v>
      </c>
      <c r="H662" s="4">
        <v>60</v>
      </c>
      <c r="I662" s="6">
        <v>9800000</v>
      </c>
      <c r="J662" s="6">
        <v>6000000</v>
      </c>
    </row>
    <row r="663" spans="1:10" x14ac:dyDescent="0.2">
      <c r="A663" s="4" t="s">
        <v>11</v>
      </c>
      <c r="B663" s="4" t="s">
        <v>157</v>
      </c>
      <c r="C663" s="4" t="s">
        <v>1001</v>
      </c>
      <c r="D663" s="4" t="s">
        <v>1094</v>
      </c>
      <c r="F663" s="4">
        <v>1090404</v>
      </c>
      <c r="G663" s="5" t="s">
        <v>954</v>
      </c>
      <c r="H663" s="4">
        <v>60</v>
      </c>
      <c r="I663" s="6">
        <v>4800000</v>
      </c>
      <c r="J663" s="6">
        <v>2014746</v>
      </c>
    </row>
    <row r="664" spans="1:10" x14ac:dyDescent="0.2">
      <c r="A664" s="4" t="s">
        <v>11</v>
      </c>
      <c r="B664" s="4" t="s">
        <v>12</v>
      </c>
      <c r="C664" s="4" t="s">
        <v>1095</v>
      </c>
      <c r="D664" s="4" t="s">
        <v>1096</v>
      </c>
      <c r="F664" s="4">
        <v>1067501</v>
      </c>
      <c r="G664" s="5" t="s">
        <v>954</v>
      </c>
      <c r="H664" s="4">
        <v>60</v>
      </c>
      <c r="I664" s="6">
        <v>4800000</v>
      </c>
      <c r="J664" s="6">
        <v>3003750</v>
      </c>
    </row>
    <row r="665" spans="1:10" x14ac:dyDescent="0.2">
      <c r="A665" s="4" t="s">
        <v>11</v>
      </c>
      <c r="B665" s="4" t="s">
        <v>12</v>
      </c>
      <c r="C665" s="4" t="s">
        <v>172</v>
      </c>
      <c r="D665" s="4" t="s">
        <v>1097</v>
      </c>
      <c r="F665" s="4">
        <v>80099</v>
      </c>
      <c r="G665" s="5" t="s">
        <v>954</v>
      </c>
      <c r="H665" s="4">
        <v>60</v>
      </c>
      <c r="I665" s="6">
        <v>11800000</v>
      </c>
      <c r="J665" s="6">
        <v>8534804</v>
      </c>
    </row>
    <row r="666" spans="1:10" x14ac:dyDescent="0.2">
      <c r="A666" s="4" t="s">
        <v>11</v>
      </c>
      <c r="B666" s="4" t="s">
        <v>12</v>
      </c>
      <c r="C666" s="4" t="s">
        <v>200</v>
      </c>
      <c r="D666" s="4" t="s">
        <v>1098</v>
      </c>
      <c r="F666" s="4">
        <v>1389210</v>
      </c>
      <c r="G666" s="5" t="s">
        <v>954</v>
      </c>
      <c r="H666" s="4">
        <v>60</v>
      </c>
      <c r="I666" s="6">
        <v>4800000</v>
      </c>
      <c r="J666" s="6">
        <v>2981500</v>
      </c>
    </row>
    <row r="667" spans="1:10" x14ac:dyDescent="0.2">
      <c r="A667" s="4" t="s">
        <v>11</v>
      </c>
      <c r="B667" s="4" t="s">
        <v>22</v>
      </c>
      <c r="C667" s="4" t="s">
        <v>31</v>
      </c>
      <c r="D667" s="4" t="s">
        <v>1099</v>
      </c>
      <c r="F667" s="4">
        <v>67724</v>
      </c>
      <c r="G667" s="5" t="s">
        <v>954</v>
      </c>
      <c r="H667" s="4">
        <v>60</v>
      </c>
      <c r="I667" s="6">
        <v>4800000</v>
      </c>
      <c r="J667" s="6">
        <v>3567225</v>
      </c>
    </row>
    <row r="668" spans="1:10" x14ac:dyDescent="0.2">
      <c r="A668" s="4" t="s">
        <v>11</v>
      </c>
      <c r="B668" s="4" t="s">
        <v>19</v>
      </c>
      <c r="C668" s="4" t="s">
        <v>405</v>
      </c>
      <c r="D668" s="4" t="s">
        <v>1100</v>
      </c>
      <c r="F668" s="4">
        <v>95402</v>
      </c>
      <c r="G668" s="5" t="s">
        <v>954</v>
      </c>
      <c r="H668" s="4">
        <v>60</v>
      </c>
      <c r="I668" s="6">
        <v>4800000</v>
      </c>
      <c r="J668" s="6">
        <v>4613684</v>
      </c>
    </row>
    <row r="669" spans="1:10" x14ac:dyDescent="0.2">
      <c r="A669" s="4" t="s">
        <v>11</v>
      </c>
      <c r="B669" s="4" t="s">
        <v>12</v>
      </c>
      <c r="C669" s="4" t="s">
        <v>1101</v>
      </c>
      <c r="D669" s="4" t="s">
        <v>1102</v>
      </c>
      <c r="F669" s="4">
        <v>647519</v>
      </c>
      <c r="G669" s="5" t="s">
        <v>954</v>
      </c>
      <c r="H669" s="4">
        <v>60</v>
      </c>
      <c r="I669" s="6">
        <v>4800000</v>
      </c>
      <c r="J669" s="6">
        <v>4657620</v>
      </c>
    </row>
    <row r="670" spans="1:10" x14ac:dyDescent="0.2">
      <c r="A670" s="4" t="s">
        <v>11</v>
      </c>
      <c r="B670" s="4" t="s">
        <v>12</v>
      </c>
      <c r="C670" s="8" t="s">
        <v>1103</v>
      </c>
      <c r="D670" s="8" t="s">
        <v>1104</v>
      </c>
      <c r="E670" s="8"/>
      <c r="F670" s="4">
        <v>593689</v>
      </c>
      <c r="G670" s="5" t="s">
        <v>954</v>
      </c>
      <c r="H670" s="4">
        <v>30</v>
      </c>
      <c r="I670" s="6">
        <v>4800000</v>
      </c>
      <c r="J670" s="6">
        <v>3574</v>
      </c>
    </row>
    <row r="671" spans="1:10" x14ac:dyDescent="0.2">
      <c r="A671" s="4" t="s">
        <v>11</v>
      </c>
      <c r="B671" s="4" t="s">
        <v>50</v>
      </c>
      <c r="C671" s="8" t="s">
        <v>1105</v>
      </c>
      <c r="D671" s="8" t="s">
        <v>1106</v>
      </c>
      <c r="E671" s="8"/>
      <c r="F671" s="4">
        <v>1526753</v>
      </c>
      <c r="G671" s="5" t="s">
        <v>954</v>
      </c>
      <c r="H671" s="4">
        <v>30</v>
      </c>
      <c r="I671" s="6">
        <v>4800000</v>
      </c>
      <c r="J671" s="6">
        <v>0</v>
      </c>
    </row>
    <row r="672" spans="1:10" x14ac:dyDescent="0.2">
      <c r="A672" s="4" t="s">
        <v>11</v>
      </c>
      <c r="B672" s="4" t="s">
        <v>12</v>
      </c>
      <c r="C672" s="8" t="s">
        <v>1107</v>
      </c>
      <c r="D672" s="8" t="s">
        <v>1108</v>
      </c>
      <c r="E672" s="8"/>
      <c r="F672" s="4">
        <v>118360</v>
      </c>
      <c r="G672" s="5" t="s">
        <v>954</v>
      </c>
      <c r="H672" s="4">
        <v>30</v>
      </c>
      <c r="I672" s="6">
        <v>4800000</v>
      </c>
      <c r="J672" s="6">
        <v>24797</v>
      </c>
    </row>
    <row r="673" spans="1:10" x14ac:dyDescent="0.2">
      <c r="A673" s="4" t="s">
        <v>11</v>
      </c>
      <c r="B673" s="4" t="s">
        <v>50</v>
      </c>
      <c r="C673" s="8" t="s">
        <v>1109</v>
      </c>
      <c r="D673" s="8" t="s">
        <v>1110</v>
      </c>
      <c r="E673" s="8"/>
      <c r="F673" s="4">
        <v>1688843</v>
      </c>
      <c r="G673" s="5" t="s">
        <v>954</v>
      </c>
      <c r="H673" s="4">
        <v>30</v>
      </c>
      <c r="I673" s="6">
        <v>4800000</v>
      </c>
      <c r="J673" s="6">
        <v>190002</v>
      </c>
    </row>
    <row r="674" spans="1:10" x14ac:dyDescent="0.2">
      <c r="A674" s="4" t="s">
        <v>11</v>
      </c>
      <c r="B674" s="4" t="s">
        <v>12</v>
      </c>
      <c r="C674" s="8" t="s">
        <v>1111</v>
      </c>
      <c r="D674" s="8" t="s">
        <v>1112</v>
      </c>
      <c r="E674" s="8"/>
      <c r="F674" s="4">
        <v>1659588</v>
      </c>
      <c r="G674" s="5" t="s">
        <v>954</v>
      </c>
      <c r="H674" s="4">
        <v>30</v>
      </c>
      <c r="I674" s="6">
        <v>4800000</v>
      </c>
      <c r="J674" s="6">
        <v>458409</v>
      </c>
    </row>
    <row r="675" spans="1:10" x14ac:dyDescent="0.2">
      <c r="A675" s="4" t="s">
        <v>11</v>
      </c>
      <c r="B675" s="4" t="s">
        <v>16</v>
      </c>
      <c r="C675" s="8" t="s">
        <v>1113</v>
      </c>
      <c r="D675" s="8" t="s">
        <v>1114</v>
      </c>
      <c r="E675" s="8"/>
      <c r="F675" s="4">
        <v>1173226</v>
      </c>
      <c r="G675" s="5" t="s">
        <v>954</v>
      </c>
      <c r="H675" s="4">
        <v>30</v>
      </c>
      <c r="I675" s="6">
        <v>4800000</v>
      </c>
      <c r="J675" s="6">
        <v>231804</v>
      </c>
    </row>
    <row r="676" spans="1:10" x14ac:dyDescent="0.2">
      <c r="A676" s="4" t="s">
        <v>11</v>
      </c>
      <c r="B676" s="4" t="s">
        <v>22</v>
      </c>
      <c r="C676" s="8" t="s">
        <v>1115</v>
      </c>
      <c r="D676" s="8" t="s">
        <v>1116</v>
      </c>
      <c r="E676" s="8"/>
      <c r="F676" s="4">
        <v>505709</v>
      </c>
      <c r="G676" s="5" t="s">
        <v>954</v>
      </c>
      <c r="H676" s="4">
        <v>30</v>
      </c>
      <c r="I676" s="6">
        <v>4800000</v>
      </c>
      <c r="J676" s="6">
        <v>32978</v>
      </c>
    </row>
    <row r="677" spans="1:10" x14ac:dyDescent="0.2">
      <c r="A677" s="4" t="s">
        <v>11</v>
      </c>
      <c r="B677" s="4" t="s">
        <v>488</v>
      </c>
      <c r="C677" s="8" t="s">
        <v>1117</v>
      </c>
      <c r="D677" s="8" t="s">
        <v>1118</v>
      </c>
      <c r="E677" s="8"/>
      <c r="F677" s="4">
        <v>607950</v>
      </c>
      <c r="G677" s="5" t="s">
        <v>954</v>
      </c>
      <c r="H677" s="4">
        <v>30</v>
      </c>
      <c r="I677" s="6">
        <v>4800000</v>
      </c>
      <c r="J677" s="6">
        <v>36331</v>
      </c>
    </row>
    <row r="678" spans="1:10" x14ac:dyDescent="0.2">
      <c r="A678" s="4" t="s">
        <v>11</v>
      </c>
      <c r="B678" s="4" t="s">
        <v>12</v>
      </c>
      <c r="C678" s="8" t="s">
        <v>1119</v>
      </c>
      <c r="D678" s="8" t="s">
        <v>1120</v>
      </c>
      <c r="E678" s="8"/>
      <c r="F678" s="4">
        <v>118634</v>
      </c>
      <c r="G678" s="5" t="s">
        <v>954</v>
      </c>
      <c r="H678" s="4">
        <v>30</v>
      </c>
      <c r="I678" s="6">
        <v>4800000</v>
      </c>
      <c r="J678" s="6">
        <v>292422</v>
      </c>
    </row>
    <row r="679" spans="1:10" x14ac:dyDescent="0.2">
      <c r="A679" s="4" t="s">
        <v>11</v>
      </c>
      <c r="B679" s="4" t="s">
        <v>12</v>
      </c>
      <c r="C679" s="8" t="s">
        <v>1121</v>
      </c>
      <c r="D679" s="8" t="s">
        <v>1122</v>
      </c>
      <c r="E679" s="8"/>
      <c r="F679" s="4">
        <v>1095916</v>
      </c>
      <c r="G679" s="5" t="s">
        <v>954</v>
      </c>
      <c r="H679" s="4">
        <v>30</v>
      </c>
      <c r="I679" s="6">
        <v>4800000</v>
      </c>
      <c r="J679" s="6">
        <v>343844</v>
      </c>
    </row>
    <row r="680" spans="1:10" x14ac:dyDescent="0.2">
      <c r="A680" s="4" t="s">
        <v>11</v>
      </c>
      <c r="B680" s="4" t="s">
        <v>25</v>
      </c>
      <c r="C680" s="8" t="s">
        <v>1123</v>
      </c>
      <c r="D680" s="8" t="s">
        <v>1124</v>
      </c>
      <c r="E680" s="8"/>
      <c r="F680" s="4">
        <v>1296654</v>
      </c>
      <c r="G680" s="5" t="s">
        <v>954</v>
      </c>
      <c r="H680" s="4">
        <v>30</v>
      </c>
      <c r="I680" s="6">
        <v>4800000</v>
      </c>
      <c r="J680" s="6">
        <v>371889</v>
      </c>
    </row>
    <row r="681" spans="1:10" x14ac:dyDescent="0.2">
      <c r="A681" s="4" t="s">
        <v>11</v>
      </c>
      <c r="B681" s="4" t="s">
        <v>16</v>
      </c>
      <c r="C681" s="10" t="s">
        <v>4206</v>
      </c>
      <c r="D681" s="10" t="s">
        <v>4208</v>
      </c>
      <c r="E681" s="8"/>
      <c r="F681" s="4">
        <v>614006</v>
      </c>
      <c r="G681" s="5" t="s">
        <v>954</v>
      </c>
      <c r="H681" s="4">
        <v>30</v>
      </c>
      <c r="I681" s="6">
        <v>4800000</v>
      </c>
      <c r="J681" s="6">
        <v>184500</v>
      </c>
    </row>
    <row r="682" spans="1:10" x14ac:dyDescent="0.2">
      <c r="A682" s="4" t="s">
        <v>11</v>
      </c>
      <c r="B682" s="4" t="s">
        <v>16</v>
      </c>
      <c r="C682" s="10" t="s">
        <v>4206</v>
      </c>
      <c r="D682" s="4" t="s">
        <v>1790</v>
      </c>
      <c r="F682" s="4">
        <v>593622</v>
      </c>
      <c r="G682" s="5" t="s">
        <v>954</v>
      </c>
      <c r="H682" s="4">
        <v>30</v>
      </c>
      <c r="I682" s="6">
        <v>4800000</v>
      </c>
      <c r="J682" s="6">
        <v>189579</v>
      </c>
    </row>
    <row r="683" spans="1:10" x14ac:dyDescent="0.2">
      <c r="A683" s="4" t="s">
        <v>11</v>
      </c>
      <c r="B683" s="4" t="s">
        <v>67</v>
      </c>
      <c r="C683" s="4" t="s">
        <v>1125</v>
      </c>
      <c r="D683" s="4" t="s">
        <v>1126</v>
      </c>
      <c r="F683" s="4">
        <v>734457</v>
      </c>
      <c r="G683" s="5" t="s">
        <v>954</v>
      </c>
      <c r="H683" s="4">
        <v>30</v>
      </c>
      <c r="I683" s="6">
        <v>4800000</v>
      </c>
      <c r="J683" s="6">
        <v>30768</v>
      </c>
    </row>
    <row r="684" spans="1:10" x14ac:dyDescent="0.2">
      <c r="A684" s="4" t="s">
        <v>11</v>
      </c>
      <c r="B684" s="4" t="s">
        <v>12</v>
      </c>
      <c r="C684" s="4" t="s">
        <v>1125</v>
      </c>
      <c r="D684" s="4" t="s">
        <v>1127</v>
      </c>
      <c r="F684" s="4">
        <v>1756640</v>
      </c>
      <c r="G684" s="5" t="s">
        <v>954</v>
      </c>
      <c r="H684" s="4">
        <v>30</v>
      </c>
      <c r="I684" s="6">
        <v>500000</v>
      </c>
      <c r="J684" s="6">
        <v>24122</v>
      </c>
    </row>
    <row r="685" spans="1:10" x14ac:dyDescent="0.2">
      <c r="A685" s="4" t="s">
        <v>11</v>
      </c>
      <c r="B685" s="4" t="s">
        <v>22</v>
      </c>
      <c r="C685" s="4" t="s">
        <v>1040</v>
      </c>
      <c r="D685" s="4" t="s">
        <v>447</v>
      </c>
      <c r="F685" s="4">
        <v>532331</v>
      </c>
      <c r="G685" s="5" t="s">
        <v>954</v>
      </c>
      <c r="H685" s="4">
        <v>30</v>
      </c>
      <c r="I685" s="6">
        <v>500000</v>
      </c>
      <c r="J685" s="6">
        <v>274291</v>
      </c>
    </row>
    <row r="686" spans="1:10" x14ac:dyDescent="0.2">
      <c r="A686" s="4" t="s">
        <v>11</v>
      </c>
      <c r="B686" s="4" t="s">
        <v>12</v>
      </c>
      <c r="C686" s="4" t="s">
        <v>1059</v>
      </c>
      <c r="D686" s="4" t="s">
        <v>1128</v>
      </c>
      <c r="F686" s="4">
        <v>1432481</v>
      </c>
      <c r="G686" s="5" t="s">
        <v>954</v>
      </c>
      <c r="H686" s="4">
        <v>30</v>
      </c>
      <c r="I686" s="6">
        <v>500000</v>
      </c>
      <c r="J686" s="6">
        <v>282209</v>
      </c>
    </row>
    <row r="687" spans="1:10" x14ac:dyDescent="0.2">
      <c r="A687" s="4" t="s">
        <v>11</v>
      </c>
      <c r="B687" s="4" t="s">
        <v>12</v>
      </c>
      <c r="C687" s="4" t="s">
        <v>1129</v>
      </c>
      <c r="D687" s="4" t="s">
        <v>1130</v>
      </c>
      <c r="F687" s="4">
        <v>1446572</v>
      </c>
      <c r="G687" s="5" t="s">
        <v>954</v>
      </c>
      <c r="H687" s="4">
        <v>30</v>
      </c>
      <c r="I687" s="6">
        <v>500000</v>
      </c>
      <c r="J687" s="6">
        <v>195428</v>
      </c>
    </row>
    <row r="688" spans="1:10" x14ac:dyDescent="0.2">
      <c r="A688" s="4" t="s">
        <v>11</v>
      </c>
      <c r="B688" s="4" t="s">
        <v>146</v>
      </c>
      <c r="C688" s="4" t="s">
        <v>1131</v>
      </c>
      <c r="D688" s="4" t="s">
        <v>1132</v>
      </c>
      <c r="F688" s="4">
        <v>1654118</v>
      </c>
      <c r="G688" s="5" t="s">
        <v>954</v>
      </c>
      <c r="H688" s="4">
        <v>30</v>
      </c>
      <c r="I688" s="6">
        <v>500000</v>
      </c>
      <c r="J688" s="6">
        <v>493674</v>
      </c>
    </row>
    <row r="689" spans="1:10" x14ac:dyDescent="0.2">
      <c r="A689" s="4" t="s">
        <v>11</v>
      </c>
      <c r="B689" s="4" t="s">
        <v>146</v>
      </c>
      <c r="C689" s="4" t="s">
        <v>1131</v>
      </c>
      <c r="D689" s="4" t="s">
        <v>1133</v>
      </c>
      <c r="F689" s="4">
        <v>1654126</v>
      </c>
      <c r="G689" s="5" t="s">
        <v>954</v>
      </c>
      <c r="H689" s="4">
        <v>30</v>
      </c>
      <c r="I689" s="6">
        <v>500000</v>
      </c>
      <c r="J689" s="6">
        <v>493674</v>
      </c>
    </row>
    <row r="690" spans="1:10" x14ac:dyDescent="0.2">
      <c r="A690" s="4" t="s">
        <v>11</v>
      </c>
      <c r="B690" s="4" t="s">
        <v>12</v>
      </c>
      <c r="C690" s="4" t="s">
        <v>1134</v>
      </c>
      <c r="D690" s="4" t="s">
        <v>1135</v>
      </c>
      <c r="F690" s="4">
        <v>525244</v>
      </c>
      <c r="G690" s="5" t="s">
        <v>954</v>
      </c>
      <c r="H690" s="4">
        <v>30</v>
      </c>
      <c r="I690" s="6">
        <v>500000</v>
      </c>
      <c r="J690" s="6">
        <v>196525</v>
      </c>
    </row>
    <row r="691" spans="1:10" x14ac:dyDescent="0.2">
      <c r="A691" s="4" t="s">
        <v>11</v>
      </c>
      <c r="B691" s="4" t="s">
        <v>50</v>
      </c>
      <c r="C691" s="4" t="s">
        <v>1136</v>
      </c>
      <c r="D691" s="4" t="s">
        <v>1137</v>
      </c>
      <c r="F691" s="4">
        <v>680783</v>
      </c>
      <c r="G691" s="5" t="s">
        <v>954</v>
      </c>
      <c r="H691" s="4">
        <v>30</v>
      </c>
      <c r="I691" s="6">
        <v>500000</v>
      </c>
      <c r="J691" s="6">
        <v>337500</v>
      </c>
    </row>
    <row r="692" spans="1:10" x14ac:dyDescent="0.2">
      <c r="A692" s="4" t="s">
        <v>11</v>
      </c>
      <c r="B692" s="4" t="s">
        <v>22</v>
      </c>
      <c r="C692" s="4" t="s">
        <v>1138</v>
      </c>
      <c r="D692" s="4" t="s">
        <v>1139</v>
      </c>
      <c r="F692" s="4">
        <v>1388709</v>
      </c>
      <c r="G692" s="5" t="s">
        <v>954</v>
      </c>
      <c r="H692" s="4">
        <v>30</v>
      </c>
      <c r="I692" s="6">
        <v>500000</v>
      </c>
      <c r="J692" s="6">
        <v>420810</v>
      </c>
    </row>
    <row r="693" spans="1:10" x14ac:dyDescent="0.2">
      <c r="A693" s="4" t="s">
        <v>11</v>
      </c>
      <c r="B693" s="4" t="s">
        <v>67</v>
      </c>
      <c r="C693" s="4" t="s">
        <v>1140</v>
      </c>
      <c r="D693" s="4" t="s">
        <v>1141</v>
      </c>
      <c r="F693" s="4">
        <v>507614</v>
      </c>
      <c r="G693" s="5" t="s">
        <v>954</v>
      </c>
      <c r="H693" s="4">
        <v>30</v>
      </c>
      <c r="I693" s="6">
        <v>500000</v>
      </c>
      <c r="J693" s="6">
        <v>109756</v>
      </c>
    </row>
    <row r="694" spans="1:10" x14ac:dyDescent="0.2">
      <c r="A694" s="4" t="s">
        <v>11</v>
      </c>
      <c r="B694" s="4" t="s">
        <v>19</v>
      </c>
      <c r="C694" s="4" t="s">
        <v>1008</v>
      </c>
      <c r="D694" s="4" t="s">
        <v>341</v>
      </c>
      <c r="F694" s="4">
        <v>1098431</v>
      </c>
      <c r="G694" s="5" t="s">
        <v>954</v>
      </c>
      <c r="H694" s="4">
        <v>30</v>
      </c>
      <c r="I694" s="6">
        <v>500000</v>
      </c>
      <c r="J694" s="6">
        <v>166900</v>
      </c>
    </row>
    <row r="695" spans="1:10" x14ac:dyDescent="0.2">
      <c r="A695" s="4" t="s">
        <v>11</v>
      </c>
      <c r="B695" s="4" t="s">
        <v>12</v>
      </c>
      <c r="C695" s="4" t="s">
        <v>1008</v>
      </c>
      <c r="D695" s="4" t="s">
        <v>1142</v>
      </c>
      <c r="F695" s="4">
        <v>600393</v>
      </c>
      <c r="G695" s="5" t="s">
        <v>954</v>
      </c>
      <c r="H695" s="4">
        <v>30</v>
      </c>
      <c r="I695" s="6">
        <v>500000</v>
      </c>
      <c r="J695" s="6">
        <v>454259</v>
      </c>
    </row>
    <row r="696" spans="1:10" x14ac:dyDescent="0.2">
      <c r="A696" s="4" t="s">
        <v>11</v>
      </c>
      <c r="B696" s="4" t="s">
        <v>146</v>
      </c>
      <c r="C696" s="4" t="s">
        <v>1143</v>
      </c>
      <c r="D696" s="4" t="s">
        <v>155</v>
      </c>
      <c r="F696" s="4">
        <v>762318</v>
      </c>
      <c r="G696" s="5" t="s">
        <v>954</v>
      </c>
      <c r="H696" s="4">
        <v>30</v>
      </c>
      <c r="I696" s="6">
        <v>500000</v>
      </c>
      <c r="J696" s="6">
        <v>111806</v>
      </c>
    </row>
    <row r="697" spans="1:10" x14ac:dyDescent="0.2">
      <c r="A697" s="4" t="s">
        <v>11</v>
      </c>
      <c r="B697" s="4" t="s">
        <v>12</v>
      </c>
      <c r="C697" s="4" t="s">
        <v>1144</v>
      </c>
      <c r="D697" s="4" t="s">
        <v>1145</v>
      </c>
      <c r="F697" s="4">
        <v>1658770</v>
      </c>
      <c r="G697" s="5" t="s">
        <v>954</v>
      </c>
      <c r="H697" s="4">
        <v>30</v>
      </c>
      <c r="I697" s="6">
        <v>500000</v>
      </c>
      <c r="J697" s="6">
        <v>108982</v>
      </c>
    </row>
    <row r="698" spans="1:10" x14ac:dyDescent="0.2">
      <c r="A698" s="4" t="s">
        <v>11</v>
      </c>
      <c r="B698" s="4" t="s">
        <v>146</v>
      </c>
      <c r="C698" s="4" t="s">
        <v>191</v>
      </c>
      <c r="D698" s="4" t="s">
        <v>211</v>
      </c>
      <c r="F698" s="4">
        <v>1390457</v>
      </c>
      <c r="G698" s="5" t="s">
        <v>954</v>
      </c>
      <c r="H698" s="4">
        <v>30</v>
      </c>
      <c r="I698" s="6">
        <v>500000</v>
      </c>
      <c r="J698" s="6">
        <v>458300</v>
      </c>
    </row>
    <row r="699" spans="1:10" x14ac:dyDescent="0.2">
      <c r="A699" s="4" t="s">
        <v>11</v>
      </c>
      <c r="B699" s="4" t="s">
        <v>12</v>
      </c>
      <c r="C699" s="4" t="s">
        <v>1125</v>
      </c>
      <c r="D699" s="4" t="s">
        <v>1146</v>
      </c>
      <c r="F699" s="4">
        <v>772168</v>
      </c>
      <c r="G699" s="5" t="s">
        <v>1147</v>
      </c>
      <c r="H699" s="4">
        <v>30</v>
      </c>
      <c r="I699" s="6">
        <v>500000</v>
      </c>
      <c r="J699" s="6">
        <v>100795</v>
      </c>
    </row>
    <row r="700" spans="1:10" x14ac:dyDescent="0.2">
      <c r="A700" s="4" t="s">
        <v>11</v>
      </c>
      <c r="B700" s="4" t="s">
        <v>19</v>
      </c>
      <c r="C700" s="4" t="s">
        <v>1148</v>
      </c>
      <c r="D700" s="4" t="s">
        <v>648</v>
      </c>
      <c r="F700" s="4">
        <v>1533270</v>
      </c>
      <c r="G700" s="5" t="s">
        <v>1147</v>
      </c>
      <c r="H700" s="4">
        <v>30</v>
      </c>
      <c r="I700" s="6">
        <v>500000</v>
      </c>
      <c r="J700" s="6">
        <v>71605</v>
      </c>
    </row>
    <row r="701" spans="1:10" x14ac:dyDescent="0.2">
      <c r="A701" s="4" t="s">
        <v>11</v>
      </c>
      <c r="B701" s="4" t="s">
        <v>19</v>
      </c>
      <c r="C701" s="4" t="s">
        <v>1148</v>
      </c>
      <c r="D701" s="4" t="s">
        <v>1149</v>
      </c>
      <c r="F701" s="4">
        <v>1687126</v>
      </c>
      <c r="G701" s="5" t="s">
        <v>1147</v>
      </c>
      <c r="H701" s="4">
        <v>30</v>
      </c>
      <c r="I701" s="6">
        <v>1000000</v>
      </c>
      <c r="J701" s="6">
        <v>1000000</v>
      </c>
    </row>
    <row r="702" spans="1:10" x14ac:dyDescent="0.2">
      <c r="A702" s="4" t="s">
        <v>11</v>
      </c>
      <c r="B702" s="4" t="s">
        <v>67</v>
      </c>
      <c r="C702" s="4" t="s">
        <v>1150</v>
      </c>
      <c r="D702" s="4" t="s">
        <v>835</v>
      </c>
      <c r="F702" s="4">
        <v>1173135</v>
      </c>
      <c r="G702" s="5" t="s">
        <v>1147</v>
      </c>
      <c r="H702" s="4">
        <v>30</v>
      </c>
      <c r="I702" s="6">
        <v>1100000</v>
      </c>
      <c r="J702" s="6">
        <v>522578</v>
      </c>
    </row>
    <row r="703" spans="1:10" x14ac:dyDescent="0.2">
      <c r="A703" s="4" t="s">
        <v>11</v>
      </c>
      <c r="B703" s="4" t="s">
        <v>25</v>
      </c>
      <c r="C703" s="4" t="s">
        <v>1151</v>
      </c>
      <c r="D703" s="4" t="s">
        <v>1152</v>
      </c>
      <c r="F703" s="4">
        <v>1002870</v>
      </c>
      <c r="G703" s="5" t="s">
        <v>1147</v>
      </c>
      <c r="H703" s="4">
        <v>30</v>
      </c>
      <c r="I703" s="6">
        <v>1200000</v>
      </c>
      <c r="J703" s="6">
        <v>262367</v>
      </c>
    </row>
    <row r="704" spans="1:10" x14ac:dyDescent="0.2">
      <c r="A704" s="4" t="s">
        <v>11</v>
      </c>
      <c r="B704" s="4" t="s">
        <v>25</v>
      </c>
      <c r="C704" s="4" t="s">
        <v>686</v>
      </c>
      <c r="D704" s="4" t="s">
        <v>1153</v>
      </c>
      <c r="F704" s="4">
        <v>1537909</v>
      </c>
      <c r="G704" s="5" t="s">
        <v>1147</v>
      </c>
      <c r="H704" s="4">
        <v>30</v>
      </c>
      <c r="I704" s="6">
        <v>1300000</v>
      </c>
      <c r="J704" s="6">
        <v>99851</v>
      </c>
    </row>
    <row r="705" spans="1:10" x14ac:dyDescent="0.2">
      <c r="A705" s="4" t="s">
        <v>11</v>
      </c>
      <c r="B705" s="4" t="s">
        <v>12</v>
      </c>
      <c r="C705" s="4" t="s">
        <v>1154</v>
      </c>
      <c r="D705" s="4" t="s">
        <v>1155</v>
      </c>
      <c r="F705" s="4">
        <v>585891</v>
      </c>
      <c r="G705" s="5" t="s">
        <v>1147</v>
      </c>
      <c r="H705" s="4">
        <v>30</v>
      </c>
      <c r="I705" s="6">
        <v>1400000</v>
      </c>
      <c r="J705" s="6">
        <v>71720</v>
      </c>
    </row>
    <row r="706" spans="1:10" x14ac:dyDescent="0.2">
      <c r="A706" s="4" t="s">
        <v>11</v>
      </c>
      <c r="B706" s="4" t="s">
        <v>19</v>
      </c>
      <c r="C706" s="4" t="s">
        <v>1156</v>
      </c>
      <c r="D706" s="4" t="s">
        <v>1157</v>
      </c>
      <c r="F706" s="4">
        <v>499952</v>
      </c>
      <c r="G706" s="5" t="s">
        <v>954</v>
      </c>
      <c r="H706" s="4">
        <v>30</v>
      </c>
      <c r="I706" s="6">
        <v>1500000</v>
      </c>
      <c r="J706" s="6">
        <v>309872</v>
      </c>
    </row>
    <row r="707" spans="1:10" x14ac:dyDescent="0.2">
      <c r="A707" s="4" t="s">
        <v>11</v>
      </c>
      <c r="B707" s="4" t="s">
        <v>25</v>
      </c>
      <c r="C707" s="4" t="s">
        <v>795</v>
      </c>
      <c r="D707" s="4" t="s">
        <v>1158</v>
      </c>
      <c r="F707" s="4">
        <v>1450822</v>
      </c>
      <c r="G707" s="5" t="s">
        <v>954</v>
      </c>
      <c r="H707" s="4">
        <v>30</v>
      </c>
      <c r="I707" s="6">
        <v>1600000</v>
      </c>
      <c r="J707" s="6">
        <v>582530</v>
      </c>
    </row>
    <row r="708" spans="1:10" x14ac:dyDescent="0.2">
      <c r="A708" s="4" t="s">
        <v>11</v>
      </c>
      <c r="B708" s="4" t="s">
        <v>50</v>
      </c>
      <c r="C708" s="4" t="s">
        <v>1159</v>
      </c>
      <c r="D708" s="4" t="s">
        <v>1160</v>
      </c>
      <c r="F708" s="4">
        <v>1604469</v>
      </c>
      <c r="G708" s="5" t="s">
        <v>954</v>
      </c>
      <c r="H708" s="4">
        <v>30</v>
      </c>
      <c r="I708" s="6">
        <v>1700000</v>
      </c>
      <c r="J708" s="6">
        <v>376228</v>
      </c>
    </row>
    <row r="709" spans="1:10" x14ac:dyDescent="0.2">
      <c r="A709" s="4" t="s">
        <v>11</v>
      </c>
      <c r="B709" s="4" t="s">
        <v>12</v>
      </c>
      <c r="C709" s="4" t="s">
        <v>191</v>
      </c>
      <c r="D709" s="4" t="s">
        <v>1161</v>
      </c>
      <c r="F709" s="4">
        <v>1661972</v>
      </c>
      <c r="G709" s="5" t="s">
        <v>954</v>
      </c>
      <c r="H709" s="4">
        <v>30</v>
      </c>
      <c r="I709" s="6">
        <v>1800000</v>
      </c>
      <c r="J709" s="6">
        <v>487931</v>
      </c>
    </row>
    <row r="710" spans="1:10" x14ac:dyDescent="0.2">
      <c r="A710" s="4" t="s">
        <v>11</v>
      </c>
      <c r="B710" s="4" t="s">
        <v>25</v>
      </c>
      <c r="C710" s="4" t="s">
        <v>1162</v>
      </c>
      <c r="D710" s="4" t="s">
        <v>497</v>
      </c>
      <c r="F710" s="4">
        <v>1141793</v>
      </c>
      <c r="G710" s="5" t="s">
        <v>954</v>
      </c>
      <c r="H710" s="4">
        <v>30</v>
      </c>
      <c r="I710" s="6">
        <v>1900000</v>
      </c>
      <c r="J710" s="6">
        <v>426111</v>
      </c>
    </row>
    <row r="711" spans="1:10" x14ac:dyDescent="0.2">
      <c r="A711" s="4" t="s">
        <v>11</v>
      </c>
      <c r="B711" s="4" t="s">
        <v>16</v>
      </c>
      <c r="C711" s="4" t="s">
        <v>737</v>
      </c>
      <c r="D711" s="4" t="s">
        <v>1163</v>
      </c>
      <c r="F711" s="4">
        <v>1603560</v>
      </c>
      <c r="G711" s="5" t="s">
        <v>954</v>
      </c>
      <c r="H711" s="4">
        <v>30</v>
      </c>
      <c r="I711" s="6">
        <v>2000000</v>
      </c>
      <c r="J711" s="6">
        <v>178722</v>
      </c>
    </row>
    <row r="712" spans="1:10" x14ac:dyDescent="0.2">
      <c r="A712" s="4" t="s">
        <v>11</v>
      </c>
      <c r="B712" s="4" t="s">
        <v>22</v>
      </c>
      <c r="C712" s="4" t="s">
        <v>1164</v>
      </c>
      <c r="D712" s="4" t="s">
        <v>1165</v>
      </c>
      <c r="F712" s="4">
        <v>1209830</v>
      </c>
      <c r="G712" s="5" t="s">
        <v>954</v>
      </c>
      <c r="H712" s="4">
        <v>30</v>
      </c>
      <c r="I712" s="6">
        <v>2100000</v>
      </c>
      <c r="J712" s="6">
        <v>146835</v>
      </c>
    </row>
    <row r="713" spans="1:10" x14ac:dyDescent="0.2">
      <c r="A713" s="4" t="s">
        <v>11</v>
      </c>
      <c r="B713" s="4" t="s">
        <v>25</v>
      </c>
      <c r="C713" s="4" t="s">
        <v>1166</v>
      </c>
      <c r="D713" s="4" t="s">
        <v>1167</v>
      </c>
      <c r="F713" s="4">
        <v>507127</v>
      </c>
      <c r="G713" s="5" t="s">
        <v>954</v>
      </c>
      <c r="H713" s="4">
        <v>30</v>
      </c>
      <c r="I713" s="6">
        <v>2200000</v>
      </c>
      <c r="J713" s="6">
        <v>628187</v>
      </c>
    </row>
    <row r="714" spans="1:10" x14ac:dyDescent="0.2">
      <c r="A714" s="4" t="s">
        <v>11</v>
      </c>
      <c r="B714" s="4" t="s">
        <v>12</v>
      </c>
      <c r="C714" s="4" t="s">
        <v>1168</v>
      </c>
      <c r="D714" s="4" t="s">
        <v>468</v>
      </c>
      <c r="F714" s="4">
        <v>1661758</v>
      </c>
      <c r="G714" s="5" t="s">
        <v>954</v>
      </c>
      <c r="H714" s="4">
        <v>30</v>
      </c>
      <c r="I714" s="6">
        <v>2300000</v>
      </c>
      <c r="J714" s="6">
        <v>801325</v>
      </c>
    </row>
    <row r="715" spans="1:10" x14ac:dyDescent="0.2">
      <c r="A715" s="4" t="s">
        <v>11</v>
      </c>
      <c r="B715" s="4" t="s">
        <v>146</v>
      </c>
      <c r="C715" s="4" t="s">
        <v>191</v>
      </c>
      <c r="D715" s="4" t="s">
        <v>506</v>
      </c>
      <c r="F715" s="4">
        <v>1747771</v>
      </c>
      <c r="G715" s="5" t="s">
        <v>954</v>
      </c>
      <c r="H715" s="4">
        <v>30</v>
      </c>
      <c r="I715" s="6">
        <v>2400000</v>
      </c>
      <c r="J715" s="6">
        <v>1000000</v>
      </c>
    </row>
    <row r="716" spans="1:10" x14ac:dyDescent="0.2">
      <c r="A716" s="4" t="s">
        <v>11</v>
      </c>
      <c r="B716" s="4" t="s">
        <v>12</v>
      </c>
      <c r="C716" s="4" t="s">
        <v>691</v>
      </c>
      <c r="D716" s="4" t="s">
        <v>1169</v>
      </c>
      <c r="F716" s="4">
        <v>1660602</v>
      </c>
      <c r="G716" s="5" t="s">
        <v>954</v>
      </c>
      <c r="H716" s="4">
        <v>30</v>
      </c>
      <c r="I716" s="6">
        <v>2500000</v>
      </c>
      <c r="J716" s="6">
        <v>944630</v>
      </c>
    </row>
    <row r="717" spans="1:10" x14ac:dyDescent="0.2">
      <c r="A717" s="4" t="s">
        <v>11</v>
      </c>
      <c r="B717" s="4" t="s">
        <v>12</v>
      </c>
      <c r="C717" s="4" t="s">
        <v>757</v>
      </c>
      <c r="D717" s="4" t="s">
        <v>1170</v>
      </c>
      <c r="F717" s="4">
        <v>1662053</v>
      </c>
      <c r="G717" s="5" t="s">
        <v>954</v>
      </c>
      <c r="H717" s="4">
        <v>30</v>
      </c>
      <c r="I717" s="6">
        <v>2600000</v>
      </c>
      <c r="J717" s="6">
        <v>1333208</v>
      </c>
    </row>
    <row r="718" spans="1:10" x14ac:dyDescent="0.2">
      <c r="A718" s="4" t="s">
        <v>11</v>
      </c>
      <c r="B718" s="4" t="s">
        <v>12</v>
      </c>
      <c r="C718" s="4" t="s">
        <v>584</v>
      </c>
      <c r="D718" s="4" t="s">
        <v>1171</v>
      </c>
      <c r="F718" s="4">
        <v>1018827</v>
      </c>
      <c r="G718" s="5" t="s">
        <v>954</v>
      </c>
      <c r="H718" s="4">
        <v>30</v>
      </c>
      <c r="I718" s="6">
        <v>2700000</v>
      </c>
      <c r="J718" s="6">
        <v>312478</v>
      </c>
    </row>
    <row r="719" spans="1:10" x14ac:dyDescent="0.2">
      <c r="A719" s="4" t="s">
        <v>11</v>
      </c>
      <c r="B719" s="4" t="s">
        <v>12</v>
      </c>
      <c r="C719" s="4" t="s">
        <v>586</v>
      </c>
      <c r="D719" s="4" t="s">
        <v>1172</v>
      </c>
      <c r="F719" s="4">
        <v>641124</v>
      </c>
      <c r="G719" s="5" t="s">
        <v>954</v>
      </c>
      <c r="H719" s="4">
        <v>30</v>
      </c>
      <c r="I719" s="6">
        <v>2800000</v>
      </c>
      <c r="J719" s="6">
        <v>295007</v>
      </c>
    </row>
    <row r="720" spans="1:10" x14ac:dyDescent="0.2">
      <c r="A720" s="4" t="s">
        <v>11</v>
      </c>
      <c r="B720" s="4" t="s">
        <v>19</v>
      </c>
      <c r="C720" s="4" t="s">
        <v>1150</v>
      </c>
      <c r="D720" s="4" t="s">
        <v>1173</v>
      </c>
      <c r="F720" s="4">
        <v>609709</v>
      </c>
      <c r="G720" s="5" t="s">
        <v>954</v>
      </c>
      <c r="H720" s="4">
        <v>30</v>
      </c>
      <c r="I720" s="6">
        <v>2900000</v>
      </c>
      <c r="J720" s="6">
        <v>736988</v>
      </c>
    </row>
    <row r="721" spans="1:10" x14ac:dyDescent="0.2">
      <c r="A721" s="4" t="s">
        <v>11</v>
      </c>
      <c r="B721" s="4" t="s">
        <v>25</v>
      </c>
      <c r="C721" s="4" t="s">
        <v>1174</v>
      </c>
      <c r="D721" s="4" t="s">
        <v>1175</v>
      </c>
      <c r="F721" s="4">
        <v>519213</v>
      </c>
      <c r="G721" s="5" t="s">
        <v>954</v>
      </c>
      <c r="H721" s="4">
        <v>30</v>
      </c>
      <c r="I721" s="6">
        <v>3000000</v>
      </c>
      <c r="J721" s="6">
        <v>383184</v>
      </c>
    </row>
    <row r="722" spans="1:10" x14ac:dyDescent="0.2">
      <c r="A722" s="4" t="s">
        <v>11</v>
      </c>
      <c r="B722" s="4" t="s">
        <v>67</v>
      </c>
      <c r="C722" s="4" t="s">
        <v>1176</v>
      </c>
      <c r="D722" s="4" t="s">
        <v>604</v>
      </c>
      <c r="F722" s="4">
        <v>1443728</v>
      </c>
      <c r="G722" s="5" t="s">
        <v>954</v>
      </c>
      <c r="H722" s="4">
        <v>30</v>
      </c>
      <c r="I722" s="6">
        <v>3100000</v>
      </c>
      <c r="J722" s="6">
        <v>410173</v>
      </c>
    </row>
    <row r="723" spans="1:10" x14ac:dyDescent="0.2">
      <c r="A723" s="4" t="s">
        <v>11</v>
      </c>
      <c r="B723" s="4" t="s">
        <v>50</v>
      </c>
      <c r="C723" s="4" t="s">
        <v>1014</v>
      </c>
      <c r="D723" s="4" t="s">
        <v>1177</v>
      </c>
      <c r="F723" s="4">
        <v>1616166</v>
      </c>
      <c r="G723" s="5" t="s">
        <v>954</v>
      </c>
      <c r="H723" s="4">
        <v>30</v>
      </c>
      <c r="I723" s="6">
        <v>3200000</v>
      </c>
      <c r="J723" s="6">
        <v>905354</v>
      </c>
    </row>
    <row r="724" spans="1:10" x14ac:dyDescent="0.2">
      <c r="A724" s="4" t="s">
        <v>11</v>
      </c>
      <c r="B724" s="4" t="s">
        <v>19</v>
      </c>
      <c r="C724" s="4" t="s">
        <v>275</v>
      </c>
      <c r="D724" s="4" t="s">
        <v>1178</v>
      </c>
      <c r="F724" s="4">
        <v>615540</v>
      </c>
      <c r="G724" s="5" t="s">
        <v>954</v>
      </c>
      <c r="H724" s="4">
        <v>30</v>
      </c>
      <c r="I724" s="6">
        <v>3300000</v>
      </c>
      <c r="J724" s="6">
        <v>408225</v>
      </c>
    </row>
    <row r="725" spans="1:10" x14ac:dyDescent="0.2">
      <c r="A725" s="4" t="s">
        <v>11</v>
      </c>
      <c r="B725" s="4" t="s">
        <v>50</v>
      </c>
      <c r="C725" s="4" t="s">
        <v>1054</v>
      </c>
      <c r="D725" s="4" t="s">
        <v>1179</v>
      </c>
      <c r="F725" s="4">
        <v>584670</v>
      </c>
      <c r="G725" s="5" t="s">
        <v>954</v>
      </c>
      <c r="H725" s="4">
        <v>30</v>
      </c>
      <c r="I725" s="6">
        <v>3400000</v>
      </c>
      <c r="J725" s="6">
        <v>1160838</v>
      </c>
    </row>
    <row r="726" spans="1:10" x14ac:dyDescent="0.2">
      <c r="A726" s="4" t="s">
        <v>11</v>
      </c>
      <c r="B726" s="4" t="s">
        <v>12</v>
      </c>
      <c r="C726" s="4" t="s">
        <v>1045</v>
      </c>
      <c r="D726" s="4" t="s">
        <v>1180</v>
      </c>
      <c r="F726" s="4">
        <v>1608429</v>
      </c>
      <c r="G726" s="5" t="s">
        <v>954</v>
      </c>
      <c r="H726" s="4">
        <v>30</v>
      </c>
      <c r="I726" s="6">
        <v>3500000</v>
      </c>
      <c r="J726" s="6">
        <v>257865</v>
      </c>
    </row>
    <row r="727" spans="1:10" x14ac:dyDescent="0.2">
      <c r="A727" s="4" t="s">
        <v>11</v>
      </c>
      <c r="B727" s="4" t="s">
        <v>12</v>
      </c>
      <c r="C727" s="4" t="s">
        <v>1176</v>
      </c>
      <c r="D727" s="4" t="s">
        <v>1181</v>
      </c>
      <c r="F727" s="4">
        <v>1519063</v>
      </c>
      <c r="G727" s="5" t="s">
        <v>954</v>
      </c>
      <c r="H727" s="4">
        <v>30</v>
      </c>
      <c r="I727" s="6">
        <v>3600000</v>
      </c>
      <c r="J727" s="6">
        <v>624478</v>
      </c>
    </row>
    <row r="728" spans="1:10" x14ac:dyDescent="0.2">
      <c r="A728" s="4" t="s">
        <v>11</v>
      </c>
      <c r="B728" s="4" t="s">
        <v>157</v>
      </c>
      <c r="C728" s="4" t="s">
        <v>1182</v>
      </c>
      <c r="D728" s="4" t="s">
        <v>1183</v>
      </c>
      <c r="F728" s="4">
        <v>685659</v>
      </c>
      <c r="G728" s="5" t="s">
        <v>954</v>
      </c>
      <c r="H728" s="4">
        <v>30</v>
      </c>
      <c r="I728" s="6">
        <v>3700000</v>
      </c>
      <c r="J728" s="6">
        <v>355886</v>
      </c>
    </row>
    <row r="729" spans="1:10" x14ac:dyDescent="0.2">
      <c r="A729" s="4" t="s">
        <v>11</v>
      </c>
      <c r="B729" s="4" t="s">
        <v>12</v>
      </c>
      <c r="C729" s="4" t="s">
        <v>1184</v>
      </c>
      <c r="D729" s="4" t="s">
        <v>1185</v>
      </c>
      <c r="F729" s="4">
        <v>813442</v>
      </c>
      <c r="G729" s="5" t="s">
        <v>954</v>
      </c>
      <c r="H729" s="4">
        <v>30</v>
      </c>
      <c r="I729" s="6">
        <v>3800000</v>
      </c>
      <c r="J729" s="6">
        <v>684149</v>
      </c>
    </row>
    <row r="730" spans="1:10" x14ac:dyDescent="0.2">
      <c r="A730" s="4" t="s">
        <v>11</v>
      </c>
      <c r="B730" s="4" t="s">
        <v>16</v>
      </c>
      <c r="C730" s="4" t="s">
        <v>1186</v>
      </c>
      <c r="D730" s="4" t="s">
        <v>541</v>
      </c>
      <c r="F730" s="4">
        <v>1747706</v>
      </c>
      <c r="G730" s="5" t="s">
        <v>954</v>
      </c>
      <c r="H730" s="4">
        <v>30</v>
      </c>
      <c r="I730" s="6">
        <v>3900000</v>
      </c>
      <c r="J730" s="6">
        <v>1409534</v>
      </c>
    </row>
    <row r="731" spans="1:10" x14ac:dyDescent="0.2">
      <c r="A731" s="4" t="s">
        <v>11</v>
      </c>
      <c r="B731" s="4" t="s">
        <v>67</v>
      </c>
      <c r="C731" s="4" t="s">
        <v>1187</v>
      </c>
      <c r="D731" s="4" t="s">
        <v>1188</v>
      </c>
      <c r="F731" s="4">
        <v>756963</v>
      </c>
      <c r="G731" s="5" t="s">
        <v>954</v>
      </c>
      <c r="H731" s="4">
        <v>30</v>
      </c>
      <c r="I731" s="6">
        <v>4000000</v>
      </c>
      <c r="J731" s="6">
        <v>147992</v>
      </c>
    </row>
    <row r="732" spans="1:10" x14ac:dyDescent="0.2">
      <c r="A732" s="4" t="s">
        <v>11</v>
      </c>
      <c r="B732" s="4" t="s">
        <v>67</v>
      </c>
      <c r="C732" s="4" t="s">
        <v>1187</v>
      </c>
      <c r="D732" s="4" t="s">
        <v>1189</v>
      </c>
      <c r="F732" s="4">
        <v>738631</v>
      </c>
      <c r="G732" s="5" t="s">
        <v>954</v>
      </c>
      <c r="H732" s="4">
        <v>30</v>
      </c>
      <c r="I732" s="6">
        <v>4100000</v>
      </c>
      <c r="J732" s="6">
        <v>385893</v>
      </c>
    </row>
    <row r="733" spans="1:10" x14ac:dyDescent="0.2">
      <c r="A733" s="4" t="s">
        <v>11</v>
      </c>
      <c r="B733" s="4" t="s">
        <v>12</v>
      </c>
      <c r="C733" s="4" t="s">
        <v>1190</v>
      </c>
      <c r="D733" s="4" t="s">
        <v>1191</v>
      </c>
      <c r="F733" s="4">
        <v>1512597</v>
      </c>
      <c r="G733" s="5" t="s">
        <v>954</v>
      </c>
      <c r="H733" s="4">
        <v>30</v>
      </c>
      <c r="I733" s="6">
        <v>4200000</v>
      </c>
      <c r="J733" s="6">
        <v>477706</v>
      </c>
    </row>
    <row r="734" spans="1:10" x14ac:dyDescent="0.2">
      <c r="A734" s="4" t="s">
        <v>11</v>
      </c>
      <c r="B734" s="4" t="s">
        <v>22</v>
      </c>
      <c r="C734" s="4" t="s">
        <v>1192</v>
      </c>
      <c r="D734" s="4" t="s">
        <v>131</v>
      </c>
      <c r="F734" s="4">
        <v>1116787</v>
      </c>
      <c r="G734" s="5" t="s">
        <v>954</v>
      </c>
      <c r="H734" s="4">
        <v>30</v>
      </c>
      <c r="I734" s="6">
        <v>1050000</v>
      </c>
      <c r="J734" s="6">
        <v>339274</v>
      </c>
    </row>
    <row r="735" spans="1:10" x14ac:dyDescent="0.2">
      <c r="A735" s="4" t="s">
        <v>11</v>
      </c>
      <c r="B735" s="4" t="s">
        <v>19</v>
      </c>
      <c r="C735" s="4" t="s">
        <v>1193</v>
      </c>
      <c r="D735" s="4" t="s">
        <v>1194</v>
      </c>
      <c r="F735" s="4">
        <v>731537</v>
      </c>
      <c r="G735" s="5" t="s">
        <v>954</v>
      </c>
      <c r="H735" s="4">
        <v>30</v>
      </c>
      <c r="I735" s="6">
        <v>1100000</v>
      </c>
      <c r="J735" s="6">
        <v>556701</v>
      </c>
    </row>
    <row r="736" spans="1:10" x14ac:dyDescent="0.2">
      <c r="A736" s="4" t="s">
        <v>11</v>
      </c>
      <c r="B736" s="4" t="s">
        <v>67</v>
      </c>
      <c r="C736" s="4" t="s">
        <v>981</v>
      </c>
      <c r="D736" s="4" t="s">
        <v>1195</v>
      </c>
      <c r="F736" s="4">
        <v>1144292</v>
      </c>
      <c r="G736" s="5" t="s">
        <v>954</v>
      </c>
      <c r="H736" s="4">
        <v>30</v>
      </c>
      <c r="I736" s="6">
        <v>1150000</v>
      </c>
      <c r="J736" s="6">
        <v>377675</v>
      </c>
    </row>
    <row r="737" spans="1:10" x14ac:dyDescent="0.2">
      <c r="A737" s="4" t="s">
        <v>11</v>
      </c>
      <c r="B737" s="4" t="s">
        <v>12</v>
      </c>
      <c r="C737" s="4" t="s">
        <v>1196</v>
      </c>
      <c r="D737" s="4" t="s">
        <v>1197</v>
      </c>
      <c r="F737" s="4">
        <v>1433042</v>
      </c>
      <c r="G737" s="5" t="s">
        <v>954</v>
      </c>
      <c r="H737" s="4">
        <v>30</v>
      </c>
      <c r="I737" s="6">
        <v>1200000</v>
      </c>
      <c r="J737" s="6">
        <v>574002</v>
      </c>
    </row>
    <row r="738" spans="1:10" x14ac:dyDescent="0.2">
      <c r="A738" s="4" t="s">
        <v>11</v>
      </c>
      <c r="B738" s="4" t="s">
        <v>12</v>
      </c>
      <c r="C738" s="4" t="s">
        <v>1196</v>
      </c>
      <c r="D738" s="4" t="s">
        <v>1198</v>
      </c>
      <c r="F738" s="4">
        <v>576056</v>
      </c>
      <c r="G738" s="5" t="s">
        <v>954</v>
      </c>
      <c r="H738" s="4">
        <v>30</v>
      </c>
      <c r="I738" s="6">
        <v>1250000</v>
      </c>
      <c r="J738" s="6">
        <v>395350</v>
      </c>
    </row>
    <row r="739" spans="1:10" x14ac:dyDescent="0.2">
      <c r="A739" s="4" t="s">
        <v>11</v>
      </c>
      <c r="B739" s="4" t="s">
        <v>488</v>
      </c>
      <c r="C739" s="4" t="s">
        <v>1199</v>
      </c>
      <c r="D739" s="4" t="s">
        <v>1200</v>
      </c>
      <c r="F739" s="4">
        <v>1738861</v>
      </c>
      <c r="G739" s="5" t="s">
        <v>954</v>
      </c>
      <c r="H739" s="4">
        <v>30</v>
      </c>
      <c r="I739" s="6">
        <v>1300000</v>
      </c>
      <c r="J739" s="6">
        <v>879974</v>
      </c>
    </row>
    <row r="740" spans="1:10" x14ac:dyDescent="0.2">
      <c r="A740" s="4" t="s">
        <v>11</v>
      </c>
      <c r="B740" s="4" t="s">
        <v>22</v>
      </c>
      <c r="C740" s="4" t="s">
        <v>1040</v>
      </c>
      <c r="D740" s="4" t="s">
        <v>1201</v>
      </c>
      <c r="F740" s="4">
        <v>648947</v>
      </c>
      <c r="G740" s="5" t="s">
        <v>954</v>
      </c>
      <c r="H740" s="4">
        <v>30</v>
      </c>
      <c r="I740" s="6">
        <v>1350000</v>
      </c>
      <c r="J740" s="6">
        <v>999963</v>
      </c>
    </row>
    <row r="741" spans="1:10" x14ac:dyDescent="0.2">
      <c r="A741" s="4" t="s">
        <v>11</v>
      </c>
      <c r="B741" s="4" t="s">
        <v>12</v>
      </c>
      <c r="C741" s="4" t="s">
        <v>1202</v>
      </c>
      <c r="D741" s="4" t="s">
        <v>1203</v>
      </c>
      <c r="F741" s="4">
        <v>56354</v>
      </c>
      <c r="G741" s="5" t="s">
        <v>954</v>
      </c>
      <c r="H741" s="4">
        <v>30</v>
      </c>
      <c r="I741" s="6">
        <v>1400000</v>
      </c>
      <c r="J741" s="6">
        <v>126401</v>
      </c>
    </row>
    <row r="742" spans="1:10" x14ac:dyDescent="0.2">
      <c r="A742" s="4" t="s">
        <v>11</v>
      </c>
      <c r="B742" s="4" t="s">
        <v>12</v>
      </c>
      <c r="C742" s="4" t="s">
        <v>1204</v>
      </c>
      <c r="D742" s="4" t="s">
        <v>497</v>
      </c>
      <c r="F742" s="4">
        <v>1079647</v>
      </c>
      <c r="G742" s="5" t="s">
        <v>954</v>
      </c>
      <c r="H742" s="4">
        <v>30</v>
      </c>
      <c r="I742" s="6">
        <v>1450000</v>
      </c>
      <c r="J742" s="6">
        <v>901292</v>
      </c>
    </row>
    <row r="743" spans="1:10" x14ac:dyDescent="0.2">
      <c r="A743" s="4" t="s">
        <v>11</v>
      </c>
      <c r="B743" s="4" t="s">
        <v>12</v>
      </c>
      <c r="C743" s="4" t="s">
        <v>1205</v>
      </c>
      <c r="D743" s="4" t="s">
        <v>1206</v>
      </c>
      <c r="F743" s="4">
        <v>36695</v>
      </c>
      <c r="G743" s="5" t="s">
        <v>954</v>
      </c>
      <c r="H743" s="4">
        <v>30</v>
      </c>
      <c r="I743" s="6">
        <v>1500000</v>
      </c>
      <c r="J743" s="6">
        <v>830663</v>
      </c>
    </row>
    <row r="744" spans="1:10" x14ac:dyDescent="0.2">
      <c r="A744" s="4" t="s">
        <v>11</v>
      </c>
      <c r="B744" s="4" t="s">
        <v>22</v>
      </c>
      <c r="C744" s="4" t="s">
        <v>1207</v>
      </c>
      <c r="D744" s="4" t="s">
        <v>1208</v>
      </c>
      <c r="F744" s="4">
        <v>920189</v>
      </c>
      <c r="G744" s="5" t="s">
        <v>954</v>
      </c>
      <c r="H744" s="4">
        <v>30</v>
      </c>
      <c r="I744" s="6">
        <v>1550000</v>
      </c>
      <c r="J744" s="6">
        <v>416409</v>
      </c>
    </row>
    <row r="745" spans="1:10" x14ac:dyDescent="0.2">
      <c r="A745" s="4" t="s">
        <v>11</v>
      </c>
      <c r="B745" s="4" t="s">
        <v>22</v>
      </c>
      <c r="C745" s="4" t="s">
        <v>832</v>
      </c>
      <c r="D745" s="4" t="s">
        <v>1209</v>
      </c>
      <c r="F745" s="4">
        <v>1075397</v>
      </c>
      <c r="G745" s="5" t="s">
        <v>954</v>
      </c>
      <c r="H745" s="4">
        <v>30</v>
      </c>
      <c r="I745" s="6">
        <v>1600000</v>
      </c>
      <c r="J745" s="6">
        <v>435256</v>
      </c>
    </row>
    <row r="746" spans="1:10" x14ac:dyDescent="0.2">
      <c r="A746" s="4" t="s">
        <v>11</v>
      </c>
      <c r="B746" s="4" t="s">
        <v>50</v>
      </c>
      <c r="C746" s="4" t="s">
        <v>1210</v>
      </c>
      <c r="D746" s="4" t="s">
        <v>1211</v>
      </c>
      <c r="F746" s="4">
        <v>567006</v>
      </c>
      <c r="G746" s="5" t="s">
        <v>954</v>
      </c>
      <c r="H746" s="4">
        <v>30</v>
      </c>
      <c r="I746" s="6">
        <v>1650000</v>
      </c>
      <c r="J746" s="6">
        <v>954978</v>
      </c>
    </row>
    <row r="747" spans="1:10" x14ac:dyDescent="0.2">
      <c r="A747" s="4" t="s">
        <v>11</v>
      </c>
      <c r="B747" s="4" t="s">
        <v>12</v>
      </c>
      <c r="C747" s="4" t="s">
        <v>584</v>
      </c>
      <c r="D747" s="4" t="s">
        <v>1212</v>
      </c>
      <c r="F747" s="4">
        <v>1437696</v>
      </c>
      <c r="G747" s="5" t="s">
        <v>954</v>
      </c>
      <c r="H747" s="4">
        <v>30</v>
      </c>
      <c r="I747" s="6">
        <v>1700000</v>
      </c>
      <c r="J747" s="6">
        <v>807332</v>
      </c>
    </row>
    <row r="748" spans="1:10" x14ac:dyDescent="0.2">
      <c r="A748" s="4" t="s">
        <v>11</v>
      </c>
      <c r="B748" s="4" t="s">
        <v>12</v>
      </c>
      <c r="C748" s="4" t="s">
        <v>1213</v>
      </c>
      <c r="D748" s="4" t="s">
        <v>597</v>
      </c>
      <c r="F748" s="4">
        <v>1623238</v>
      </c>
      <c r="G748" s="5" t="s">
        <v>954</v>
      </c>
      <c r="H748" s="4">
        <v>30</v>
      </c>
      <c r="I748" s="6">
        <v>1750000</v>
      </c>
      <c r="J748" s="6">
        <v>713640</v>
      </c>
    </row>
    <row r="749" spans="1:10" x14ac:dyDescent="0.2">
      <c r="A749" s="4" t="s">
        <v>11</v>
      </c>
      <c r="B749" s="4" t="s">
        <v>12</v>
      </c>
      <c r="C749" s="4" t="s">
        <v>1214</v>
      </c>
      <c r="D749" s="4" t="s">
        <v>1215</v>
      </c>
      <c r="F749" s="4">
        <v>1079563</v>
      </c>
      <c r="G749" s="5" t="s">
        <v>954</v>
      </c>
      <c r="H749" s="4">
        <v>30</v>
      </c>
      <c r="I749" s="6">
        <v>1800000</v>
      </c>
      <c r="J749" s="6">
        <v>930767</v>
      </c>
    </row>
    <row r="750" spans="1:10" x14ac:dyDescent="0.2">
      <c r="A750" s="4" t="s">
        <v>11</v>
      </c>
      <c r="B750" s="4" t="s">
        <v>25</v>
      </c>
      <c r="C750" s="4" t="s">
        <v>805</v>
      </c>
      <c r="D750" s="4" t="s">
        <v>1216</v>
      </c>
      <c r="F750" s="4">
        <v>1067972</v>
      </c>
      <c r="G750" s="5" t="s">
        <v>954</v>
      </c>
      <c r="H750" s="4">
        <v>30</v>
      </c>
      <c r="I750" s="6">
        <v>1850000</v>
      </c>
      <c r="J750" s="6">
        <v>895913</v>
      </c>
    </row>
    <row r="751" spans="1:10" x14ac:dyDescent="0.2">
      <c r="A751" s="4" t="s">
        <v>11</v>
      </c>
      <c r="B751" s="4" t="s">
        <v>19</v>
      </c>
      <c r="C751" s="4" t="s">
        <v>1217</v>
      </c>
      <c r="D751" s="4" t="s">
        <v>1218</v>
      </c>
      <c r="F751" s="4">
        <v>1623139</v>
      </c>
      <c r="G751" s="5" t="s">
        <v>954</v>
      </c>
      <c r="H751" s="4">
        <v>30</v>
      </c>
      <c r="I751" s="6">
        <v>1900000</v>
      </c>
      <c r="J751" s="6">
        <v>577515</v>
      </c>
    </row>
    <row r="752" spans="1:10" x14ac:dyDescent="0.2">
      <c r="A752" s="4" t="s">
        <v>11</v>
      </c>
      <c r="B752" s="4" t="s">
        <v>25</v>
      </c>
      <c r="C752" s="4" t="s">
        <v>191</v>
      </c>
      <c r="D752" s="4" t="s">
        <v>1219</v>
      </c>
      <c r="F752" s="4">
        <v>1366796</v>
      </c>
      <c r="G752" s="5" t="s">
        <v>954</v>
      </c>
      <c r="H752" s="4">
        <v>30</v>
      </c>
      <c r="I752" s="6">
        <v>1950000</v>
      </c>
      <c r="J752" s="6">
        <v>846486</v>
      </c>
    </row>
    <row r="753" spans="1:10" x14ac:dyDescent="0.2">
      <c r="A753" s="4" t="s">
        <v>11</v>
      </c>
      <c r="B753" s="4" t="s">
        <v>25</v>
      </c>
      <c r="C753" s="10" t="s">
        <v>4206</v>
      </c>
      <c r="D753" s="4" t="s">
        <v>1714</v>
      </c>
      <c r="F753" s="4">
        <v>1396074</v>
      </c>
      <c r="G753" s="5" t="s">
        <v>954</v>
      </c>
      <c r="H753" s="4">
        <v>30</v>
      </c>
      <c r="I753" s="6">
        <v>2000000</v>
      </c>
      <c r="J753" s="6">
        <v>553702</v>
      </c>
    </row>
    <row r="754" spans="1:10" x14ac:dyDescent="0.2">
      <c r="A754" s="4" t="s">
        <v>11</v>
      </c>
      <c r="B754" s="4" t="s">
        <v>19</v>
      </c>
      <c r="C754" s="4" t="s">
        <v>1220</v>
      </c>
      <c r="D754" s="4" t="s">
        <v>1221</v>
      </c>
      <c r="F754" s="4">
        <v>1623725</v>
      </c>
      <c r="G754" s="5" t="s">
        <v>954</v>
      </c>
      <c r="H754" s="4">
        <v>30</v>
      </c>
      <c r="I754" s="6">
        <v>2050000</v>
      </c>
      <c r="J754" s="6">
        <v>236358</v>
      </c>
    </row>
    <row r="755" spans="1:10" x14ac:dyDescent="0.2">
      <c r="A755" s="4" t="s">
        <v>11</v>
      </c>
      <c r="B755" s="4" t="s">
        <v>16</v>
      </c>
      <c r="C755" s="4" t="s">
        <v>887</v>
      </c>
      <c r="D755" s="4" t="s">
        <v>1222</v>
      </c>
      <c r="F755" s="4">
        <v>576023</v>
      </c>
      <c r="G755" s="5" t="s">
        <v>954</v>
      </c>
      <c r="H755" s="4">
        <v>30</v>
      </c>
      <c r="I755" s="6">
        <v>2100000</v>
      </c>
      <c r="J755" s="6">
        <v>535870</v>
      </c>
    </row>
    <row r="756" spans="1:10" x14ac:dyDescent="0.2">
      <c r="A756" s="4" t="s">
        <v>11</v>
      </c>
      <c r="B756" s="4" t="s">
        <v>22</v>
      </c>
      <c r="C756" s="4" t="s">
        <v>1040</v>
      </c>
      <c r="D756" s="4" t="s">
        <v>155</v>
      </c>
      <c r="F756" s="4">
        <v>1352945</v>
      </c>
      <c r="G756" s="5" t="s">
        <v>954</v>
      </c>
      <c r="H756" s="4">
        <v>30</v>
      </c>
      <c r="I756" s="6">
        <v>2150000</v>
      </c>
      <c r="J756" s="6">
        <v>1414278</v>
      </c>
    </row>
    <row r="757" spans="1:10" x14ac:dyDescent="0.2">
      <c r="A757" s="4" t="s">
        <v>11</v>
      </c>
      <c r="B757" s="4" t="s">
        <v>12</v>
      </c>
      <c r="C757" s="4" t="s">
        <v>625</v>
      </c>
      <c r="D757" s="4" t="s">
        <v>626</v>
      </c>
      <c r="F757" s="4">
        <v>614253</v>
      </c>
      <c r="G757" s="5" t="s">
        <v>954</v>
      </c>
      <c r="H757" s="4">
        <v>30</v>
      </c>
      <c r="I757" s="6">
        <v>2200000</v>
      </c>
      <c r="J757" s="6">
        <v>119388</v>
      </c>
    </row>
    <row r="758" spans="1:10" x14ac:dyDescent="0.2">
      <c r="A758" s="4" t="s">
        <v>11</v>
      </c>
      <c r="B758" s="4" t="s">
        <v>50</v>
      </c>
      <c r="C758" s="4" t="s">
        <v>981</v>
      </c>
      <c r="D758" s="4" t="s">
        <v>1223</v>
      </c>
      <c r="F758" s="4">
        <v>1441383</v>
      </c>
      <c r="G758" s="5" t="s">
        <v>954</v>
      </c>
      <c r="H758" s="4">
        <v>30</v>
      </c>
      <c r="I758" s="6">
        <v>2250000</v>
      </c>
      <c r="J758" s="6">
        <v>132728</v>
      </c>
    </row>
    <row r="759" spans="1:10" x14ac:dyDescent="0.2">
      <c r="A759" s="4" t="s">
        <v>11</v>
      </c>
      <c r="B759" s="4" t="s">
        <v>16</v>
      </c>
      <c r="C759" s="4" t="s">
        <v>1224</v>
      </c>
      <c r="D759" s="4" t="s">
        <v>1225</v>
      </c>
      <c r="F759" s="4">
        <v>1625068</v>
      </c>
      <c r="G759" s="5" t="s">
        <v>954</v>
      </c>
      <c r="H759" s="4">
        <v>30</v>
      </c>
      <c r="I759" s="6">
        <v>2300000</v>
      </c>
      <c r="J759" s="6">
        <v>646350</v>
      </c>
    </row>
    <row r="760" spans="1:10" x14ac:dyDescent="0.2">
      <c r="A760" s="4" t="s">
        <v>11</v>
      </c>
      <c r="B760" s="4" t="s">
        <v>25</v>
      </c>
      <c r="C760" s="4" t="s">
        <v>1154</v>
      </c>
      <c r="D760" s="4" t="s">
        <v>1226</v>
      </c>
      <c r="F760" s="4">
        <v>1280799</v>
      </c>
      <c r="G760" s="5" t="s">
        <v>954</v>
      </c>
      <c r="H760" s="4">
        <v>30</v>
      </c>
      <c r="I760" s="6">
        <v>2350000</v>
      </c>
      <c r="J760" s="6">
        <v>555893</v>
      </c>
    </row>
    <row r="761" spans="1:10" x14ac:dyDescent="0.2">
      <c r="A761" s="4" t="s">
        <v>11</v>
      </c>
      <c r="B761" s="4" t="s">
        <v>157</v>
      </c>
      <c r="C761" s="4" t="s">
        <v>1227</v>
      </c>
      <c r="D761" s="4" t="s">
        <v>1228</v>
      </c>
      <c r="F761" s="4">
        <v>1517448</v>
      </c>
      <c r="G761" s="5" t="s">
        <v>954</v>
      </c>
      <c r="H761" s="4">
        <v>30</v>
      </c>
      <c r="I761" s="6">
        <v>2400000</v>
      </c>
      <c r="J761" s="6">
        <v>297542</v>
      </c>
    </row>
    <row r="762" spans="1:10" x14ac:dyDescent="0.2">
      <c r="A762" s="4" t="s">
        <v>11</v>
      </c>
      <c r="B762" s="4" t="s">
        <v>12</v>
      </c>
      <c r="C762" s="4" t="s">
        <v>805</v>
      </c>
      <c r="D762" s="4" t="s">
        <v>1229</v>
      </c>
      <c r="F762" s="4">
        <v>1597440</v>
      </c>
      <c r="G762" s="5" t="s">
        <v>954</v>
      </c>
      <c r="H762" s="4">
        <v>30</v>
      </c>
      <c r="I762" s="6">
        <v>2450000</v>
      </c>
      <c r="J762" s="6">
        <v>994631</v>
      </c>
    </row>
    <row r="763" spans="1:10" x14ac:dyDescent="0.2">
      <c r="A763" s="4" t="s">
        <v>11</v>
      </c>
      <c r="B763" s="4" t="s">
        <v>12</v>
      </c>
      <c r="C763" s="4" t="s">
        <v>1230</v>
      </c>
      <c r="D763" s="4" t="s">
        <v>1231</v>
      </c>
      <c r="F763" s="4">
        <v>1019221</v>
      </c>
      <c r="G763" s="5" t="s">
        <v>954</v>
      </c>
      <c r="H763" s="4">
        <v>30</v>
      </c>
      <c r="I763" s="6">
        <v>2500000</v>
      </c>
      <c r="J763" s="6">
        <v>719647</v>
      </c>
    </row>
    <row r="764" spans="1:10" x14ac:dyDescent="0.2">
      <c r="A764" s="4" t="s">
        <v>11</v>
      </c>
      <c r="B764" s="4" t="s">
        <v>12</v>
      </c>
      <c r="C764" s="4" t="s">
        <v>1232</v>
      </c>
      <c r="D764" s="4" t="s">
        <v>979</v>
      </c>
      <c r="F764" s="4">
        <v>527166</v>
      </c>
      <c r="G764" s="5" t="s">
        <v>954</v>
      </c>
      <c r="H764" s="4">
        <v>30</v>
      </c>
      <c r="I764" s="6">
        <v>2550000</v>
      </c>
      <c r="J764" s="6">
        <v>500000</v>
      </c>
    </row>
    <row r="765" spans="1:10" x14ac:dyDescent="0.2">
      <c r="A765" s="4" t="s">
        <v>11</v>
      </c>
      <c r="B765" s="4" t="s">
        <v>25</v>
      </c>
      <c r="C765" s="4" t="s">
        <v>1233</v>
      </c>
      <c r="D765" s="4" t="s">
        <v>1234</v>
      </c>
      <c r="F765" s="4">
        <v>1595774</v>
      </c>
      <c r="G765" s="5" t="s">
        <v>954</v>
      </c>
      <c r="H765" s="4">
        <v>30</v>
      </c>
      <c r="I765" s="6">
        <v>2600000</v>
      </c>
      <c r="J765" s="6">
        <v>749290</v>
      </c>
    </row>
    <row r="766" spans="1:10" x14ac:dyDescent="0.2">
      <c r="A766" s="4" t="s">
        <v>11</v>
      </c>
      <c r="B766" s="4" t="s">
        <v>25</v>
      </c>
      <c r="C766" s="4" t="s">
        <v>1235</v>
      </c>
      <c r="D766" s="4" t="s">
        <v>1236</v>
      </c>
      <c r="F766" s="4">
        <v>1173366</v>
      </c>
      <c r="G766" s="5" t="s">
        <v>954</v>
      </c>
      <c r="H766" s="4">
        <v>30</v>
      </c>
      <c r="I766" s="6">
        <v>2650000</v>
      </c>
      <c r="J766" s="6">
        <v>388556</v>
      </c>
    </row>
    <row r="767" spans="1:10" x14ac:dyDescent="0.2">
      <c r="A767" s="4" t="s">
        <v>11</v>
      </c>
      <c r="B767" s="4" t="s">
        <v>19</v>
      </c>
      <c r="C767" s="4" t="s">
        <v>1233</v>
      </c>
      <c r="D767" s="4" t="s">
        <v>930</v>
      </c>
      <c r="F767" s="4">
        <v>740553</v>
      </c>
      <c r="G767" s="5" t="s">
        <v>954</v>
      </c>
      <c r="H767" s="4">
        <v>30</v>
      </c>
      <c r="I767" s="6">
        <v>2700000</v>
      </c>
      <c r="J767" s="6">
        <v>1062172</v>
      </c>
    </row>
    <row r="768" spans="1:10" x14ac:dyDescent="0.2">
      <c r="A768" s="4" t="s">
        <v>11</v>
      </c>
      <c r="B768" s="4" t="s">
        <v>25</v>
      </c>
      <c r="C768" s="4" t="s">
        <v>1040</v>
      </c>
      <c r="D768" s="4" t="s">
        <v>1237</v>
      </c>
      <c r="F768" s="4">
        <v>1380524</v>
      </c>
      <c r="G768" s="5" t="s">
        <v>954</v>
      </c>
      <c r="H768" s="4">
        <v>30</v>
      </c>
      <c r="I768" s="6">
        <v>2750000</v>
      </c>
      <c r="J768" s="6">
        <v>427589</v>
      </c>
    </row>
    <row r="769" spans="1:10" x14ac:dyDescent="0.2">
      <c r="A769" s="4" t="s">
        <v>11</v>
      </c>
      <c r="B769" s="4" t="s">
        <v>12</v>
      </c>
      <c r="C769" s="4" t="s">
        <v>1238</v>
      </c>
      <c r="D769" s="4" t="s">
        <v>1239</v>
      </c>
      <c r="F769" s="4">
        <v>1011137</v>
      </c>
      <c r="G769" s="5" t="s">
        <v>954</v>
      </c>
      <c r="H769" s="4">
        <v>30</v>
      </c>
      <c r="I769" s="6">
        <v>2800000</v>
      </c>
      <c r="J769" s="6">
        <v>351933</v>
      </c>
    </row>
    <row r="770" spans="1:10" x14ac:dyDescent="0.2">
      <c r="A770" s="4" t="s">
        <v>11</v>
      </c>
      <c r="B770" s="4" t="s">
        <v>50</v>
      </c>
      <c r="C770" s="4" t="s">
        <v>191</v>
      </c>
      <c r="D770" s="4" t="s">
        <v>1050</v>
      </c>
      <c r="F770" s="4">
        <v>1597739</v>
      </c>
      <c r="G770" s="5" t="s">
        <v>954</v>
      </c>
      <c r="H770" s="4">
        <v>30</v>
      </c>
      <c r="I770" s="6">
        <v>2850000</v>
      </c>
      <c r="J770" s="6">
        <v>468529</v>
      </c>
    </row>
    <row r="771" spans="1:10" x14ac:dyDescent="0.2">
      <c r="A771" s="4" t="s">
        <v>11</v>
      </c>
      <c r="B771" s="4" t="s">
        <v>19</v>
      </c>
      <c r="C771" s="4" t="s">
        <v>805</v>
      </c>
      <c r="D771" s="4" t="s">
        <v>1229</v>
      </c>
      <c r="F771" s="4">
        <v>636108</v>
      </c>
      <c r="G771" s="5" t="s">
        <v>954</v>
      </c>
      <c r="H771" s="4">
        <v>30</v>
      </c>
      <c r="I771" s="6">
        <v>2900000</v>
      </c>
      <c r="J771" s="6">
        <v>312374</v>
      </c>
    </row>
    <row r="772" spans="1:10" x14ac:dyDescent="0.2">
      <c r="A772" s="4" t="s">
        <v>11</v>
      </c>
      <c r="B772" s="4" t="s">
        <v>25</v>
      </c>
      <c r="C772" s="4" t="s">
        <v>1240</v>
      </c>
      <c r="D772" s="4" t="s">
        <v>1241</v>
      </c>
      <c r="F772" s="4">
        <v>1079266</v>
      </c>
      <c r="G772" s="5" t="s">
        <v>954</v>
      </c>
      <c r="H772" s="4">
        <v>30</v>
      </c>
      <c r="I772" s="6">
        <v>2950000</v>
      </c>
      <c r="J772" s="6">
        <v>297477</v>
      </c>
    </row>
    <row r="773" spans="1:10" x14ac:dyDescent="0.2">
      <c r="A773" s="4" t="s">
        <v>11</v>
      </c>
      <c r="B773" s="4" t="s">
        <v>19</v>
      </c>
      <c r="C773" s="4" t="s">
        <v>1154</v>
      </c>
      <c r="D773" s="4" t="s">
        <v>1242</v>
      </c>
      <c r="F773" s="4">
        <v>739522</v>
      </c>
      <c r="G773" s="5" t="s">
        <v>954</v>
      </c>
      <c r="H773" s="4">
        <v>30</v>
      </c>
      <c r="I773" s="6">
        <v>3000000</v>
      </c>
      <c r="J773" s="6">
        <v>363928</v>
      </c>
    </row>
    <row r="774" spans="1:10" x14ac:dyDescent="0.2">
      <c r="A774" s="4" t="s">
        <v>11</v>
      </c>
      <c r="B774" s="4" t="s">
        <v>16</v>
      </c>
      <c r="C774" s="4" t="s">
        <v>1027</v>
      </c>
      <c r="D774" s="4" t="s">
        <v>1243</v>
      </c>
      <c r="F774" s="4">
        <v>734960</v>
      </c>
      <c r="G774" s="5" t="s">
        <v>954</v>
      </c>
      <c r="H774" s="4">
        <v>30</v>
      </c>
      <c r="I774" s="6">
        <v>3050000</v>
      </c>
      <c r="J774" s="6">
        <v>458536</v>
      </c>
    </row>
    <row r="775" spans="1:10" x14ac:dyDescent="0.2">
      <c r="A775" s="4" t="s">
        <v>11</v>
      </c>
      <c r="B775" s="4" t="s">
        <v>50</v>
      </c>
      <c r="C775" s="4" t="s">
        <v>1244</v>
      </c>
      <c r="D775" s="4" t="s">
        <v>1245</v>
      </c>
      <c r="F775" s="4">
        <v>1604311</v>
      </c>
      <c r="G775" s="5" t="s">
        <v>954</v>
      </c>
      <c r="H775" s="4">
        <v>30</v>
      </c>
      <c r="I775" s="6">
        <v>3100000</v>
      </c>
      <c r="J775" s="6">
        <v>452416</v>
      </c>
    </row>
    <row r="776" spans="1:10" x14ac:dyDescent="0.2">
      <c r="A776" s="4" t="s">
        <v>11</v>
      </c>
      <c r="B776" s="4" t="s">
        <v>12</v>
      </c>
      <c r="C776" s="4" t="s">
        <v>1246</v>
      </c>
      <c r="D776" s="4" t="s">
        <v>54</v>
      </c>
      <c r="F776" s="4">
        <v>613743</v>
      </c>
      <c r="G776" s="5" t="s">
        <v>954</v>
      </c>
      <c r="H776" s="4">
        <v>30</v>
      </c>
      <c r="I776" s="6">
        <v>3150000</v>
      </c>
      <c r="J776" s="6">
        <v>915552</v>
      </c>
    </row>
    <row r="777" spans="1:10" x14ac:dyDescent="0.2">
      <c r="A777" s="4" t="s">
        <v>11</v>
      </c>
      <c r="B777" s="4" t="s">
        <v>22</v>
      </c>
      <c r="C777" s="4" t="s">
        <v>1246</v>
      </c>
      <c r="D777" s="4" t="s">
        <v>1247</v>
      </c>
      <c r="F777" s="4">
        <v>1013976</v>
      </c>
      <c r="G777" s="5" t="s">
        <v>954</v>
      </c>
      <c r="H777" s="4">
        <v>30</v>
      </c>
      <c r="I777" s="6">
        <v>3100000</v>
      </c>
      <c r="J777" s="6">
        <v>145800</v>
      </c>
    </row>
    <row r="778" spans="1:10" x14ac:dyDescent="0.2">
      <c r="A778" s="4" t="s">
        <v>11</v>
      </c>
      <c r="B778" s="4" t="s">
        <v>22</v>
      </c>
      <c r="C778" s="4" t="s">
        <v>1166</v>
      </c>
      <c r="D778" s="4" t="s">
        <v>1248</v>
      </c>
      <c r="F778" s="4">
        <v>635126</v>
      </c>
      <c r="G778" s="5" t="s">
        <v>954</v>
      </c>
      <c r="H778" s="4">
        <v>30</v>
      </c>
      <c r="I778" s="6">
        <v>3050000</v>
      </c>
      <c r="J778" s="6">
        <v>861751</v>
      </c>
    </row>
    <row r="779" spans="1:10" x14ac:dyDescent="0.2">
      <c r="A779" s="4" t="s">
        <v>11</v>
      </c>
      <c r="B779" s="4" t="s">
        <v>488</v>
      </c>
      <c r="C779" s="4" t="s">
        <v>1249</v>
      </c>
      <c r="D779" s="4" t="s">
        <v>1250</v>
      </c>
      <c r="F779" s="4">
        <v>1388907</v>
      </c>
      <c r="G779" s="5" t="s">
        <v>954</v>
      </c>
      <c r="H779" s="4">
        <v>30</v>
      </c>
      <c r="I779" s="6">
        <v>3000000</v>
      </c>
      <c r="J779" s="6">
        <v>653505</v>
      </c>
    </row>
    <row r="780" spans="1:10" x14ac:dyDescent="0.2">
      <c r="A780" s="4" t="s">
        <v>11</v>
      </c>
      <c r="B780" s="4" t="s">
        <v>12</v>
      </c>
      <c r="C780" s="4" t="s">
        <v>1251</v>
      </c>
      <c r="D780" s="4" t="s">
        <v>1252</v>
      </c>
      <c r="F780" s="4">
        <v>122347</v>
      </c>
      <c r="G780" s="5" t="s">
        <v>954</v>
      </c>
      <c r="H780" s="4">
        <v>30</v>
      </c>
      <c r="I780" s="6">
        <v>2950000</v>
      </c>
      <c r="J780" s="6">
        <v>180600</v>
      </c>
    </row>
    <row r="781" spans="1:10" x14ac:dyDescent="0.2">
      <c r="A781" s="4" t="s">
        <v>11</v>
      </c>
      <c r="B781" s="4" t="s">
        <v>25</v>
      </c>
      <c r="C781" s="4" t="s">
        <v>1187</v>
      </c>
      <c r="D781" s="4" t="s">
        <v>1253</v>
      </c>
      <c r="F781" s="4">
        <v>1359296</v>
      </c>
      <c r="G781" s="5" t="s">
        <v>954</v>
      </c>
      <c r="H781" s="4">
        <v>30</v>
      </c>
      <c r="I781" s="6">
        <v>2900000</v>
      </c>
      <c r="J781" s="6">
        <v>407606</v>
      </c>
    </row>
    <row r="782" spans="1:10" x14ac:dyDescent="0.2">
      <c r="A782" s="4" t="s">
        <v>11</v>
      </c>
      <c r="B782" s="4" t="s">
        <v>25</v>
      </c>
      <c r="C782" s="4" t="s">
        <v>1254</v>
      </c>
      <c r="D782" s="4" t="s">
        <v>1255</v>
      </c>
      <c r="F782" s="4">
        <v>1145265</v>
      </c>
      <c r="G782" s="5" t="s">
        <v>954</v>
      </c>
      <c r="H782" s="4">
        <v>30</v>
      </c>
      <c r="I782" s="6">
        <v>2850000</v>
      </c>
      <c r="J782" s="6">
        <v>1057372</v>
      </c>
    </row>
    <row r="783" spans="1:10" x14ac:dyDescent="0.2">
      <c r="A783" s="4" t="s">
        <v>11</v>
      </c>
      <c r="B783" s="4" t="s">
        <v>12</v>
      </c>
      <c r="C783" s="4" t="s">
        <v>191</v>
      </c>
      <c r="D783" s="4" t="s">
        <v>1256</v>
      </c>
      <c r="F783" s="4">
        <v>766285</v>
      </c>
      <c r="G783" s="5" t="s">
        <v>954</v>
      </c>
      <c r="H783" s="4">
        <v>30</v>
      </c>
      <c r="I783" s="6">
        <v>2800000</v>
      </c>
      <c r="J783" s="6">
        <v>1211802</v>
      </c>
    </row>
    <row r="784" spans="1:10" x14ac:dyDescent="0.2">
      <c r="A784" s="4" t="s">
        <v>11</v>
      </c>
      <c r="B784" s="4" t="s">
        <v>19</v>
      </c>
      <c r="C784" s="4" t="s">
        <v>1257</v>
      </c>
      <c r="D784" s="4" t="s">
        <v>1258</v>
      </c>
      <c r="F784" s="4">
        <v>668713</v>
      </c>
      <c r="G784" s="5" t="s">
        <v>954</v>
      </c>
      <c r="H784" s="4">
        <v>30</v>
      </c>
      <c r="I784" s="6">
        <v>2750000</v>
      </c>
      <c r="J784" s="6">
        <v>483724</v>
      </c>
    </row>
    <row r="785" spans="1:10" x14ac:dyDescent="0.2">
      <c r="A785" s="4" t="s">
        <v>11</v>
      </c>
      <c r="B785" s="4" t="s">
        <v>12</v>
      </c>
      <c r="C785" s="4" t="s">
        <v>275</v>
      </c>
      <c r="D785" s="4" t="s">
        <v>630</v>
      </c>
      <c r="F785" s="4">
        <v>616159</v>
      </c>
      <c r="G785" s="5" t="s">
        <v>954</v>
      </c>
      <c r="H785" s="4">
        <v>30</v>
      </c>
      <c r="I785" s="6">
        <v>2700000</v>
      </c>
      <c r="J785" s="6">
        <v>413599</v>
      </c>
    </row>
    <row r="786" spans="1:10" x14ac:dyDescent="0.2">
      <c r="A786" s="4" t="s">
        <v>11</v>
      </c>
      <c r="B786" s="4" t="s">
        <v>12</v>
      </c>
      <c r="C786" s="4" t="s">
        <v>1259</v>
      </c>
      <c r="D786" s="4" t="s">
        <v>1260</v>
      </c>
      <c r="F786" s="4">
        <v>1659059</v>
      </c>
      <c r="G786" s="5" t="s">
        <v>954</v>
      </c>
      <c r="H786" s="4">
        <v>30</v>
      </c>
      <c r="I786" s="6">
        <v>2650000</v>
      </c>
      <c r="J786" s="6">
        <v>1571247</v>
      </c>
    </row>
    <row r="787" spans="1:10" x14ac:dyDescent="0.2">
      <c r="A787" s="4" t="s">
        <v>11</v>
      </c>
      <c r="B787" s="4" t="s">
        <v>157</v>
      </c>
      <c r="C787" s="4" t="s">
        <v>1261</v>
      </c>
      <c r="D787" s="4" t="s">
        <v>1262</v>
      </c>
      <c r="F787" s="4">
        <v>1390838</v>
      </c>
      <c r="G787" s="5" t="s">
        <v>954</v>
      </c>
      <c r="H787" s="4">
        <v>30</v>
      </c>
      <c r="I787" s="6">
        <v>2600000</v>
      </c>
      <c r="J787" s="6">
        <v>327800</v>
      </c>
    </row>
    <row r="788" spans="1:10" x14ac:dyDescent="0.2">
      <c r="A788" s="4" t="s">
        <v>11</v>
      </c>
      <c r="B788" s="4" t="s">
        <v>12</v>
      </c>
      <c r="C788" s="4" t="s">
        <v>1261</v>
      </c>
      <c r="D788" s="4" t="s">
        <v>1263</v>
      </c>
      <c r="F788" s="4">
        <v>1656980</v>
      </c>
      <c r="G788" s="5" t="s">
        <v>954</v>
      </c>
      <c r="H788" s="4">
        <v>30</v>
      </c>
      <c r="I788" s="6">
        <v>2550000</v>
      </c>
      <c r="J788" s="6">
        <v>796849</v>
      </c>
    </row>
    <row r="789" spans="1:10" x14ac:dyDescent="0.2">
      <c r="A789" s="4" t="s">
        <v>11</v>
      </c>
      <c r="B789" s="4" t="s">
        <v>12</v>
      </c>
      <c r="C789" s="4" t="s">
        <v>1166</v>
      </c>
      <c r="D789" s="4" t="s">
        <v>908</v>
      </c>
      <c r="F789" s="4">
        <v>1608254</v>
      </c>
      <c r="G789" s="5" t="s">
        <v>954</v>
      </c>
      <c r="H789" s="4">
        <v>30</v>
      </c>
      <c r="I789" s="6">
        <v>2500000</v>
      </c>
      <c r="J789" s="6">
        <v>1017556</v>
      </c>
    </row>
    <row r="790" spans="1:10" x14ac:dyDescent="0.2">
      <c r="A790" s="4" t="s">
        <v>11</v>
      </c>
      <c r="B790" s="4" t="s">
        <v>12</v>
      </c>
      <c r="C790" s="4" t="s">
        <v>1227</v>
      </c>
      <c r="D790" s="4" t="s">
        <v>1264</v>
      </c>
      <c r="F790" s="4">
        <v>569010</v>
      </c>
      <c r="G790" s="5" t="s">
        <v>954</v>
      </c>
      <c r="H790" s="4">
        <v>30</v>
      </c>
      <c r="I790" s="6">
        <v>2450000</v>
      </c>
      <c r="J790" s="6">
        <v>1261637</v>
      </c>
    </row>
    <row r="791" spans="1:10" x14ac:dyDescent="0.2">
      <c r="A791" s="4" t="s">
        <v>11</v>
      </c>
      <c r="B791" s="4" t="s">
        <v>25</v>
      </c>
      <c r="C791" s="4" t="s">
        <v>1265</v>
      </c>
      <c r="D791" s="4" t="s">
        <v>1266</v>
      </c>
      <c r="F791" s="4">
        <v>1013216</v>
      </c>
      <c r="G791" s="5" t="s">
        <v>954</v>
      </c>
      <c r="H791" s="4">
        <v>30</v>
      </c>
      <c r="I791" s="6">
        <v>2400000</v>
      </c>
      <c r="J791" s="6">
        <v>569646</v>
      </c>
    </row>
    <row r="792" spans="1:10" x14ac:dyDescent="0.2">
      <c r="A792" s="4" t="s">
        <v>11</v>
      </c>
      <c r="B792" s="4" t="s">
        <v>22</v>
      </c>
      <c r="C792" s="4" t="s">
        <v>1267</v>
      </c>
      <c r="D792" s="4" t="s">
        <v>1268</v>
      </c>
      <c r="F792" s="4">
        <v>1517539</v>
      </c>
      <c r="G792" s="5" t="s">
        <v>954</v>
      </c>
      <c r="H792" s="4">
        <v>30</v>
      </c>
      <c r="I792" s="6">
        <v>2350000</v>
      </c>
      <c r="J792" s="6">
        <v>850784</v>
      </c>
    </row>
    <row r="793" spans="1:10" x14ac:dyDescent="0.2">
      <c r="A793" s="4" t="s">
        <v>11</v>
      </c>
      <c r="B793" s="4" t="s">
        <v>50</v>
      </c>
      <c r="C793" s="4" t="s">
        <v>1199</v>
      </c>
      <c r="D793" s="4" t="s">
        <v>1269</v>
      </c>
      <c r="F793" s="4">
        <v>749273</v>
      </c>
      <c r="G793" s="5" t="s">
        <v>954</v>
      </c>
      <c r="H793" s="4">
        <v>30</v>
      </c>
      <c r="I793" s="6">
        <v>2300000</v>
      </c>
      <c r="J793" s="6">
        <v>829559</v>
      </c>
    </row>
    <row r="794" spans="1:10" x14ac:dyDescent="0.2">
      <c r="A794" s="4" t="s">
        <v>11</v>
      </c>
      <c r="B794" s="4" t="s">
        <v>12</v>
      </c>
      <c r="C794" s="4" t="s">
        <v>795</v>
      </c>
      <c r="D794" s="4" t="s">
        <v>1270</v>
      </c>
      <c r="F794" s="4">
        <v>621019</v>
      </c>
      <c r="G794" s="5" t="s">
        <v>954</v>
      </c>
      <c r="H794" s="4">
        <v>30</v>
      </c>
      <c r="I794" s="6">
        <v>2250000</v>
      </c>
      <c r="J794" s="6">
        <v>332642</v>
      </c>
    </row>
    <row r="795" spans="1:10" x14ac:dyDescent="0.2">
      <c r="A795" s="4" t="s">
        <v>11</v>
      </c>
      <c r="B795" s="4" t="s">
        <v>22</v>
      </c>
      <c r="C795" s="4" t="s">
        <v>1271</v>
      </c>
      <c r="D795" s="4" t="s">
        <v>1272</v>
      </c>
      <c r="F795" s="4">
        <v>769867</v>
      </c>
      <c r="G795" s="5" t="s">
        <v>954</v>
      </c>
      <c r="H795" s="4">
        <v>30</v>
      </c>
      <c r="I795" s="6">
        <v>2200000</v>
      </c>
      <c r="J795" s="6">
        <v>443333</v>
      </c>
    </row>
    <row r="796" spans="1:10" x14ac:dyDescent="0.2">
      <c r="A796" s="4" t="s">
        <v>11</v>
      </c>
      <c r="B796" s="4" t="s">
        <v>12</v>
      </c>
      <c r="C796" s="4" t="s">
        <v>191</v>
      </c>
      <c r="D796" s="4" t="s">
        <v>1273</v>
      </c>
      <c r="F796" s="4">
        <v>307478</v>
      </c>
      <c r="G796" s="5" t="s">
        <v>954</v>
      </c>
      <c r="H796" s="4">
        <v>30</v>
      </c>
      <c r="I796" s="6">
        <v>2150000</v>
      </c>
      <c r="J796" s="6">
        <v>1046572</v>
      </c>
    </row>
    <row r="797" spans="1:10" x14ac:dyDescent="0.2">
      <c r="A797" s="4" t="s">
        <v>11</v>
      </c>
      <c r="B797" s="4" t="s">
        <v>25</v>
      </c>
      <c r="C797" s="4" t="s">
        <v>617</v>
      </c>
      <c r="D797" s="4" t="s">
        <v>327</v>
      </c>
      <c r="F797" s="4">
        <v>758803</v>
      </c>
      <c r="G797" s="5" t="s">
        <v>954</v>
      </c>
      <c r="H797" s="4">
        <v>30</v>
      </c>
      <c r="I797" s="6">
        <v>2100000</v>
      </c>
      <c r="J797" s="6">
        <v>483357</v>
      </c>
    </row>
    <row r="798" spans="1:10" x14ac:dyDescent="0.2">
      <c r="A798" s="4" t="s">
        <v>11</v>
      </c>
      <c r="B798" s="4" t="s">
        <v>25</v>
      </c>
      <c r="C798" s="4" t="s">
        <v>677</v>
      </c>
      <c r="D798" s="4" t="s">
        <v>1274</v>
      </c>
      <c r="F798" s="4">
        <v>1658317</v>
      </c>
      <c r="G798" s="5" t="s">
        <v>954</v>
      </c>
      <c r="H798" s="4">
        <v>30</v>
      </c>
      <c r="I798" s="6">
        <v>2050000</v>
      </c>
      <c r="J798" s="6">
        <v>1359775</v>
      </c>
    </row>
    <row r="799" spans="1:10" x14ac:dyDescent="0.2">
      <c r="A799" s="4" t="s">
        <v>11</v>
      </c>
      <c r="B799" s="4" t="s">
        <v>67</v>
      </c>
      <c r="C799" s="4" t="s">
        <v>1275</v>
      </c>
      <c r="D799" s="4" t="s">
        <v>1276</v>
      </c>
      <c r="F799" s="4">
        <v>1013893</v>
      </c>
      <c r="G799" s="5" t="s">
        <v>954</v>
      </c>
      <c r="H799" s="4">
        <v>30</v>
      </c>
      <c r="I799" s="6">
        <v>2000000</v>
      </c>
      <c r="J799" s="6">
        <v>413686</v>
      </c>
    </row>
    <row r="800" spans="1:10" x14ac:dyDescent="0.2">
      <c r="A800" s="4" t="s">
        <v>11</v>
      </c>
      <c r="B800" s="4" t="s">
        <v>12</v>
      </c>
      <c r="C800" s="4" t="s">
        <v>1034</v>
      </c>
      <c r="D800" s="4" t="s">
        <v>1277</v>
      </c>
      <c r="F800" s="4">
        <v>1654928</v>
      </c>
      <c r="G800" s="5" t="s">
        <v>954</v>
      </c>
      <c r="H800" s="4">
        <v>30</v>
      </c>
      <c r="I800" s="6">
        <v>1950000</v>
      </c>
      <c r="J800" s="6">
        <v>1166375</v>
      </c>
    </row>
    <row r="801" spans="1:10" x14ac:dyDescent="0.2">
      <c r="A801" s="4" t="s">
        <v>11</v>
      </c>
      <c r="B801" s="4" t="s">
        <v>12</v>
      </c>
      <c r="C801" s="4" t="s">
        <v>356</v>
      </c>
      <c r="D801" s="4" t="s">
        <v>1278</v>
      </c>
      <c r="F801" s="4">
        <v>613933</v>
      </c>
      <c r="G801" s="5" t="s">
        <v>954</v>
      </c>
      <c r="H801" s="4">
        <v>30</v>
      </c>
      <c r="I801" s="6">
        <v>1900000</v>
      </c>
      <c r="J801" s="6">
        <v>320685</v>
      </c>
    </row>
    <row r="802" spans="1:10" x14ac:dyDescent="0.2">
      <c r="A802" s="4" t="s">
        <v>11</v>
      </c>
      <c r="B802" s="4" t="s">
        <v>157</v>
      </c>
      <c r="C802" s="4" t="s">
        <v>356</v>
      </c>
      <c r="D802" s="4" t="s">
        <v>1279</v>
      </c>
      <c r="F802" s="4">
        <v>1013679</v>
      </c>
      <c r="G802" s="5" t="s">
        <v>954</v>
      </c>
      <c r="H802" s="4">
        <v>30</v>
      </c>
      <c r="I802" s="6">
        <v>1850000</v>
      </c>
      <c r="J802" s="6">
        <v>800008</v>
      </c>
    </row>
    <row r="803" spans="1:10" x14ac:dyDescent="0.2">
      <c r="A803" s="4" t="s">
        <v>11</v>
      </c>
      <c r="B803" s="4" t="s">
        <v>67</v>
      </c>
      <c r="C803" s="4" t="s">
        <v>1034</v>
      </c>
      <c r="D803" s="4" t="s">
        <v>688</v>
      </c>
      <c r="F803" s="4">
        <v>600328</v>
      </c>
      <c r="G803" s="5" t="s">
        <v>954</v>
      </c>
      <c r="H803" s="4">
        <v>30</v>
      </c>
      <c r="I803" s="6">
        <v>1800000</v>
      </c>
      <c r="J803" s="6">
        <v>1104981</v>
      </c>
    </row>
    <row r="804" spans="1:10" x14ac:dyDescent="0.2">
      <c r="A804" s="4" t="s">
        <v>11</v>
      </c>
      <c r="B804" s="4" t="s">
        <v>22</v>
      </c>
      <c r="C804" s="4" t="s">
        <v>1034</v>
      </c>
      <c r="D804" s="4" t="s">
        <v>619</v>
      </c>
      <c r="F804" s="4">
        <v>773075</v>
      </c>
      <c r="G804" s="5" t="s">
        <v>954</v>
      </c>
      <c r="H804" s="4">
        <v>30</v>
      </c>
      <c r="I804" s="6">
        <v>1750000</v>
      </c>
      <c r="J804" s="6">
        <v>646777</v>
      </c>
    </row>
    <row r="805" spans="1:10" x14ac:dyDescent="0.2">
      <c r="A805" s="4" t="s">
        <v>11</v>
      </c>
      <c r="B805" s="4" t="s">
        <v>22</v>
      </c>
      <c r="C805" s="4" t="s">
        <v>765</v>
      </c>
      <c r="D805" s="4" t="s">
        <v>1280</v>
      </c>
      <c r="F805" s="4">
        <v>623254</v>
      </c>
      <c r="G805" s="5" t="s">
        <v>954</v>
      </c>
      <c r="H805" s="4">
        <v>30</v>
      </c>
      <c r="I805" s="6">
        <v>1700000</v>
      </c>
      <c r="J805" s="6">
        <v>698060</v>
      </c>
    </row>
    <row r="806" spans="1:10" x14ac:dyDescent="0.2">
      <c r="A806" s="4" t="s">
        <v>11</v>
      </c>
      <c r="B806" s="4" t="s">
        <v>12</v>
      </c>
      <c r="C806" s="4" t="s">
        <v>1014</v>
      </c>
      <c r="D806" s="4" t="s">
        <v>1281</v>
      </c>
      <c r="F806" s="4">
        <v>683019</v>
      </c>
      <c r="G806" s="5" t="s">
        <v>954</v>
      </c>
      <c r="H806" s="4">
        <v>30</v>
      </c>
      <c r="I806" s="6">
        <v>1650000</v>
      </c>
      <c r="J806" s="6">
        <v>1121439</v>
      </c>
    </row>
    <row r="807" spans="1:10" x14ac:dyDescent="0.2">
      <c r="A807" s="4" t="s">
        <v>11</v>
      </c>
      <c r="B807" s="4" t="s">
        <v>50</v>
      </c>
      <c r="C807" s="4" t="s">
        <v>1282</v>
      </c>
      <c r="D807" s="4" t="s">
        <v>1283</v>
      </c>
      <c r="F807" s="4">
        <v>1090842</v>
      </c>
      <c r="G807" s="5" t="s">
        <v>954</v>
      </c>
      <c r="H807" s="4">
        <v>30</v>
      </c>
      <c r="I807" s="6">
        <v>1600000</v>
      </c>
      <c r="J807" s="6">
        <v>488124</v>
      </c>
    </row>
    <row r="808" spans="1:10" x14ac:dyDescent="0.2">
      <c r="A808" s="4" t="s">
        <v>11</v>
      </c>
      <c r="B808" s="4" t="s">
        <v>16</v>
      </c>
      <c r="C808" s="4" t="s">
        <v>1284</v>
      </c>
      <c r="D808" s="4" t="s">
        <v>1285</v>
      </c>
      <c r="F808" s="4">
        <v>1604105</v>
      </c>
      <c r="G808" s="5" t="s">
        <v>954</v>
      </c>
      <c r="H808" s="4">
        <v>30</v>
      </c>
      <c r="I808" s="6">
        <v>1550000</v>
      </c>
      <c r="J808" s="6">
        <v>365373</v>
      </c>
    </row>
    <row r="809" spans="1:10" x14ac:dyDescent="0.2">
      <c r="A809" s="4" t="s">
        <v>11</v>
      </c>
      <c r="B809" s="4" t="s">
        <v>12</v>
      </c>
      <c r="C809" s="4" t="s">
        <v>1286</v>
      </c>
      <c r="D809" s="4" t="s">
        <v>1287</v>
      </c>
      <c r="F809" s="4">
        <v>589612</v>
      </c>
      <c r="G809" s="5" t="s">
        <v>954</v>
      </c>
      <c r="H809" s="4">
        <v>30</v>
      </c>
      <c r="I809" s="6">
        <v>1500000</v>
      </c>
      <c r="J809" s="6">
        <v>1463434</v>
      </c>
    </row>
    <row r="810" spans="1:10" x14ac:dyDescent="0.2">
      <c r="A810" s="4" t="s">
        <v>11</v>
      </c>
      <c r="B810" s="4" t="s">
        <v>22</v>
      </c>
      <c r="C810" s="4" t="s">
        <v>625</v>
      </c>
      <c r="D810" s="4" t="s">
        <v>1288</v>
      </c>
      <c r="F810" s="4">
        <v>1759719</v>
      </c>
      <c r="G810" s="5" t="s">
        <v>954</v>
      </c>
      <c r="H810" s="4">
        <v>30</v>
      </c>
      <c r="I810" s="6">
        <v>1450000</v>
      </c>
      <c r="J810" s="6">
        <v>730067</v>
      </c>
    </row>
    <row r="811" spans="1:10" x14ac:dyDescent="0.2">
      <c r="A811" s="4" t="s">
        <v>11</v>
      </c>
      <c r="B811" s="4" t="s">
        <v>50</v>
      </c>
      <c r="C811" s="4" t="s">
        <v>1289</v>
      </c>
      <c r="D811" s="4" t="s">
        <v>541</v>
      </c>
      <c r="F811" s="4">
        <v>639284</v>
      </c>
      <c r="G811" s="5" t="s">
        <v>954</v>
      </c>
      <c r="H811" s="4">
        <v>30</v>
      </c>
      <c r="I811" s="6">
        <v>1400000</v>
      </c>
      <c r="J811" s="6">
        <v>593660</v>
      </c>
    </row>
    <row r="812" spans="1:10" x14ac:dyDescent="0.2">
      <c r="A812" s="4" t="s">
        <v>11</v>
      </c>
      <c r="B812" s="4" t="s">
        <v>19</v>
      </c>
      <c r="C812" s="4" t="s">
        <v>462</v>
      </c>
      <c r="D812" s="4" t="s">
        <v>1290</v>
      </c>
      <c r="F812" s="4">
        <v>1601333</v>
      </c>
      <c r="G812" s="5" t="s">
        <v>1291</v>
      </c>
      <c r="H812" s="4">
        <v>30</v>
      </c>
      <c r="I812" s="6">
        <v>1350000</v>
      </c>
      <c r="J812" s="6">
        <v>642626</v>
      </c>
    </row>
    <row r="813" spans="1:10" x14ac:dyDescent="0.2">
      <c r="A813" s="4" t="s">
        <v>11</v>
      </c>
      <c r="B813" s="4" t="s">
        <v>16</v>
      </c>
      <c r="C813" s="4" t="s">
        <v>1292</v>
      </c>
      <c r="D813" s="4" t="s">
        <v>1293</v>
      </c>
      <c r="F813" s="4">
        <v>1517497</v>
      </c>
      <c r="G813" s="5" t="s">
        <v>1291</v>
      </c>
      <c r="H813" s="4">
        <v>30</v>
      </c>
      <c r="I813" s="6">
        <v>1300000</v>
      </c>
      <c r="J813" s="6">
        <v>955874</v>
      </c>
    </row>
    <row r="814" spans="1:10" x14ac:dyDescent="0.2">
      <c r="A814" s="4" t="s">
        <v>11</v>
      </c>
      <c r="B814" s="4" t="s">
        <v>12</v>
      </c>
      <c r="C814" s="4" t="s">
        <v>1235</v>
      </c>
      <c r="D814" s="4" t="s">
        <v>458</v>
      </c>
      <c r="F814" s="4">
        <v>1450400</v>
      </c>
      <c r="G814" s="5" t="s">
        <v>1291</v>
      </c>
      <c r="H814" s="4">
        <v>30</v>
      </c>
      <c r="I814" s="6">
        <v>1250000</v>
      </c>
      <c r="J814" s="6">
        <v>192345</v>
      </c>
    </row>
    <row r="815" spans="1:10" x14ac:dyDescent="0.2">
      <c r="A815" s="4" t="s">
        <v>11</v>
      </c>
      <c r="B815" s="4" t="s">
        <v>12</v>
      </c>
      <c r="C815" s="4" t="s">
        <v>677</v>
      </c>
      <c r="D815" s="4" t="s">
        <v>1294</v>
      </c>
      <c r="F815" s="4">
        <v>772226</v>
      </c>
      <c r="G815" s="5" t="s">
        <v>1291</v>
      </c>
      <c r="H815" s="4">
        <v>30</v>
      </c>
      <c r="I815" s="6">
        <v>1200000</v>
      </c>
      <c r="J815" s="6">
        <v>630562</v>
      </c>
    </row>
    <row r="816" spans="1:10" x14ac:dyDescent="0.2">
      <c r="A816" s="4" t="s">
        <v>11</v>
      </c>
      <c r="B816" s="4" t="s">
        <v>146</v>
      </c>
      <c r="C816" s="4" t="s">
        <v>984</v>
      </c>
      <c r="D816" s="4" t="s">
        <v>1285</v>
      </c>
      <c r="F816" s="4">
        <v>1620101</v>
      </c>
      <c r="G816" s="5" t="s">
        <v>1291</v>
      </c>
      <c r="H816" s="4">
        <v>30</v>
      </c>
      <c r="I816" s="6">
        <v>1150000</v>
      </c>
      <c r="J816" s="6">
        <v>964086</v>
      </c>
    </row>
    <row r="817" spans="1:10" x14ac:dyDescent="0.2">
      <c r="A817" s="4" t="s">
        <v>11</v>
      </c>
      <c r="B817" s="4" t="s">
        <v>25</v>
      </c>
      <c r="C817" s="4" t="s">
        <v>984</v>
      </c>
      <c r="D817" s="4" t="s">
        <v>1295</v>
      </c>
      <c r="F817" s="4">
        <v>1444759</v>
      </c>
      <c r="G817" s="5" t="s">
        <v>1291</v>
      </c>
      <c r="H817" s="4">
        <v>30</v>
      </c>
      <c r="I817" s="6">
        <v>1500000</v>
      </c>
      <c r="J817" s="6">
        <v>1329117</v>
      </c>
    </row>
    <row r="818" spans="1:10" x14ac:dyDescent="0.2">
      <c r="A818" s="4" t="s">
        <v>11</v>
      </c>
      <c r="B818" s="4" t="s">
        <v>16</v>
      </c>
      <c r="C818" s="4" t="s">
        <v>1296</v>
      </c>
      <c r="D818" s="4" t="s">
        <v>1297</v>
      </c>
      <c r="F818" s="4">
        <v>1680527</v>
      </c>
      <c r="G818" s="5" t="s">
        <v>1291</v>
      </c>
      <c r="H818" s="4">
        <v>30</v>
      </c>
      <c r="I818" s="6">
        <v>1050000</v>
      </c>
      <c r="J818" s="6">
        <v>612189</v>
      </c>
    </row>
    <row r="819" spans="1:10" x14ac:dyDescent="0.2">
      <c r="A819" s="4" t="s">
        <v>11</v>
      </c>
      <c r="B819" s="4" t="s">
        <v>12</v>
      </c>
      <c r="C819" s="4" t="s">
        <v>1032</v>
      </c>
      <c r="D819" s="4" t="s">
        <v>1298</v>
      </c>
      <c r="F819" s="4">
        <v>1660917</v>
      </c>
      <c r="G819" s="5" t="s">
        <v>1291</v>
      </c>
      <c r="H819" s="4">
        <v>30</v>
      </c>
      <c r="I819" s="6">
        <v>2000000</v>
      </c>
      <c r="J819" s="6">
        <v>1656451</v>
      </c>
    </row>
    <row r="820" spans="1:10" x14ac:dyDescent="0.2">
      <c r="A820" s="4" t="s">
        <v>11</v>
      </c>
      <c r="B820" s="4" t="s">
        <v>12</v>
      </c>
      <c r="C820" s="4" t="s">
        <v>795</v>
      </c>
      <c r="D820" s="4" t="s">
        <v>1299</v>
      </c>
      <c r="F820" s="4">
        <v>1340338</v>
      </c>
      <c r="G820" s="5" t="s">
        <v>1291</v>
      </c>
      <c r="H820" s="4">
        <v>30</v>
      </c>
      <c r="I820" s="6">
        <v>2950000</v>
      </c>
      <c r="J820" s="6">
        <v>1534315</v>
      </c>
    </row>
    <row r="821" spans="1:10" x14ac:dyDescent="0.2">
      <c r="A821" s="4" t="s">
        <v>11</v>
      </c>
      <c r="B821" s="4" t="s">
        <v>12</v>
      </c>
      <c r="C821" s="4" t="s">
        <v>807</v>
      </c>
      <c r="D821" s="4" t="s">
        <v>1300</v>
      </c>
      <c r="F821" s="4">
        <v>668184</v>
      </c>
      <c r="G821" s="5" t="s">
        <v>1291</v>
      </c>
      <c r="H821" s="4">
        <v>30</v>
      </c>
      <c r="I821" s="6">
        <v>3900000</v>
      </c>
      <c r="J821" s="6">
        <v>1073900</v>
      </c>
    </row>
    <row r="822" spans="1:10" x14ac:dyDescent="0.2">
      <c r="A822" s="4" t="s">
        <v>11</v>
      </c>
      <c r="B822" s="4" t="s">
        <v>19</v>
      </c>
      <c r="C822" s="4" t="s">
        <v>193</v>
      </c>
      <c r="D822" s="4" t="s">
        <v>1301</v>
      </c>
      <c r="F822" s="4">
        <v>1608601</v>
      </c>
      <c r="G822" s="5" t="s">
        <v>1291</v>
      </c>
      <c r="H822" s="4">
        <v>30</v>
      </c>
      <c r="I822" s="6">
        <v>4850000</v>
      </c>
      <c r="J822" s="6">
        <v>1685231</v>
      </c>
    </row>
    <row r="823" spans="1:10" x14ac:dyDescent="0.2">
      <c r="A823" s="4" t="s">
        <v>11</v>
      </c>
      <c r="B823" s="4" t="s">
        <v>12</v>
      </c>
      <c r="C823" s="4" t="s">
        <v>1034</v>
      </c>
      <c r="D823" s="4" t="s">
        <v>1302</v>
      </c>
      <c r="F823" s="4">
        <v>533461</v>
      </c>
      <c r="G823" s="5" t="s">
        <v>1291</v>
      </c>
      <c r="H823" s="4">
        <v>30</v>
      </c>
      <c r="I823" s="6">
        <v>5800000</v>
      </c>
      <c r="J823" s="6">
        <v>604758</v>
      </c>
    </row>
    <row r="824" spans="1:10" x14ac:dyDescent="0.2">
      <c r="A824" s="4" t="s">
        <v>11</v>
      </c>
      <c r="B824" s="4" t="s">
        <v>16</v>
      </c>
      <c r="C824" s="4" t="s">
        <v>1154</v>
      </c>
      <c r="D824" s="4" t="s">
        <v>917</v>
      </c>
      <c r="F824" s="4">
        <v>571040</v>
      </c>
      <c r="G824" s="5" t="s">
        <v>1291</v>
      </c>
      <c r="H824" s="4">
        <v>30</v>
      </c>
      <c r="I824" s="6">
        <v>6750000</v>
      </c>
      <c r="J824" s="6">
        <v>477385</v>
      </c>
    </row>
    <row r="825" spans="1:10" x14ac:dyDescent="0.2">
      <c r="A825" s="4" t="s">
        <v>11</v>
      </c>
      <c r="B825" s="4" t="s">
        <v>16</v>
      </c>
      <c r="C825" s="4" t="s">
        <v>1303</v>
      </c>
      <c r="D825" s="4" t="s">
        <v>504</v>
      </c>
      <c r="F825" s="4">
        <v>676419</v>
      </c>
      <c r="G825" s="5" t="s">
        <v>1291</v>
      </c>
      <c r="H825" s="4">
        <v>30</v>
      </c>
      <c r="I825" s="6">
        <v>7700000</v>
      </c>
      <c r="J825" s="6">
        <v>560312</v>
      </c>
    </row>
    <row r="826" spans="1:10" x14ac:dyDescent="0.2">
      <c r="A826" s="4" t="s">
        <v>11</v>
      </c>
      <c r="B826" s="4" t="s">
        <v>12</v>
      </c>
      <c r="C826" s="4" t="s">
        <v>1304</v>
      </c>
      <c r="D826" s="4" t="s">
        <v>1305</v>
      </c>
      <c r="F826" s="4">
        <v>1620424</v>
      </c>
      <c r="G826" s="5" t="s">
        <v>1291</v>
      </c>
      <c r="H826" s="4">
        <v>30</v>
      </c>
      <c r="I826" s="6">
        <v>8650000</v>
      </c>
      <c r="J826" s="6">
        <v>983090</v>
      </c>
    </row>
    <row r="827" spans="1:10" x14ac:dyDescent="0.2">
      <c r="A827" s="4" t="s">
        <v>11</v>
      </c>
      <c r="B827" s="4" t="s">
        <v>50</v>
      </c>
      <c r="C827" s="4" t="s">
        <v>1059</v>
      </c>
      <c r="D827" s="4" t="s">
        <v>1306</v>
      </c>
      <c r="F827" s="4">
        <v>679025</v>
      </c>
      <c r="G827" s="5" t="s">
        <v>1291</v>
      </c>
      <c r="H827" s="4">
        <v>30</v>
      </c>
      <c r="I827" s="6">
        <v>9600000</v>
      </c>
      <c r="J827" s="6">
        <v>743104</v>
      </c>
    </row>
    <row r="828" spans="1:10" x14ac:dyDescent="0.2">
      <c r="A828" s="4" t="s">
        <v>11</v>
      </c>
      <c r="B828" s="4" t="s">
        <v>12</v>
      </c>
      <c r="C828" s="4" t="s">
        <v>191</v>
      </c>
      <c r="D828" s="4" t="s">
        <v>1307</v>
      </c>
      <c r="F828" s="4">
        <v>1611662</v>
      </c>
      <c r="G828" s="5" t="s">
        <v>1291</v>
      </c>
      <c r="H828" s="4">
        <v>30</v>
      </c>
      <c r="I828" s="6">
        <v>1800000</v>
      </c>
      <c r="J828" s="6">
        <v>1010082</v>
      </c>
    </row>
    <row r="829" spans="1:10" x14ac:dyDescent="0.2">
      <c r="A829" s="4" t="s">
        <v>11</v>
      </c>
      <c r="B829" s="4" t="s">
        <v>25</v>
      </c>
      <c r="C829" s="4" t="s">
        <v>1308</v>
      </c>
      <c r="D829" s="4" t="s">
        <v>1309</v>
      </c>
      <c r="F829" s="4">
        <v>1596228</v>
      </c>
      <c r="G829" s="5" t="s">
        <v>1291</v>
      </c>
      <c r="H829" s="4">
        <v>30</v>
      </c>
      <c r="I829" s="6">
        <v>1800000</v>
      </c>
      <c r="J829" s="6">
        <v>445524</v>
      </c>
    </row>
    <row r="830" spans="1:10" x14ac:dyDescent="0.2">
      <c r="A830" s="4" t="s">
        <v>11</v>
      </c>
      <c r="B830" s="4" t="s">
        <v>12</v>
      </c>
      <c r="C830" s="4" t="s">
        <v>1296</v>
      </c>
      <c r="D830" s="4" t="s">
        <v>1310</v>
      </c>
      <c r="F830" s="4">
        <v>640951</v>
      </c>
      <c r="G830" s="5" t="s">
        <v>1291</v>
      </c>
      <c r="H830" s="4">
        <v>30</v>
      </c>
      <c r="I830" s="6">
        <v>1800000</v>
      </c>
      <c r="J830" s="6">
        <v>378700</v>
      </c>
    </row>
    <row r="831" spans="1:10" x14ac:dyDescent="0.2">
      <c r="A831" s="4" t="s">
        <v>11</v>
      </c>
      <c r="B831" s="4" t="s">
        <v>12</v>
      </c>
      <c r="C831" s="4" t="s">
        <v>1311</v>
      </c>
      <c r="D831" s="4" t="s">
        <v>665</v>
      </c>
      <c r="F831" s="4">
        <v>599629</v>
      </c>
      <c r="G831" s="5" t="s">
        <v>1291</v>
      </c>
      <c r="H831" s="4">
        <v>30</v>
      </c>
      <c r="I831" s="6">
        <v>1800000</v>
      </c>
      <c r="J831" s="6">
        <v>1281976</v>
      </c>
    </row>
    <row r="832" spans="1:10" x14ac:dyDescent="0.2">
      <c r="A832" s="4" t="s">
        <v>11</v>
      </c>
      <c r="B832" s="4" t="s">
        <v>12</v>
      </c>
      <c r="C832" s="4" t="s">
        <v>1312</v>
      </c>
      <c r="D832" s="4" t="s">
        <v>1313</v>
      </c>
      <c r="F832" s="4">
        <v>672988</v>
      </c>
      <c r="G832" s="5" t="s">
        <v>1291</v>
      </c>
      <c r="H832" s="4">
        <v>30</v>
      </c>
      <c r="I832" s="6">
        <v>1800000</v>
      </c>
      <c r="J832" s="6">
        <v>548497</v>
      </c>
    </row>
    <row r="833" spans="1:10" x14ac:dyDescent="0.2">
      <c r="A833" s="4" t="s">
        <v>11</v>
      </c>
      <c r="B833" s="4" t="s">
        <v>157</v>
      </c>
      <c r="C833" s="4" t="s">
        <v>1312</v>
      </c>
      <c r="D833" s="4" t="s">
        <v>534</v>
      </c>
      <c r="F833" s="4">
        <v>1017738</v>
      </c>
      <c r="G833" s="5" t="s">
        <v>1291</v>
      </c>
      <c r="H833" s="4">
        <v>30</v>
      </c>
      <c r="I833" s="6">
        <v>1800000</v>
      </c>
      <c r="J833" s="6">
        <v>461152</v>
      </c>
    </row>
    <row r="834" spans="1:10" x14ac:dyDescent="0.2">
      <c r="A834" s="4" t="s">
        <v>11</v>
      </c>
      <c r="B834" s="4" t="s">
        <v>50</v>
      </c>
      <c r="C834" s="4" t="s">
        <v>1314</v>
      </c>
      <c r="D834" s="4" t="s">
        <v>1315</v>
      </c>
      <c r="F834" s="4">
        <v>635837</v>
      </c>
      <c r="G834" s="5" t="s">
        <v>1291</v>
      </c>
      <c r="H834" s="4">
        <v>30</v>
      </c>
      <c r="I834" s="6">
        <v>1800000</v>
      </c>
      <c r="J834" s="6">
        <v>300274</v>
      </c>
    </row>
    <row r="835" spans="1:10" x14ac:dyDescent="0.2">
      <c r="A835" s="4" t="s">
        <v>11</v>
      </c>
      <c r="B835" s="4" t="s">
        <v>488</v>
      </c>
      <c r="C835" s="4" t="s">
        <v>191</v>
      </c>
      <c r="D835" s="4" t="s">
        <v>1316</v>
      </c>
      <c r="F835" s="4">
        <v>735637</v>
      </c>
      <c r="G835" s="5" t="s">
        <v>1291</v>
      </c>
      <c r="H835" s="4">
        <v>30</v>
      </c>
      <c r="I835" s="6">
        <v>1800000</v>
      </c>
      <c r="J835" s="6">
        <v>809598</v>
      </c>
    </row>
    <row r="836" spans="1:10" x14ac:dyDescent="0.2">
      <c r="A836" s="4" t="s">
        <v>11</v>
      </c>
      <c r="B836" s="4" t="s">
        <v>16</v>
      </c>
      <c r="C836" s="4" t="s">
        <v>1166</v>
      </c>
      <c r="D836" s="4" t="s">
        <v>1317</v>
      </c>
      <c r="F836" s="4">
        <v>677045</v>
      </c>
      <c r="G836" s="5" t="s">
        <v>1291</v>
      </c>
      <c r="H836" s="4">
        <v>30</v>
      </c>
      <c r="I836" s="6">
        <v>1800000</v>
      </c>
      <c r="J836" s="6">
        <v>1273940</v>
      </c>
    </row>
    <row r="837" spans="1:10" x14ac:dyDescent="0.2">
      <c r="A837" s="4" t="s">
        <v>11</v>
      </c>
      <c r="B837" s="4" t="s">
        <v>67</v>
      </c>
      <c r="C837" s="4" t="s">
        <v>1312</v>
      </c>
      <c r="D837" s="4" t="s">
        <v>1318</v>
      </c>
      <c r="F837" s="4">
        <v>1623253</v>
      </c>
      <c r="G837" s="5" t="s">
        <v>1291</v>
      </c>
      <c r="H837" s="4">
        <v>30</v>
      </c>
      <c r="I837" s="6">
        <v>1800000</v>
      </c>
      <c r="J837" s="6">
        <v>943263</v>
      </c>
    </row>
    <row r="838" spans="1:10" x14ac:dyDescent="0.2">
      <c r="A838" s="4" t="s">
        <v>11</v>
      </c>
      <c r="B838" s="4" t="s">
        <v>22</v>
      </c>
      <c r="C838" s="4" t="s">
        <v>747</v>
      </c>
      <c r="D838" s="4" t="s">
        <v>1319</v>
      </c>
      <c r="F838" s="4">
        <v>578649</v>
      </c>
      <c r="G838" s="5" t="s">
        <v>1291</v>
      </c>
      <c r="H838" s="4">
        <v>30</v>
      </c>
      <c r="I838" s="6">
        <v>1800000</v>
      </c>
      <c r="J838" s="6">
        <v>641127</v>
      </c>
    </row>
    <row r="839" spans="1:10" x14ac:dyDescent="0.2">
      <c r="A839" s="4" t="s">
        <v>11</v>
      </c>
      <c r="B839" s="4" t="s">
        <v>12</v>
      </c>
      <c r="C839" s="4" t="s">
        <v>1320</v>
      </c>
      <c r="D839" s="4" t="s">
        <v>1321</v>
      </c>
      <c r="F839" s="4">
        <v>607539</v>
      </c>
      <c r="G839" s="5" t="s">
        <v>1291</v>
      </c>
      <c r="H839" s="4">
        <v>30</v>
      </c>
      <c r="I839" s="6">
        <v>1500000</v>
      </c>
      <c r="J839" s="6">
        <v>1292563</v>
      </c>
    </row>
    <row r="840" spans="1:10" x14ac:dyDescent="0.2">
      <c r="A840" s="4" t="s">
        <v>11</v>
      </c>
      <c r="B840" s="4" t="s">
        <v>25</v>
      </c>
      <c r="C840" s="4" t="s">
        <v>1322</v>
      </c>
      <c r="D840" s="4" t="s">
        <v>1323</v>
      </c>
      <c r="F840" s="4">
        <v>1508298</v>
      </c>
      <c r="G840" s="5" t="s">
        <v>1291</v>
      </c>
      <c r="H840" s="4">
        <v>30</v>
      </c>
      <c r="I840" s="6">
        <v>1500000</v>
      </c>
      <c r="J840" s="6">
        <v>1153338</v>
      </c>
    </row>
    <row r="841" spans="1:10" x14ac:dyDescent="0.2">
      <c r="A841" s="4" t="s">
        <v>11</v>
      </c>
      <c r="B841" s="4" t="s">
        <v>19</v>
      </c>
      <c r="C841" s="4" t="s">
        <v>1324</v>
      </c>
      <c r="D841" s="4" t="s">
        <v>1325</v>
      </c>
      <c r="F841" s="4">
        <v>44129</v>
      </c>
      <c r="G841" s="5" t="s">
        <v>1291</v>
      </c>
      <c r="H841" s="4">
        <v>30</v>
      </c>
      <c r="I841" s="6">
        <v>1500000</v>
      </c>
      <c r="J841" s="6">
        <v>461003</v>
      </c>
    </row>
    <row r="842" spans="1:10" x14ac:dyDescent="0.2">
      <c r="A842" s="4" t="s">
        <v>11</v>
      </c>
      <c r="B842" s="4" t="s">
        <v>50</v>
      </c>
      <c r="C842" s="4" t="s">
        <v>1326</v>
      </c>
      <c r="D842" s="4" t="s">
        <v>1327</v>
      </c>
      <c r="F842" s="4">
        <v>1538808</v>
      </c>
      <c r="G842" s="5" t="s">
        <v>1291</v>
      </c>
      <c r="H842" s="4">
        <v>30</v>
      </c>
      <c r="I842" s="6">
        <v>1500000</v>
      </c>
      <c r="J842" s="6">
        <v>711995</v>
      </c>
    </row>
    <row r="843" spans="1:10" x14ac:dyDescent="0.2">
      <c r="A843" s="4" t="s">
        <v>11</v>
      </c>
      <c r="B843" s="4" t="s">
        <v>12</v>
      </c>
      <c r="C843" s="4" t="s">
        <v>1199</v>
      </c>
      <c r="D843" s="4" t="s">
        <v>1328</v>
      </c>
      <c r="F843" s="4">
        <v>1661022</v>
      </c>
      <c r="G843" s="5" t="s">
        <v>1291</v>
      </c>
      <c r="H843" s="4">
        <v>30</v>
      </c>
      <c r="I843" s="6">
        <v>1500000</v>
      </c>
      <c r="J843" s="6">
        <v>738070</v>
      </c>
    </row>
    <row r="844" spans="1:10" x14ac:dyDescent="0.2">
      <c r="A844" s="4" t="s">
        <v>11</v>
      </c>
      <c r="B844" s="4" t="s">
        <v>67</v>
      </c>
      <c r="C844" s="4" t="s">
        <v>1166</v>
      </c>
      <c r="D844" s="4" t="s">
        <v>531</v>
      </c>
      <c r="F844" s="4">
        <v>1680519</v>
      </c>
      <c r="G844" s="5" t="s">
        <v>1291</v>
      </c>
      <c r="H844" s="4">
        <v>30</v>
      </c>
      <c r="I844" s="6">
        <v>2500000</v>
      </c>
      <c r="J844" s="6">
        <v>1960079</v>
      </c>
    </row>
    <row r="845" spans="1:10" x14ac:dyDescent="0.2">
      <c r="A845" s="4" t="s">
        <v>11</v>
      </c>
      <c r="B845" s="4" t="s">
        <v>12</v>
      </c>
      <c r="C845" s="4" t="s">
        <v>1054</v>
      </c>
      <c r="D845" s="4" t="s">
        <v>1329</v>
      </c>
      <c r="F845" s="4">
        <v>529303</v>
      </c>
      <c r="G845" s="5" t="s">
        <v>1291</v>
      </c>
      <c r="H845" s="4">
        <v>30</v>
      </c>
      <c r="I845" s="6">
        <v>3500000</v>
      </c>
      <c r="J845" s="6">
        <v>1049070</v>
      </c>
    </row>
    <row r="846" spans="1:10" x14ac:dyDescent="0.2">
      <c r="A846" s="4" t="s">
        <v>11</v>
      </c>
      <c r="B846" s="4" t="s">
        <v>19</v>
      </c>
      <c r="C846" s="4" t="s">
        <v>1184</v>
      </c>
      <c r="D846" s="4" t="s">
        <v>1330</v>
      </c>
      <c r="F846" s="4">
        <v>3189</v>
      </c>
      <c r="G846" s="5" t="s">
        <v>1291</v>
      </c>
      <c r="H846" s="4">
        <v>30</v>
      </c>
      <c r="I846" s="6">
        <v>4500000</v>
      </c>
      <c r="J846" s="6">
        <v>1621405</v>
      </c>
    </row>
    <row r="847" spans="1:10" x14ac:dyDescent="0.2">
      <c r="A847" s="4" t="s">
        <v>11</v>
      </c>
      <c r="B847" s="4" t="s">
        <v>12</v>
      </c>
      <c r="C847" s="4" t="s">
        <v>1331</v>
      </c>
      <c r="D847" s="4" t="s">
        <v>1332</v>
      </c>
      <c r="F847" s="4">
        <v>1438181</v>
      </c>
      <c r="G847" s="5" t="s">
        <v>1291</v>
      </c>
      <c r="H847" s="4">
        <v>30</v>
      </c>
      <c r="I847" s="6">
        <v>1500000</v>
      </c>
      <c r="J847" s="6">
        <v>576187</v>
      </c>
    </row>
    <row r="848" spans="1:10" x14ac:dyDescent="0.2">
      <c r="A848" s="4" t="s">
        <v>11</v>
      </c>
      <c r="B848" s="4" t="s">
        <v>67</v>
      </c>
      <c r="C848" s="4" t="s">
        <v>1333</v>
      </c>
      <c r="D848" s="4" t="s">
        <v>1334</v>
      </c>
      <c r="F848" s="4">
        <v>673481</v>
      </c>
      <c r="G848" s="5" t="s">
        <v>1291</v>
      </c>
      <c r="H848" s="4">
        <v>30</v>
      </c>
      <c r="I848" s="6">
        <v>2500000</v>
      </c>
      <c r="J848" s="6">
        <v>2491710</v>
      </c>
    </row>
    <row r="849" spans="1:10" x14ac:dyDescent="0.2">
      <c r="A849" s="4" t="s">
        <v>11</v>
      </c>
      <c r="B849" s="4" t="s">
        <v>50</v>
      </c>
      <c r="C849" s="4" t="s">
        <v>1284</v>
      </c>
      <c r="D849" s="4" t="s">
        <v>1335</v>
      </c>
      <c r="F849" s="4">
        <v>1091394</v>
      </c>
      <c r="G849" s="5" t="s">
        <v>1291</v>
      </c>
      <c r="H849" s="4">
        <v>30</v>
      </c>
      <c r="I849" s="6">
        <v>1500000</v>
      </c>
      <c r="J849" s="6">
        <v>992898</v>
      </c>
    </row>
    <row r="850" spans="1:10" x14ac:dyDescent="0.2">
      <c r="A850" s="4" t="s">
        <v>11</v>
      </c>
      <c r="B850" s="4" t="s">
        <v>157</v>
      </c>
      <c r="C850" s="4" t="s">
        <v>1336</v>
      </c>
      <c r="D850" s="4" t="s">
        <v>1337</v>
      </c>
      <c r="F850" s="4">
        <v>1014123</v>
      </c>
      <c r="G850" s="5" t="s">
        <v>1291</v>
      </c>
      <c r="H850" s="4">
        <v>30</v>
      </c>
      <c r="I850" s="6">
        <v>1500000</v>
      </c>
      <c r="J850" s="6">
        <v>952746</v>
      </c>
    </row>
    <row r="851" spans="1:10" x14ac:dyDescent="0.2">
      <c r="A851" s="4" t="s">
        <v>11</v>
      </c>
      <c r="B851" s="4" t="s">
        <v>12</v>
      </c>
      <c r="C851" s="4" t="s">
        <v>686</v>
      </c>
      <c r="D851" s="4" t="s">
        <v>1338</v>
      </c>
      <c r="F851" s="4">
        <v>37339</v>
      </c>
      <c r="G851" s="5" t="s">
        <v>1291</v>
      </c>
      <c r="H851" s="4">
        <v>30</v>
      </c>
      <c r="I851" s="6">
        <v>1500000</v>
      </c>
      <c r="J851" s="6">
        <v>483780</v>
      </c>
    </row>
    <row r="852" spans="1:10" x14ac:dyDescent="0.2">
      <c r="A852" s="4" t="s">
        <v>11</v>
      </c>
      <c r="B852" s="4" t="s">
        <v>146</v>
      </c>
      <c r="C852" s="4" t="s">
        <v>686</v>
      </c>
      <c r="D852" s="4" t="s">
        <v>1339</v>
      </c>
      <c r="F852" s="4">
        <v>1391067</v>
      </c>
      <c r="G852" s="5" t="s">
        <v>1291</v>
      </c>
      <c r="H852" s="4">
        <v>30</v>
      </c>
      <c r="I852" s="6">
        <v>1500000</v>
      </c>
      <c r="J852" s="6">
        <v>484839</v>
      </c>
    </row>
    <row r="853" spans="1:10" x14ac:dyDescent="0.2">
      <c r="A853" s="4" t="s">
        <v>11</v>
      </c>
      <c r="B853" s="4" t="s">
        <v>146</v>
      </c>
      <c r="C853" s="4" t="s">
        <v>275</v>
      </c>
      <c r="D853" s="4" t="s">
        <v>1340</v>
      </c>
      <c r="F853" s="4">
        <v>39087</v>
      </c>
      <c r="G853" s="5" t="s">
        <v>1291</v>
      </c>
      <c r="H853" s="4">
        <v>30</v>
      </c>
      <c r="I853" s="6">
        <v>1500000</v>
      </c>
      <c r="J853" s="6">
        <v>924216</v>
      </c>
    </row>
    <row r="854" spans="1:10" x14ac:dyDescent="0.2">
      <c r="A854" s="4" t="s">
        <v>11</v>
      </c>
      <c r="B854" s="4" t="s">
        <v>12</v>
      </c>
      <c r="C854" s="4" t="s">
        <v>275</v>
      </c>
      <c r="D854" s="4" t="s">
        <v>1341</v>
      </c>
      <c r="F854" s="4">
        <v>572162</v>
      </c>
      <c r="G854" s="5" t="s">
        <v>1291</v>
      </c>
      <c r="H854" s="4">
        <v>30</v>
      </c>
      <c r="I854" s="6">
        <v>1500000</v>
      </c>
      <c r="J854" s="6">
        <v>345036</v>
      </c>
    </row>
    <row r="855" spans="1:10" x14ac:dyDescent="0.2">
      <c r="A855" s="4" t="s">
        <v>11</v>
      </c>
      <c r="B855" s="4" t="s">
        <v>19</v>
      </c>
      <c r="C855" s="4" t="s">
        <v>1342</v>
      </c>
      <c r="D855" s="4" t="s">
        <v>1343</v>
      </c>
      <c r="F855" s="4">
        <v>570331</v>
      </c>
      <c r="G855" s="5" t="s">
        <v>1291</v>
      </c>
      <c r="H855" s="4">
        <v>30</v>
      </c>
      <c r="I855" s="6">
        <v>1500000</v>
      </c>
      <c r="J855" s="6">
        <v>690265</v>
      </c>
    </row>
    <row r="856" spans="1:10" x14ac:dyDescent="0.2">
      <c r="A856" s="4" t="s">
        <v>11</v>
      </c>
      <c r="B856" s="4" t="s">
        <v>157</v>
      </c>
      <c r="C856" s="4" t="s">
        <v>952</v>
      </c>
      <c r="D856" s="4" t="s">
        <v>1344</v>
      </c>
      <c r="F856" s="4">
        <v>1132289</v>
      </c>
      <c r="G856" s="5" t="s">
        <v>1291</v>
      </c>
      <c r="H856" s="4">
        <v>30</v>
      </c>
      <c r="I856" s="6">
        <v>1500000</v>
      </c>
      <c r="J856" s="6">
        <v>683856</v>
      </c>
    </row>
    <row r="857" spans="1:10" x14ac:dyDescent="0.2">
      <c r="A857" s="4" t="s">
        <v>11</v>
      </c>
      <c r="B857" s="4" t="s">
        <v>19</v>
      </c>
      <c r="C857" s="4" t="s">
        <v>1345</v>
      </c>
      <c r="D857" s="4" t="s">
        <v>1346</v>
      </c>
      <c r="F857" s="4">
        <v>616696</v>
      </c>
      <c r="G857" s="5" t="s">
        <v>1291</v>
      </c>
      <c r="H857" s="4">
        <v>30</v>
      </c>
      <c r="I857" s="6">
        <v>1500000</v>
      </c>
      <c r="J857" s="6">
        <v>360378</v>
      </c>
    </row>
    <row r="858" spans="1:10" x14ac:dyDescent="0.2">
      <c r="A858" s="4" t="s">
        <v>11</v>
      </c>
      <c r="B858" s="4" t="s">
        <v>67</v>
      </c>
      <c r="C858" s="4" t="s">
        <v>1014</v>
      </c>
      <c r="D858" s="4" t="s">
        <v>1347</v>
      </c>
      <c r="F858" s="4">
        <v>1084423</v>
      </c>
      <c r="G858" s="5" t="s">
        <v>1291</v>
      </c>
      <c r="H858" s="4">
        <v>30</v>
      </c>
      <c r="I858" s="6">
        <v>1500000</v>
      </c>
      <c r="J858" s="6">
        <v>625311</v>
      </c>
    </row>
    <row r="859" spans="1:10" x14ac:dyDescent="0.2">
      <c r="A859" s="4" t="s">
        <v>11</v>
      </c>
      <c r="B859" s="4" t="s">
        <v>67</v>
      </c>
      <c r="C859" s="4" t="s">
        <v>191</v>
      </c>
      <c r="D859" s="4" t="s">
        <v>1348</v>
      </c>
      <c r="F859" s="4">
        <v>588283</v>
      </c>
      <c r="G859" s="5" t="s">
        <v>1291</v>
      </c>
      <c r="H859" s="4">
        <v>30</v>
      </c>
      <c r="I859" s="6">
        <v>1500000</v>
      </c>
      <c r="J859" s="6">
        <v>1010455</v>
      </c>
    </row>
    <row r="860" spans="1:10" x14ac:dyDescent="0.2">
      <c r="A860" s="4" t="s">
        <v>11</v>
      </c>
      <c r="B860" s="4" t="s">
        <v>12</v>
      </c>
      <c r="C860" s="4" t="s">
        <v>1213</v>
      </c>
      <c r="D860" s="4" t="s">
        <v>1349</v>
      </c>
      <c r="F860" s="4">
        <v>998466</v>
      </c>
      <c r="G860" s="5" t="s">
        <v>1291</v>
      </c>
      <c r="H860" s="4">
        <v>30</v>
      </c>
      <c r="I860" s="6">
        <v>1500000</v>
      </c>
      <c r="J860" s="6">
        <v>1449907</v>
      </c>
    </row>
    <row r="861" spans="1:10" x14ac:dyDescent="0.2">
      <c r="A861" s="4" t="s">
        <v>11</v>
      </c>
      <c r="B861" s="4" t="s">
        <v>22</v>
      </c>
      <c r="C861" s="4" t="s">
        <v>275</v>
      </c>
      <c r="D861" s="4" t="s">
        <v>1350</v>
      </c>
      <c r="F861" s="4">
        <v>1341963</v>
      </c>
      <c r="G861" s="5" t="s">
        <v>1291</v>
      </c>
      <c r="H861" s="4">
        <v>30</v>
      </c>
      <c r="I861" s="6">
        <v>1500000</v>
      </c>
      <c r="J861" s="6">
        <v>1109461</v>
      </c>
    </row>
    <row r="862" spans="1:10" x14ac:dyDescent="0.2">
      <c r="A862" s="4" t="s">
        <v>11</v>
      </c>
      <c r="B862" s="4" t="s">
        <v>12</v>
      </c>
      <c r="C862" s="4" t="s">
        <v>1351</v>
      </c>
      <c r="D862" s="4" t="s">
        <v>1352</v>
      </c>
      <c r="F862" s="4">
        <v>1365509</v>
      </c>
      <c r="G862" s="5" t="s">
        <v>1291</v>
      </c>
      <c r="H862" s="4">
        <v>30</v>
      </c>
      <c r="I862" s="6">
        <v>1500000</v>
      </c>
      <c r="J862" s="6">
        <v>475658</v>
      </c>
    </row>
    <row r="863" spans="1:10" x14ac:dyDescent="0.2">
      <c r="A863" s="4" t="s">
        <v>11</v>
      </c>
      <c r="B863" s="4" t="s">
        <v>25</v>
      </c>
      <c r="C863" s="4" t="s">
        <v>1164</v>
      </c>
      <c r="D863" s="4" t="s">
        <v>177</v>
      </c>
      <c r="F863" s="4">
        <v>635530</v>
      </c>
      <c r="G863" s="5" t="s">
        <v>1291</v>
      </c>
      <c r="H863" s="4">
        <v>30</v>
      </c>
      <c r="I863" s="6">
        <v>1500000</v>
      </c>
      <c r="J863" s="6">
        <v>1456863</v>
      </c>
    </row>
    <row r="864" spans="1:10" x14ac:dyDescent="0.2">
      <c r="A864" s="4" t="s">
        <v>11</v>
      </c>
      <c r="B864" s="4" t="s">
        <v>12</v>
      </c>
      <c r="C864" s="4" t="s">
        <v>805</v>
      </c>
      <c r="D864" s="4" t="s">
        <v>1353</v>
      </c>
      <c r="F864" s="4">
        <v>1338605</v>
      </c>
      <c r="G864" s="5" t="s">
        <v>1291</v>
      </c>
      <c r="H864" s="4">
        <v>30</v>
      </c>
      <c r="I864" s="6">
        <v>1500000</v>
      </c>
      <c r="J864" s="6">
        <v>288349</v>
      </c>
    </row>
    <row r="865" spans="1:10" x14ac:dyDescent="0.2">
      <c r="A865" s="4" t="s">
        <v>11</v>
      </c>
      <c r="B865" s="4" t="s">
        <v>12</v>
      </c>
      <c r="C865" s="4" t="s">
        <v>1354</v>
      </c>
      <c r="D865" s="4" t="s">
        <v>1355</v>
      </c>
      <c r="F865" s="4">
        <v>1533981</v>
      </c>
      <c r="G865" s="5" t="s">
        <v>1291</v>
      </c>
      <c r="H865" s="4">
        <v>30</v>
      </c>
      <c r="I865" s="6">
        <v>1500000</v>
      </c>
      <c r="J865" s="6">
        <v>707645</v>
      </c>
    </row>
    <row r="866" spans="1:10" x14ac:dyDescent="0.2">
      <c r="A866" s="4" t="s">
        <v>11</v>
      </c>
      <c r="B866" s="4" t="s">
        <v>12</v>
      </c>
      <c r="C866" s="4" t="s">
        <v>1356</v>
      </c>
      <c r="D866" s="4" t="s">
        <v>1357</v>
      </c>
      <c r="F866" s="4">
        <v>1365764</v>
      </c>
      <c r="G866" s="5" t="s">
        <v>1291</v>
      </c>
      <c r="H866" s="4">
        <v>30</v>
      </c>
      <c r="I866" s="6">
        <v>1500000</v>
      </c>
      <c r="J866" s="6">
        <v>975914</v>
      </c>
    </row>
    <row r="867" spans="1:10" x14ac:dyDescent="0.2">
      <c r="A867" s="4" t="s">
        <v>11</v>
      </c>
      <c r="B867" s="4" t="s">
        <v>19</v>
      </c>
      <c r="C867" s="4" t="s">
        <v>737</v>
      </c>
      <c r="D867" s="4" t="s">
        <v>1358</v>
      </c>
      <c r="F867" s="4">
        <v>612109</v>
      </c>
      <c r="G867" s="5" t="s">
        <v>1291</v>
      </c>
      <c r="H867" s="4">
        <v>30</v>
      </c>
      <c r="I867" s="6">
        <v>1500000</v>
      </c>
      <c r="J867" s="6">
        <v>335536</v>
      </c>
    </row>
    <row r="868" spans="1:10" x14ac:dyDescent="0.2">
      <c r="A868" s="4" t="s">
        <v>11</v>
      </c>
      <c r="B868" s="4" t="s">
        <v>50</v>
      </c>
      <c r="C868" s="4" t="s">
        <v>1359</v>
      </c>
      <c r="D868" s="4" t="s">
        <v>1360</v>
      </c>
      <c r="F868" s="4">
        <v>646883</v>
      </c>
      <c r="G868" s="5" t="s">
        <v>1291</v>
      </c>
      <c r="H868" s="4">
        <v>30</v>
      </c>
      <c r="I868" s="6">
        <v>1500000</v>
      </c>
      <c r="J868" s="6">
        <v>978642</v>
      </c>
    </row>
    <row r="869" spans="1:10" x14ac:dyDescent="0.2">
      <c r="A869" s="4" t="s">
        <v>11</v>
      </c>
      <c r="B869" s="4" t="s">
        <v>19</v>
      </c>
      <c r="C869" s="4" t="s">
        <v>1361</v>
      </c>
      <c r="D869" s="4" t="s">
        <v>1362</v>
      </c>
      <c r="F869" s="4">
        <v>860567</v>
      </c>
      <c r="G869" s="5" t="s">
        <v>1291</v>
      </c>
      <c r="H869" s="4">
        <v>30</v>
      </c>
      <c r="I869" s="6">
        <v>1500000</v>
      </c>
      <c r="J869" s="6">
        <v>512326</v>
      </c>
    </row>
    <row r="870" spans="1:10" x14ac:dyDescent="0.2">
      <c r="A870" s="4" t="s">
        <v>11</v>
      </c>
      <c r="B870" s="4" t="s">
        <v>19</v>
      </c>
      <c r="C870" s="4" t="s">
        <v>1363</v>
      </c>
      <c r="D870" s="4" t="s">
        <v>1364</v>
      </c>
      <c r="F870" s="4">
        <v>742302</v>
      </c>
      <c r="G870" s="5" t="s">
        <v>1291</v>
      </c>
      <c r="H870" s="4">
        <v>30</v>
      </c>
      <c r="I870" s="6">
        <v>1500000</v>
      </c>
      <c r="J870" s="6">
        <v>565448</v>
      </c>
    </row>
    <row r="871" spans="1:10" x14ac:dyDescent="0.2">
      <c r="A871" s="4" t="s">
        <v>11</v>
      </c>
      <c r="B871" s="4" t="s">
        <v>25</v>
      </c>
      <c r="C871" s="4" t="s">
        <v>809</v>
      </c>
      <c r="D871" s="4" t="s">
        <v>221</v>
      </c>
      <c r="F871" s="4">
        <v>1601960</v>
      </c>
      <c r="G871" s="5" t="s">
        <v>1291</v>
      </c>
      <c r="H871" s="4">
        <v>30</v>
      </c>
      <c r="I871" s="6">
        <v>1500000</v>
      </c>
      <c r="J871" s="6">
        <v>1067890</v>
      </c>
    </row>
    <row r="872" spans="1:10" x14ac:dyDescent="0.2">
      <c r="A872" s="4" t="s">
        <v>11</v>
      </c>
      <c r="B872" s="4" t="s">
        <v>12</v>
      </c>
      <c r="C872" s="4" t="s">
        <v>1365</v>
      </c>
      <c r="D872" s="4" t="s">
        <v>1366</v>
      </c>
      <c r="F872" s="4">
        <v>507663</v>
      </c>
      <c r="G872" s="5" t="s">
        <v>1291</v>
      </c>
      <c r="H872" s="4">
        <v>30</v>
      </c>
      <c r="I872" s="6">
        <v>1500000</v>
      </c>
      <c r="J872" s="6">
        <v>1421375</v>
      </c>
    </row>
    <row r="873" spans="1:10" x14ac:dyDescent="0.2">
      <c r="A873" s="4" t="s">
        <v>11</v>
      </c>
      <c r="B873" s="4" t="s">
        <v>157</v>
      </c>
      <c r="C873" s="4" t="s">
        <v>1367</v>
      </c>
      <c r="D873" s="4" t="s">
        <v>1368</v>
      </c>
      <c r="F873" s="4">
        <v>1600939</v>
      </c>
      <c r="G873" s="5" t="s">
        <v>1291</v>
      </c>
      <c r="H873" s="4">
        <v>30</v>
      </c>
      <c r="I873" s="6">
        <v>1500000</v>
      </c>
      <c r="J873" s="6">
        <v>737734</v>
      </c>
    </row>
    <row r="874" spans="1:10" x14ac:dyDescent="0.2">
      <c r="A874" s="4" t="s">
        <v>11</v>
      </c>
      <c r="B874" s="4" t="s">
        <v>12</v>
      </c>
      <c r="C874" s="4" t="s">
        <v>191</v>
      </c>
      <c r="D874" s="4" t="s">
        <v>1300</v>
      </c>
      <c r="F874" s="4">
        <v>1660966</v>
      </c>
      <c r="G874" s="5" t="s">
        <v>1291</v>
      </c>
      <c r="H874" s="4">
        <v>30</v>
      </c>
      <c r="I874" s="6">
        <v>1800000</v>
      </c>
      <c r="J874" s="6">
        <v>1553187</v>
      </c>
    </row>
    <row r="875" spans="1:10" x14ac:dyDescent="0.2">
      <c r="A875" s="4" t="s">
        <v>11</v>
      </c>
      <c r="B875" s="4" t="s">
        <v>19</v>
      </c>
      <c r="C875" s="4" t="s">
        <v>1369</v>
      </c>
      <c r="D875" s="4" t="s">
        <v>1370</v>
      </c>
      <c r="F875" s="4">
        <v>4328</v>
      </c>
      <c r="G875" s="5" t="s">
        <v>1291</v>
      </c>
      <c r="H875" s="4">
        <v>30</v>
      </c>
      <c r="I875" s="6">
        <v>1500000</v>
      </c>
      <c r="J875" s="6">
        <v>1191421</v>
      </c>
    </row>
    <row r="876" spans="1:10" x14ac:dyDescent="0.2">
      <c r="A876" s="4" t="s">
        <v>11</v>
      </c>
      <c r="B876" s="4" t="s">
        <v>22</v>
      </c>
      <c r="C876" s="4" t="s">
        <v>1369</v>
      </c>
      <c r="D876" s="4" t="s">
        <v>303</v>
      </c>
      <c r="F876" s="4">
        <v>1366929</v>
      </c>
      <c r="G876" s="5" t="s">
        <v>1291</v>
      </c>
      <c r="H876" s="4">
        <v>30</v>
      </c>
      <c r="I876" s="6">
        <v>1500000</v>
      </c>
      <c r="J876" s="6">
        <v>1459223</v>
      </c>
    </row>
    <row r="877" spans="1:10" x14ac:dyDescent="0.2">
      <c r="A877" s="4" t="s">
        <v>11</v>
      </c>
      <c r="B877" s="4" t="s">
        <v>157</v>
      </c>
      <c r="C877" s="4" t="s">
        <v>1371</v>
      </c>
      <c r="D877" s="4" t="s">
        <v>1372</v>
      </c>
      <c r="F877" s="4">
        <v>43097</v>
      </c>
      <c r="G877" s="5" t="s">
        <v>1291</v>
      </c>
      <c r="H877" s="4">
        <v>30</v>
      </c>
      <c r="I877" s="6">
        <v>1500000</v>
      </c>
      <c r="J877" s="6">
        <v>544707</v>
      </c>
    </row>
    <row r="878" spans="1:10" x14ac:dyDescent="0.2">
      <c r="A878" s="4" t="s">
        <v>11</v>
      </c>
      <c r="B878" s="4" t="s">
        <v>157</v>
      </c>
      <c r="C878" s="4" t="s">
        <v>193</v>
      </c>
      <c r="D878" s="4" t="s">
        <v>1373</v>
      </c>
      <c r="F878" s="4">
        <v>12499</v>
      </c>
      <c r="G878" s="5" t="s">
        <v>1291</v>
      </c>
      <c r="H878" s="4">
        <v>30</v>
      </c>
      <c r="I878" s="6">
        <v>3500000</v>
      </c>
      <c r="J878" s="6">
        <v>3448531</v>
      </c>
    </row>
    <row r="879" spans="1:10" x14ac:dyDescent="0.2">
      <c r="A879" s="4" t="s">
        <v>11</v>
      </c>
      <c r="B879" s="4" t="s">
        <v>12</v>
      </c>
      <c r="C879" s="4" t="s">
        <v>462</v>
      </c>
      <c r="D879" s="4" t="s">
        <v>1374</v>
      </c>
      <c r="F879" s="4">
        <v>1610847</v>
      </c>
      <c r="G879" s="5" t="s">
        <v>1291</v>
      </c>
      <c r="H879" s="4">
        <v>30</v>
      </c>
      <c r="I879" s="6">
        <v>3400000</v>
      </c>
      <c r="J879" s="6">
        <v>1200988</v>
      </c>
    </row>
    <row r="880" spans="1:10" x14ac:dyDescent="0.2">
      <c r="A880" s="4" t="s">
        <v>11</v>
      </c>
      <c r="B880" s="4" t="s">
        <v>12</v>
      </c>
      <c r="C880" s="4" t="s">
        <v>1375</v>
      </c>
      <c r="D880" s="4" t="s">
        <v>1376</v>
      </c>
      <c r="F880" s="4">
        <v>841898</v>
      </c>
      <c r="G880" s="5" t="s">
        <v>1291</v>
      </c>
      <c r="H880" s="4">
        <v>30</v>
      </c>
      <c r="I880" s="6">
        <v>3300000</v>
      </c>
      <c r="J880" s="6">
        <v>1149147</v>
      </c>
    </row>
    <row r="881" spans="1:10" x14ac:dyDescent="0.2">
      <c r="A881" s="4" t="s">
        <v>11</v>
      </c>
      <c r="B881" s="4" t="s">
        <v>19</v>
      </c>
      <c r="C881" s="4" t="s">
        <v>1377</v>
      </c>
      <c r="D881" s="4" t="s">
        <v>713</v>
      </c>
      <c r="F881" s="4">
        <v>671543</v>
      </c>
      <c r="G881" s="5" t="s">
        <v>1291</v>
      </c>
      <c r="H881" s="4">
        <v>30</v>
      </c>
      <c r="I881" s="6">
        <v>3200000</v>
      </c>
      <c r="J881" s="6">
        <v>1444818</v>
      </c>
    </row>
    <row r="882" spans="1:10" x14ac:dyDescent="0.2">
      <c r="A882" s="4" t="s">
        <v>11</v>
      </c>
      <c r="B882" s="4" t="s">
        <v>19</v>
      </c>
      <c r="C882" s="4" t="s">
        <v>700</v>
      </c>
      <c r="D882" s="4" t="s">
        <v>1378</v>
      </c>
      <c r="F882" s="4">
        <v>643005</v>
      </c>
      <c r="G882" s="5" t="s">
        <v>1291</v>
      </c>
      <c r="H882" s="4">
        <v>30</v>
      </c>
      <c r="I882" s="6">
        <v>3100000</v>
      </c>
      <c r="J882" s="6">
        <v>803769</v>
      </c>
    </row>
    <row r="883" spans="1:10" x14ac:dyDescent="0.2">
      <c r="A883" s="4" t="s">
        <v>11</v>
      </c>
      <c r="B883" s="4" t="s">
        <v>157</v>
      </c>
      <c r="C883" s="4" t="s">
        <v>747</v>
      </c>
      <c r="D883" s="4" t="s">
        <v>1379</v>
      </c>
      <c r="F883" s="4">
        <v>1442472</v>
      </c>
      <c r="G883" s="5" t="s">
        <v>1291</v>
      </c>
      <c r="H883" s="4">
        <v>30</v>
      </c>
      <c r="I883" s="6">
        <v>3000000</v>
      </c>
      <c r="J883" s="6">
        <v>864461</v>
      </c>
    </row>
    <row r="884" spans="1:10" x14ac:dyDescent="0.2">
      <c r="A884" s="4" t="s">
        <v>11</v>
      </c>
      <c r="B884" s="4" t="s">
        <v>12</v>
      </c>
      <c r="C884" s="4" t="s">
        <v>1016</v>
      </c>
      <c r="D884" s="4" t="s">
        <v>1380</v>
      </c>
      <c r="F884" s="4">
        <v>1116225</v>
      </c>
      <c r="G884" s="5" t="s">
        <v>1291</v>
      </c>
      <c r="H884" s="4">
        <v>30</v>
      </c>
      <c r="I884" s="6">
        <v>2900000</v>
      </c>
      <c r="J884" s="6">
        <v>2372305</v>
      </c>
    </row>
    <row r="885" spans="1:10" x14ac:dyDescent="0.2">
      <c r="A885" s="4" t="s">
        <v>11</v>
      </c>
      <c r="B885" s="4" t="s">
        <v>12</v>
      </c>
      <c r="C885" s="4" t="s">
        <v>1381</v>
      </c>
      <c r="D885" s="4" t="s">
        <v>1382</v>
      </c>
      <c r="F885" s="4">
        <v>632792</v>
      </c>
      <c r="G885" s="5" t="s">
        <v>1291</v>
      </c>
      <c r="H885" s="4">
        <v>30</v>
      </c>
      <c r="I885" s="6">
        <v>2800000</v>
      </c>
      <c r="J885" s="6">
        <v>1006521</v>
      </c>
    </row>
    <row r="886" spans="1:10" x14ac:dyDescent="0.2">
      <c r="A886" s="4" t="s">
        <v>11</v>
      </c>
      <c r="B886" s="4" t="s">
        <v>50</v>
      </c>
      <c r="C886" s="4" t="s">
        <v>1040</v>
      </c>
      <c r="D886" s="4" t="s">
        <v>1383</v>
      </c>
      <c r="F886" s="4">
        <v>613396</v>
      </c>
      <c r="G886" s="5" t="s">
        <v>1291</v>
      </c>
      <c r="H886" s="4">
        <v>30</v>
      </c>
      <c r="I886" s="6">
        <v>2700000</v>
      </c>
      <c r="J886" s="6">
        <v>1243249</v>
      </c>
    </row>
    <row r="887" spans="1:10" x14ac:dyDescent="0.2">
      <c r="A887" s="4" t="s">
        <v>11</v>
      </c>
      <c r="B887" s="4" t="s">
        <v>25</v>
      </c>
      <c r="C887" s="4" t="s">
        <v>1384</v>
      </c>
      <c r="D887" s="4" t="s">
        <v>1385</v>
      </c>
      <c r="F887" s="4">
        <v>516094</v>
      </c>
      <c r="G887" s="5" t="s">
        <v>1291</v>
      </c>
      <c r="H887" s="4">
        <v>30</v>
      </c>
      <c r="I887" s="6">
        <v>2600000</v>
      </c>
      <c r="J887" s="6">
        <v>597947</v>
      </c>
    </row>
    <row r="888" spans="1:10" x14ac:dyDescent="0.2">
      <c r="A888" s="4" t="s">
        <v>11</v>
      </c>
      <c r="B888" s="4" t="s">
        <v>22</v>
      </c>
      <c r="C888" s="4" t="s">
        <v>1386</v>
      </c>
      <c r="D888" s="4" t="s">
        <v>1387</v>
      </c>
      <c r="F888" s="4">
        <v>768513</v>
      </c>
      <c r="G888" s="5" t="s">
        <v>1291</v>
      </c>
      <c r="H888" s="4">
        <v>30</v>
      </c>
      <c r="I888" s="6">
        <v>2500000</v>
      </c>
      <c r="J888" s="6">
        <v>820393</v>
      </c>
    </row>
    <row r="889" spans="1:10" x14ac:dyDescent="0.2">
      <c r="A889" s="4" t="s">
        <v>11</v>
      </c>
      <c r="B889" s="4" t="s">
        <v>12</v>
      </c>
      <c r="C889" s="4" t="s">
        <v>1388</v>
      </c>
      <c r="D889" s="4" t="s">
        <v>1389</v>
      </c>
      <c r="F889" s="4">
        <v>1653458</v>
      </c>
      <c r="G889" s="5" t="s">
        <v>1291</v>
      </c>
      <c r="H889" s="4">
        <v>30</v>
      </c>
      <c r="I889" s="6">
        <v>2400000</v>
      </c>
      <c r="J889" s="6">
        <v>1136621</v>
      </c>
    </row>
    <row r="890" spans="1:10" x14ac:dyDescent="0.2">
      <c r="A890" s="4" t="s">
        <v>11</v>
      </c>
      <c r="B890" s="4" t="s">
        <v>12</v>
      </c>
      <c r="C890" s="4" t="s">
        <v>686</v>
      </c>
      <c r="D890" s="4" t="s">
        <v>1390</v>
      </c>
      <c r="F890" s="4">
        <v>1079225</v>
      </c>
      <c r="G890" s="5" t="s">
        <v>1291</v>
      </c>
      <c r="H890" s="4">
        <v>30</v>
      </c>
      <c r="I890" s="6">
        <v>2300000</v>
      </c>
      <c r="J890" s="6">
        <v>545154</v>
      </c>
    </row>
    <row r="891" spans="1:10" x14ac:dyDescent="0.2">
      <c r="A891" s="4" t="s">
        <v>11</v>
      </c>
      <c r="B891" s="4" t="s">
        <v>12</v>
      </c>
      <c r="C891" s="4" t="s">
        <v>1154</v>
      </c>
      <c r="D891" s="4" t="s">
        <v>1391</v>
      </c>
      <c r="F891" s="4">
        <v>1688801</v>
      </c>
      <c r="G891" s="5" t="s">
        <v>1291</v>
      </c>
      <c r="H891" s="4">
        <v>30</v>
      </c>
      <c r="I891" s="6">
        <v>3200000</v>
      </c>
      <c r="J891" s="6">
        <v>2731436</v>
      </c>
    </row>
    <row r="892" spans="1:10" x14ac:dyDescent="0.2">
      <c r="A892" s="4" t="s">
        <v>11</v>
      </c>
      <c r="B892" s="4" t="s">
        <v>19</v>
      </c>
      <c r="C892" s="4" t="s">
        <v>890</v>
      </c>
      <c r="D892" s="4" t="s">
        <v>1392</v>
      </c>
      <c r="F892" s="4">
        <v>1596731</v>
      </c>
      <c r="G892" s="5" t="s">
        <v>15</v>
      </c>
      <c r="H892" s="4">
        <v>30</v>
      </c>
      <c r="I892" s="6">
        <v>2100000</v>
      </c>
      <c r="J892" s="6">
        <v>1391270</v>
      </c>
    </row>
    <row r="893" spans="1:10" x14ac:dyDescent="0.2">
      <c r="A893" s="4" t="s">
        <v>11</v>
      </c>
      <c r="B893" s="4" t="s">
        <v>12</v>
      </c>
      <c r="C893" s="4" t="s">
        <v>627</v>
      </c>
      <c r="D893" s="4" t="s">
        <v>1393</v>
      </c>
      <c r="F893" s="4">
        <v>602704</v>
      </c>
      <c r="G893" s="5" t="s">
        <v>15</v>
      </c>
      <c r="H893" s="4">
        <v>30</v>
      </c>
      <c r="I893" s="6">
        <v>2000000</v>
      </c>
      <c r="J893" s="6">
        <v>233772</v>
      </c>
    </row>
    <row r="894" spans="1:10" x14ac:dyDescent="0.2">
      <c r="A894" s="4" t="s">
        <v>11</v>
      </c>
      <c r="B894" s="4" t="s">
        <v>19</v>
      </c>
      <c r="C894" s="4" t="s">
        <v>686</v>
      </c>
      <c r="D894" s="4" t="s">
        <v>1394</v>
      </c>
      <c r="F894" s="4">
        <v>682524</v>
      </c>
      <c r="G894" s="5" t="s">
        <v>15</v>
      </c>
      <c r="H894" s="4">
        <v>30</v>
      </c>
      <c r="I894" s="6">
        <v>1900000</v>
      </c>
      <c r="J894" s="6">
        <v>1315831</v>
      </c>
    </row>
    <row r="895" spans="1:10" x14ac:dyDescent="0.2">
      <c r="A895" s="4" t="s">
        <v>11</v>
      </c>
      <c r="B895" s="4" t="s">
        <v>12</v>
      </c>
      <c r="C895" s="4" t="s">
        <v>757</v>
      </c>
      <c r="D895" s="4" t="s">
        <v>211</v>
      </c>
      <c r="F895" s="4">
        <v>619732</v>
      </c>
      <c r="G895" s="5" t="s">
        <v>15</v>
      </c>
      <c r="H895" s="4">
        <v>30</v>
      </c>
      <c r="I895" s="6">
        <v>1800000</v>
      </c>
      <c r="J895" s="6">
        <v>1475498</v>
      </c>
    </row>
    <row r="896" spans="1:10" x14ac:dyDescent="0.2">
      <c r="A896" s="4" t="s">
        <v>11</v>
      </c>
      <c r="B896" s="4" t="s">
        <v>19</v>
      </c>
      <c r="C896" s="4" t="s">
        <v>1395</v>
      </c>
      <c r="D896" s="4" t="s">
        <v>1396</v>
      </c>
      <c r="F896" s="4">
        <v>1747391</v>
      </c>
      <c r="G896" s="5" t="s">
        <v>15</v>
      </c>
      <c r="H896" s="4">
        <v>30</v>
      </c>
      <c r="I896" s="6">
        <v>1700000</v>
      </c>
      <c r="J896" s="6">
        <v>1584725</v>
      </c>
    </row>
    <row r="897" spans="1:10" x14ac:dyDescent="0.2">
      <c r="A897" s="4" t="s">
        <v>11</v>
      </c>
      <c r="B897" s="4" t="s">
        <v>67</v>
      </c>
      <c r="C897" s="4" t="s">
        <v>1014</v>
      </c>
      <c r="D897" s="4" t="s">
        <v>1397</v>
      </c>
      <c r="F897" s="4">
        <v>1683877</v>
      </c>
      <c r="G897" s="5" t="s">
        <v>15</v>
      </c>
      <c r="H897" s="4">
        <v>30</v>
      </c>
      <c r="I897" s="6">
        <v>2600000</v>
      </c>
      <c r="J897" s="6">
        <v>1787075</v>
      </c>
    </row>
    <row r="898" spans="1:10" x14ac:dyDescent="0.2">
      <c r="A898" s="4" t="s">
        <v>11</v>
      </c>
      <c r="B898" s="4" t="s">
        <v>50</v>
      </c>
      <c r="C898" s="4" t="s">
        <v>1398</v>
      </c>
      <c r="D898" s="4" t="s">
        <v>1399</v>
      </c>
      <c r="F898" s="4">
        <v>1360831</v>
      </c>
      <c r="G898" s="5" t="s">
        <v>15</v>
      </c>
      <c r="H898" s="4">
        <v>30</v>
      </c>
      <c r="I898" s="6">
        <v>1500000</v>
      </c>
      <c r="J898" s="6">
        <v>969944</v>
      </c>
    </row>
    <row r="899" spans="1:10" x14ac:dyDescent="0.2">
      <c r="A899" s="4" t="s">
        <v>11</v>
      </c>
      <c r="B899" s="4" t="s">
        <v>22</v>
      </c>
      <c r="C899" s="4" t="s">
        <v>191</v>
      </c>
      <c r="D899" s="4" t="s">
        <v>1400</v>
      </c>
      <c r="F899" s="4">
        <v>1336534</v>
      </c>
      <c r="G899" s="5" t="s">
        <v>15</v>
      </c>
      <c r="H899" s="4">
        <v>30</v>
      </c>
      <c r="I899" s="6">
        <v>1400000</v>
      </c>
      <c r="J899" s="6">
        <v>745300</v>
      </c>
    </row>
    <row r="900" spans="1:10" x14ac:dyDescent="0.2">
      <c r="A900" s="4" t="s">
        <v>11</v>
      </c>
      <c r="B900" s="4" t="s">
        <v>12</v>
      </c>
      <c r="C900" s="4" t="s">
        <v>1401</v>
      </c>
      <c r="D900" s="4" t="s">
        <v>1402</v>
      </c>
      <c r="F900" s="4">
        <v>1536414</v>
      </c>
      <c r="G900" s="5" t="s">
        <v>15</v>
      </c>
      <c r="H900" s="4">
        <v>30</v>
      </c>
      <c r="I900" s="6">
        <v>1300000</v>
      </c>
      <c r="J900" s="6">
        <v>819590</v>
      </c>
    </row>
    <row r="901" spans="1:10" x14ac:dyDescent="0.2">
      <c r="A901" s="4" t="s">
        <v>11</v>
      </c>
      <c r="B901" s="4" t="s">
        <v>25</v>
      </c>
      <c r="C901" s="4" t="s">
        <v>1040</v>
      </c>
      <c r="D901" s="4" t="s">
        <v>1403</v>
      </c>
      <c r="F901" s="4">
        <v>1529161</v>
      </c>
      <c r="G901" s="5" t="s">
        <v>15</v>
      </c>
      <c r="H901" s="4">
        <v>30</v>
      </c>
      <c r="I901" s="6">
        <v>1200000</v>
      </c>
      <c r="J901" s="6">
        <v>889516</v>
      </c>
    </row>
    <row r="902" spans="1:10" x14ac:dyDescent="0.2">
      <c r="A902" s="4" t="s">
        <v>11</v>
      </c>
      <c r="B902" s="4" t="s">
        <v>50</v>
      </c>
      <c r="C902" s="4" t="s">
        <v>1404</v>
      </c>
      <c r="D902" s="4" t="s">
        <v>1405</v>
      </c>
      <c r="F902" s="4">
        <v>1530557</v>
      </c>
      <c r="G902" s="5" t="s">
        <v>15</v>
      </c>
      <c r="H902" s="4">
        <v>30</v>
      </c>
      <c r="I902" s="6">
        <v>1100000</v>
      </c>
      <c r="J902" s="6">
        <v>937239</v>
      </c>
    </row>
    <row r="903" spans="1:10" x14ac:dyDescent="0.2">
      <c r="A903" s="4" t="s">
        <v>11</v>
      </c>
      <c r="B903" s="4" t="s">
        <v>157</v>
      </c>
      <c r="C903" s="4" t="s">
        <v>191</v>
      </c>
      <c r="D903" s="4" t="s">
        <v>992</v>
      </c>
      <c r="F903" s="4">
        <v>1450467</v>
      </c>
      <c r="G903" s="5" t="s">
        <v>15</v>
      </c>
      <c r="H903" s="4">
        <v>30</v>
      </c>
      <c r="I903" s="6">
        <v>2800000</v>
      </c>
      <c r="J903" s="6">
        <v>2769469</v>
      </c>
    </row>
    <row r="904" spans="1:10" x14ac:dyDescent="0.2">
      <c r="A904" s="4" t="s">
        <v>11</v>
      </c>
      <c r="B904" s="4" t="s">
        <v>12</v>
      </c>
      <c r="C904" s="4" t="s">
        <v>1406</v>
      </c>
      <c r="D904" s="4" t="s">
        <v>1407</v>
      </c>
      <c r="F904" s="4">
        <v>1379534</v>
      </c>
      <c r="G904" s="5" t="s">
        <v>15</v>
      </c>
      <c r="H904" s="4">
        <v>30</v>
      </c>
      <c r="I904" s="6">
        <v>1500000</v>
      </c>
      <c r="J904" s="6">
        <v>1476342</v>
      </c>
    </row>
    <row r="905" spans="1:10" x14ac:dyDescent="0.2">
      <c r="A905" s="4" t="s">
        <v>11</v>
      </c>
      <c r="B905" s="4" t="s">
        <v>16</v>
      </c>
      <c r="C905" s="4" t="s">
        <v>1408</v>
      </c>
      <c r="D905" s="4" t="s">
        <v>1409</v>
      </c>
      <c r="F905" s="4">
        <v>591972</v>
      </c>
      <c r="G905" s="5" t="s">
        <v>15</v>
      </c>
      <c r="H905" s="4">
        <v>30</v>
      </c>
      <c r="I905" s="6">
        <v>1000000</v>
      </c>
      <c r="J905" s="6">
        <v>996136</v>
      </c>
    </row>
    <row r="906" spans="1:10" x14ac:dyDescent="0.2">
      <c r="A906" s="4" t="s">
        <v>11</v>
      </c>
      <c r="B906" s="4" t="s">
        <v>19</v>
      </c>
      <c r="C906" s="4" t="s">
        <v>1014</v>
      </c>
      <c r="D906" s="4" t="s">
        <v>1410</v>
      </c>
      <c r="F906" s="4">
        <v>44038</v>
      </c>
      <c r="G906" s="5" t="s">
        <v>15</v>
      </c>
      <c r="H906" s="4">
        <v>30</v>
      </c>
      <c r="I906" s="6">
        <v>1500000</v>
      </c>
      <c r="J906" s="6">
        <v>869794</v>
      </c>
    </row>
    <row r="907" spans="1:10" x14ac:dyDescent="0.2">
      <c r="A907" s="4" t="s">
        <v>11</v>
      </c>
      <c r="B907" s="4" t="s">
        <v>22</v>
      </c>
      <c r="C907" s="4" t="s">
        <v>705</v>
      </c>
      <c r="D907" s="4" t="s">
        <v>1411</v>
      </c>
      <c r="F907" s="4">
        <v>602712</v>
      </c>
      <c r="G907" s="5" t="s">
        <v>15</v>
      </c>
      <c r="H907" s="4">
        <v>30</v>
      </c>
      <c r="I907" s="6">
        <v>3000000</v>
      </c>
      <c r="J907" s="6">
        <v>1591229</v>
      </c>
    </row>
    <row r="908" spans="1:10" x14ac:dyDescent="0.2">
      <c r="A908" s="4" t="s">
        <v>11</v>
      </c>
      <c r="B908" s="4" t="s">
        <v>12</v>
      </c>
      <c r="C908" s="4" t="s">
        <v>1408</v>
      </c>
      <c r="D908" s="4" t="s">
        <v>1412</v>
      </c>
      <c r="F908" s="4">
        <v>1660024</v>
      </c>
      <c r="G908" s="5" t="s">
        <v>15</v>
      </c>
      <c r="H908" s="4">
        <v>30</v>
      </c>
      <c r="I908" s="6">
        <v>3000000</v>
      </c>
      <c r="J908" s="6">
        <v>1489245</v>
      </c>
    </row>
    <row r="909" spans="1:10" x14ac:dyDescent="0.2">
      <c r="A909" s="4" t="s">
        <v>11</v>
      </c>
      <c r="B909" s="4" t="s">
        <v>50</v>
      </c>
      <c r="C909" s="4" t="s">
        <v>807</v>
      </c>
      <c r="D909" s="4" t="s">
        <v>1413</v>
      </c>
      <c r="F909" s="4">
        <v>634368</v>
      </c>
      <c r="G909" s="5" t="s">
        <v>15</v>
      </c>
      <c r="H909" s="4">
        <v>30</v>
      </c>
      <c r="I909" s="6">
        <v>3000000</v>
      </c>
      <c r="J909" s="6">
        <v>1801116</v>
      </c>
    </row>
    <row r="910" spans="1:10" x14ac:dyDescent="0.2">
      <c r="A910" s="4" t="s">
        <v>11</v>
      </c>
      <c r="B910" s="4" t="s">
        <v>12</v>
      </c>
      <c r="C910" s="4" t="s">
        <v>988</v>
      </c>
      <c r="D910" s="4" t="s">
        <v>1414</v>
      </c>
      <c r="F910" s="4">
        <v>1662038</v>
      </c>
      <c r="G910" s="5" t="s">
        <v>15</v>
      </c>
      <c r="H910" s="4">
        <v>30</v>
      </c>
      <c r="I910" s="6">
        <v>3000000</v>
      </c>
      <c r="J910" s="6">
        <v>1033778</v>
      </c>
    </row>
    <row r="911" spans="1:10" x14ac:dyDescent="0.2">
      <c r="A911" s="4" t="s">
        <v>11</v>
      </c>
      <c r="B911" s="4" t="s">
        <v>488</v>
      </c>
      <c r="C911" s="4" t="s">
        <v>1068</v>
      </c>
      <c r="D911" s="4" t="s">
        <v>1415</v>
      </c>
      <c r="F911" s="4">
        <v>1387974</v>
      </c>
      <c r="G911" s="5" t="s">
        <v>15</v>
      </c>
      <c r="H911" s="4">
        <v>30</v>
      </c>
      <c r="I911" s="6">
        <v>3000000</v>
      </c>
      <c r="J911" s="6">
        <v>822308</v>
      </c>
    </row>
    <row r="912" spans="1:10" x14ac:dyDescent="0.2">
      <c r="A912" s="4" t="s">
        <v>11</v>
      </c>
      <c r="B912" s="4" t="s">
        <v>12</v>
      </c>
      <c r="C912" s="4" t="s">
        <v>1162</v>
      </c>
      <c r="D912" s="4" t="s">
        <v>1416</v>
      </c>
      <c r="F912" s="4">
        <v>588176</v>
      </c>
      <c r="G912" s="5" t="s">
        <v>15</v>
      </c>
      <c r="H912" s="4">
        <v>30</v>
      </c>
      <c r="I912" s="6">
        <v>3000000</v>
      </c>
      <c r="J912" s="6">
        <v>521872</v>
      </c>
    </row>
    <row r="913" spans="1:10" x14ac:dyDescent="0.2">
      <c r="A913" s="4" t="s">
        <v>11</v>
      </c>
      <c r="B913" s="4" t="s">
        <v>16</v>
      </c>
      <c r="C913" s="4" t="s">
        <v>191</v>
      </c>
      <c r="D913" s="4" t="s">
        <v>1417</v>
      </c>
      <c r="F913" s="4">
        <v>1741006</v>
      </c>
      <c r="G913" s="5" t="s">
        <v>15</v>
      </c>
      <c r="H913" s="4">
        <v>30</v>
      </c>
      <c r="I913" s="6">
        <v>3000000</v>
      </c>
      <c r="J913" s="6">
        <v>960179</v>
      </c>
    </row>
    <row r="914" spans="1:10" x14ac:dyDescent="0.2">
      <c r="A914" s="4" t="s">
        <v>11</v>
      </c>
      <c r="B914" s="4" t="s">
        <v>146</v>
      </c>
      <c r="C914" s="4" t="s">
        <v>867</v>
      </c>
      <c r="D914" s="4" t="s">
        <v>1418</v>
      </c>
      <c r="F914" s="4">
        <v>1530748</v>
      </c>
      <c r="G914" s="5" t="s">
        <v>15</v>
      </c>
      <c r="H914" s="4">
        <v>30</v>
      </c>
      <c r="I914" s="6">
        <v>3000000</v>
      </c>
      <c r="J914" s="6">
        <v>1246873</v>
      </c>
    </row>
    <row r="915" spans="1:10" x14ac:dyDescent="0.2">
      <c r="A915" s="4" t="s">
        <v>11</v>
      </c>
      <c r="B915" s="4" t="s">
        <v>19</v>
      </c>
      <c r="C915" s="4" t="s">
        <v>1419</v>
      </c>
      <c r="D915" s="4" t="s">
        <v>1420</v>
      </c>
      <c r="F915" s="4">
        <v>1595196</v>
      </c>
      <c r="G915" s="5" t="s">
        <v>15</v>
      </c>
      <c r="H915" s="4">
        <v>30</v>
      </c>
      <c r="I915" s="6">
        <v>3000000</v>
      </c>
      <c r="J915" s="6">
        <v>1437442</v>
      </c>
    </row>
    <row r="916" spans="1:10" x14ac:dyDescent="0.2">
      <c r="A916" s="4" t="s">
        <v>11</v>
      </c>
      <c r="B916" s="4" t="s">
        <v>12</v>
      </c>
      <c r="C916" s="4" t="s">
        <v>191</v>
      </c>
      <c r="D916" s="4" t="s">
        <v>211</v>
      </c>
      <c r="F916" s="4">
        <v>598241</v>
      </c>
      <c r="G916" s="5" t="s">
        <v>15</v>
      </c>
      <c r="H916" s="4">
        <v>30</v>
      </c>
      <c r="I916" s="6">
        <v>3000000</v>
      </c>
      <c r="J916" s="6">
        <v>1965542</v>
      </c>
    </row>
    <row r="917" spans="1:10" x14ac:dyDescent="0.2">
      <c r="A917" s="4" t="s">
        <v>11</v>
      </c>
      <c r="B917" s="4" t="s">
        <v>12</v>
      </c>
      <c r="C917" s="4" t="s">
        <v>1150</v>
      </c>
      <c r="D917" s="4" t="s">
        <v>1421</v>
      </c>
      <c r="F917" s="4">
        <v>1599529</v>
      </c>
      <c r="G917" s="5" t="s">
        <v>15</v>
      </c>
      <c r="H917" s="4">
        <v>30</v>
      </c>
      <c r="I917" s="6">
        <v>3000000</v>
      </c>
      <c r="J917" s="6">
        <v>760586</v>
      </c>
    </row>
    <row r="918" spans="1:10" x14ac:dyDescent="0.2">
      <c r="A918" s="4" t="s">
        <v>11</v>
      </c>
      <c r="B918" s="4" t="s">
        <v>50</v>
      </c>
      <c r="C918" s="4" t="s">
        <v>191</v>
      </c>
      <c r="D918" s="4" t="s">
        <v>1422</v>
      </c>
      <c r="F918" s="4">
        <v>59309</v>
      </c>
      <c r="G918" s="5" t="s">
        <v>15</v>
      </c>
      <c r="H918" s="4">
        <v>30</v>
      </c>
      <c r="I918" s="6">
        <v>3000000</v>
      </c>
      <c r="J918" s="6">
        <v>752129</v>
      </c>
    </row>
    <row r="919" spans="1:10" x14ac:dyDescent="0.2">
      <c r="A919" s="4" t="s">
        <v>11</v>
      </c>
      <c r="B919" s="4" t="s">
        <v>19</v>
      </c>
      <c r="C919" s="4" t="s">
        <v>1423</v>
      </c>
      <c r="D919" s="4" t="s">
        <v>1424</v>
      </c>
      <c r="F919" s="4">
        <v>683258</v>
      </c>
      <c r="G919" s="5" t="s">
        <v>15</v>
      </c>
      <c r="H919" s="4">
        <v>30</v>
      </c>
      <c r="I919" s="6">
        <v>3000000</v>
      </c>
      <c r="J919" s="6">
        <v>1281695</v>
      </c>
    </row>
    <row r="920" spans="1:10" x14ac:dyDescent="0.2">
      <c r="A920" s="4" t="s">
        <v>11</v>
      </c>
      <c r="B920" s="4" t="s">
        <v>19</v>
      </c>
      <c r="C920" s="4" t="s">
        <v>1425</v>
      </c>
      <c r="D920" s="4" t="s">
        <v>1426</v>
      </c>
      <c r="F920" s="4">
        <v>1365111</v>
      </c>
      <c r="G920" s="5" t="s">
        <v>15</v>
      </c>
      <c r="H920" s="4">
        <v>30</v>
      </c>
      <c r="I920" s="6">
        <v>3000000</v>
      </c>
      <c r="J920" s="6">
        <v>724609</v>
      </c>
    </row>
    <row r="921" spans="1:10" x14ac:dyDescent="0.2">
      <c r="A921" s="4" t="s">
        <v>11</v>
      </c>
      <c r="B921" s="4" t="s">
        <v>19</v>
      </c>
      <c r="C921" s="4" t="s">
        <v>1427</v>
      </c>
      <c r="D921" s="4" t="s">
        <v>283</v>
      </c>
      <c r="F921" s="4">
        <v>1609393</v>
      </c>
      <c r="G921" s="5" t="s">
        <v>15</v>
      </c>
      <c r="H921" s="4">
        <v>30</v>
      </c>
      <c r="I921" s="6">
        <v>3000000</v>
      </c>
      <c r="J921" s="6">
        <v>2341088</v>
      </c>
    </row>
    <row r="922" spans="1:10" x14ac:dyDescent="0.2">
      <c r="A922" s="4" t="s">
        <v>11</v>
      </c>
      <c r="B922" s="4" t="s">
        <v>50</v>
      </c>
      <c r="C922" s="4" t="s">
        <v>1061</v>
      </c>
      <c r="D922" s="4" t="s">
        <v>14</v>
      </c>
      <c r="F922" s="4">
        <v>1662400</v>
      </c>
      <c r="G922" s="5" t="s">
        <v>15</v>
      </c>
      <c r="H922" s="4">
        <v>30</v>
      </c>
      <c r="I922" s="6">
        <v>3000000</v>
      </c>
      <c r="J922" s="6">
        <v>1900937</v>
      </c>
    </row>
    <row r="923" spans="1:10" x14ac:dyDescent="0.2">
      <c r="A923" s="4" t="s">
        <v>11</v>
      </c>
      <c r="B923" s="4" t="s">
        <v>12</v>
      </c>
      <c r="C923" s="4" t="s">
        <v>1061</v>
      </c>
      <c r="D923" s="4" t="s">
        <v>1428</v>
      </c>
      <c r="F923" s="4">
        <v>1661949</v>
      </c>
      <c r="G923" s="5" t="s">
        <v>15</v>
      </c>
      <c r="H923" s="4">
        <v>30</v>
      </c>
      <c r="I923" s="6">
        <v>3000000</v>
      </c>
      <c r="J923" s="6">
        <v>1461598</v>
      </c>
    </row>
    <row r="924" spans="1:10" x14ac:dyDescent="0.2">
      <c r="A924" s="4" t="s">
        <v>11</v>
      </c>
      <c r="B924" s="4" t="s">
        <v>12</v>
      </c>
      <c r="C924" s="4" t="s">
        <v>1271</v>
      </c>
      <c r="D924" s="4" t="s">
        <v>979</v>
      </c>
      <c r="F924" s="4">
        <v>509388</v>
      </c>
      <c r="G924" s="5" t="s">
        <v>15</v>
      </c>
      <c r="H924" s="4">
        <v>30</v>
      </c>
      <c r="I924" s="6">
        <v>3000000</v>
      </c>
      <c r="J924" s="6">
        <v>1129980</v>
      </c>
    </row>
    <row r="925" spans="1:10" x14ac:dyDescent="0.2">
      <c r="A925" s="4" t="s">
        <v>11</v>
      </c>
      <c r="B925" s="4" t="s">
        <v>19</v>
      </c>
      <c r="C925" s="4" t="s">
        <v>1429</v>
      </c>
      <c r="D925" s="4" t="s">
        <v>1430</v>
      </c>
      <c r="F925" s="4">
        <v>602522</v>
      </c>
      <c r="G925" s="5" t="s">
        <v>15</v>
      </c>
      <c r="H925" s="4">
        <v>30</v>
      </c>
      <c r="I925" s="6">
        <v>3000000</v>
      </c>
      <c r="J925" s="6">
        <v>1191173</v>
      </c>
    </row>
    <row r="926" spans="1:10" x14ac:dyDescent="0.2">
      <c r="A926" s="4" t="s">
        <v>11</v>
      </c>
      <c r="B926" s="4" t="s">
        <v>67</v>
      </c>
      <c r="C926" s="4" t="s">
        <v>191</v>
      </c>
      <c r="D926" s="4" t="s">
        <v>37</v>
      </c>
      <c r="F926" s="4">
        <v>1687100</v>
      </c>
      <c r="G926" s="5" t="s">
        <v>15</v>
      </c>
      <c r="H926" s="4">
        <v>30</v>
      </c>
      <c r="I926" s="6">
        <v>3000000</v>
      </c>
      <c r="J926" s="6">
        <v>2796017</v>
      </c>
    </row>
    <row r="927" spans="1:10" x14ac:dyDescent="0.2">
      <c r="A927" s="4" t="s">
        <v>11</v>
      </c>
      <c r="B927" s="4" t="s">
        <v>12</v>
      </c>
      <c r="C927" s="4" t="s">
        <v>1431</v>
      </c>
      <c r="D927" s="4" t="s">
        <v>1432</v>
      </c>
      <c r="F927" s="4">
        <v>585875</v>
      </c>
      <c r="G927" s="5" t="s">
        <v>15</v>
      </c>
      <c r="H927" s="4">
        <v>30</v>
      </c>
      <c r="I927" s="6">
        <v>3000000</v>
      </c>
      <c r="J927" s="6">
        <v>1398726</v>
      </c>
    </row>
    <row r="928" spans="1:10" x14ac:dyDescent="0.2">
      <c r="A928" s="4" t="s">
        <v>11</v>
      </c>
      <c r="B928" s="4" t="s">
        <v>19</v>
      </c>
      <c r="C928" s="4" t="s">
        <v>1036</v>
      </c>
      <c r="D928" s="4" t="s">
        <v>1433</v>
      </c>
      <c r="F928" s="4">
        <v>1015989</v>
      </c>
      <c r="G928" s="5" t="s">
        <v>15</v>
      </c>
      <c r="H928" s="4">
        <v>30</v>
      </c>
      <c r="I928" s="6">
        <v>3000000</v>
      </c>
      <c r="J928" s="6">
        <v>954718</v>
      </c>
    </row>
    <row r="929" spans="1:10" x14ac:dyDescent="0.2">
      <c r="A929" s="4" t="s">
        <v>11</v>
      </c>
      <c r="B929" s="4" t="s">
        <v>22</v>
      </c>
      <c r="C929" s="4" t="s">
        <v>809</v>
      </c>
      <c r="D929" s="4" t="s">
        <v>54</v>
      </c>
      <c r="F929" s="4">
        <v>629467</v>
      </c>
      <c r="G929" s="5" t="s">
        <v>15</v>
      </c>
      <c r="H929" s="4">
        <v>30</v>
      </c>
      <c r="I929" s="6">
        <v>3000000</v>
      </c>
      <c r="J929" s="6">
        <v>1310506</v>
      </c>
    </row>
    <row r="930" spans="1:10" x14ac:dyDescent="0.2">
      <c r="A930" s="4" t="s">
        <v>11</v>
      </c>
      <c r="B930" s="4" t="s">
        <v>12</v>
      </c>
      <c r="C930" s="4" t="s">
        <v>809</v>
      </c>
      <c r="D930" s="4" t="s">
        <v>1434</v>
      </c>
      <c r="F930" s="4">
        <v>677243</v>
      </c>
      <c r="G930" s="5" t="s">
        <v>15</v>
      </c>
      <c r="H930" s="4">
        <v>30</v>
      </c>
      <c r="I930" s="6">
        <v>3000000</v>
      </c>
      <c r="J930" s="6">
        <v>696668</v>
      </c>
    </row>
    <row r="931" spans="1:10" x14ac:dyDescent="0.2">
      <c r="A931" s="4" t="s">
        <v>11</v>
      </c>
      <c r="B931" s="4" t="s">
        <v>19</v>
      </c>
      <c r="C931" s="4" t="s">
        <v>1036</v>
      </c>
      <c r="D931" s="4" t="s">
        <v>949</v>
      </c>
      <c r="F931" s="4">
        <v>94803</v>
      </c>
      <c r="G931" s="5" t="s">
        <v>15</v>
      </c>
      <c r="H931" s="4">
        <v>30</v>
      </c>
      <c r="I931" s="6">
        <v>3000000</v>
      </c>
      <c r="J931" s="6">
        <v>1367271</v>
      </c>
    </row>
    <row r="932" spans="1:10" x14ac:dyDescent="0.2">
      <c r="A932" s="4" t="s">
        <v>11</v>
      </c>
      <c r="B932" s="4" t="s">
        <v>19</v>
      </c>
      <c r="C932" s="4" t="s">
        <v>805</v>
      </c>
      <c r="D932" s="4" t="s">
        <v>1435</v>
      </c>
      <c r="F932" s="4">
        <v>1361979</v>
      </c>
      <c r="G932" s="5" t="s">
        <v>15</v>
      </c>
      <c r="H932" s="4">
        <v>30</v>
      </c>
      <c r="I932" s="6">
        <v>3000000</v>
      </c>
      <c r="J932" s="6">
        <v>828615</v>
      </c>
    </row>
    <row r="933" spans="1:10" x14ac:dyDescent="0.2">
      <c r="A933" s="4" t="s">
        <v>11</v>
      </c>
      <c r="B933" s="4" t="s">
        <v>19</v>
      </c>
      <c r="C933" s="4" t="s">
        <v>1199</v>
      </c>
      <c r="D933" s="4" t="s">
        <v>1436</v>
      </c>
      <c r="F933" s="4">
        <v>762839</v>
      </c>
      <c r="G933" s="5" t="s">
        <v>15</v>
      </c>
      <c r="H933" s="4">
        <v>30</v>
      </c>
      <c r="I933" s="6">
        <v>3000000</v>
      </c>
      <c r="J933" s="6">
        <v>541759</v>
      </c>
    </row>
    <row r="934" spans="1:10" x14ac:dyDescent="0.2">
      <c r="A934" s="4" t="s">
        <v>11</v>
      </c>
      <c r="B934" s="4" t="s">
        <v>19</v>
      </c>
      <c r="C934" s="4" t="s">
        <v>1406</v>
      </c>
      <c r="D934" s="4" t="s">
        <v>1437</v>
      </c>
      <c r="F934" s="4">
        <v>1093465</v>
      </c>
      <c r="G934" s="5" t="s">
        <v>15</v>
      </c>
      <c r="H934" s="4">
        <v>30</v>
      </c>
      <c r="I934" s="6">
        <v>3000000</v>
      </c>
      <c r="J934" s="6">
        <v>1629648</v>
      </c>
    </row>
    <row r="935" spans="1:10" x14ac:dyDescent="0.2">
      <c r="A935" s="4" t="s">
        <v>11</v>
      </c>
      <c r="B935" s="4" t="s">
        <v>67</v>
      </c>
      <c r="C935" s="4" t="s">
        <v>1066</v>
      </c>
      <c r="D935" s="4" t="s">
        <v>1438</v>
      </c>
      <c r="F935" s="4">
        <v>38949</v>
      </c>
      <c r="G935" s="5" t="s">
        <v>15</v>
      </c>
      <c r="H935" s="4">
        <v>30</v>
      </c>
      <c r="I935" s="6">
        <v>3000000</v>
      </c>
      <c r="J935" s="6">
        <v>2747945</v>
      </c>
    </row>
    <row r="936" spans="1:10" x14ac:dyDescent="0.2">
      <c r="A936" s="4" t="s">
        <v>11</v>
      </c>
      <c r="B936" s="4" t="s">
        <v>19</v>
      </c>
      <c r="C936" s="4" t="s">
        <v>887</v>
      </c>
      <c r="D936" s="4" t="s">
        <v>330</v>
      </c>
      <c r="F936" s="4">
        <v>1616026</v>
      </c>
      <c r="G936" s="5" t="s">
        <v>15</v>
      </c>
      <c r="H936" s="4">
        <v>30</v>
      </c>
      <c r="I936" s="6">
        <v>3000000</v>
      </c>
      <c r="J936" s="6">
        <v>1490172</v>
      </c>
    </row>
    <row r="937" spans="1:10" x14ac:dyDescent="0.2">
      <c r="A937" s="4" t="s">
        <v>11</v>
      </c>
      <c r="B937" s="4" t="s">
        <v>25</v>
      </c>
      <c r="C937" s="4" t="s">
        <v>1303</v>
      </c>
      <c r="D937" s="4" t="s">
        <v>1439</v>
      </c>
      <c r="F937" s="4">
        <v>507861</v>
      </c>
      <c r="G937" s="5" t="s">
        <v>15</v>
      </c>
      <c r="H937" s="4">
        <v>30</v>
      </c>
      <c r="I937" s="6">
        <v>3000000</v>
      </c>
      <c r="J937" s="6">
        <v>1990497</v>
      </c>
    </row>
    <row r="938" spans="1:10" x14ac:dyDescent="0.2">
      <c r="A938" s="4" t="s">
        <v>11</v>
      </c>
      <c r="B938" s="4" t="s">
        <v>19</v>
      </c>
      <c r="C938" s="4" t="s">
        <v>1148</v>
      </c>
      <c r="D938" s="4" t="s">
        <v>1440</v>
      </c>
      <c r="F938" s="4">
        <v>1601325</v>
      </c>
      <c r="G938" s="5" t="s">
        <v>15</v>
      </c>
      <c r="H938" s="4">
        <v>30</v>
      </c>
      <c r="I938" s="6">
        <v>3000000</v>
      </c>
      <c r="J938" s="6">
        <v>1457033</v>
      </c>
    </row>
    <row r="939" spans="1:10" x14ac:dyDescent="0.2">
      <c r="A939" s="4" t="s">
        <v>11</v>
      </c>
      <c r="B939" s="4" t="s">
        <v>12</v>
      </c>
      <c r="C939" s="4" t="s">
        <v>1184</v>
      </c>
      <c r="D939" s="4" t="s">
        <v>1441</v>
      </c>
      <c r="F939" s="4">
        <v>507416</v>
      </c>
      <c r="G939" s="5" t="s">
        <v>15</v>
      </c>
      <c r="H939" s="4">
        <v>30</v>
      </c>
      <c r="I939" s="6">
        <v>3000000</v>
      </c>
      <c r="J939" s="6">
        <v>1707769</v>
      </c>
    </row>
    <row r="940" spans="1:10" x14ac:dyDescent="0.2">
      <c r="A940" s="4" t="s">
        <v>11</v>
      </c>
      <c r="B940" s="4" t="s">
        <v>12</v>
      </c>
      <c r="C940" s="4" t="s">
        <v>231</v>
      </c>
      <c r="D940" s="4" t="s">
        <v>305</v>
      </c>
      <c r="F940" s="4">
        <v>734176</v>
      </c>
      <c r="G940" s="5" t="s">
        <v>15</v>
      </c>
      <c r="H940" s="4">
        <v>30</v>
      </c>
      <c r="I940" s="6">
        <v>3000000</v>
      </c>
      <c r="J940" s="6">
        <v>2842623</v>
      </c>
    </row>
    <row r="941" spans="1:10" x14ac:dyDescent="0.2">
      <c r="A941" s="4" t="s">
        <v>11</v>
      </c>
      <c r="B941" s="4" t="s">
        <v>25</v>
      </c>
      <c r="C941" s="4" t="s">
        <v>1068</v>
      </c>
      <c r="D941" s="4" t="s">
        <v>1442</v>
      </c>
      <c r="F941" s="4">
        <v>606408</v>
      </c>
      <c r="G941" s="5" t="s">
        <v>15</v>
      </c>
      <c r="H941" s="4">
        <v>30</v>
      </c>
      <c r="I941" s="6">
        <v>3500000</v>
      </c>
      <c r="J941" s="6">
        <v>3032342</v>
      </c>
    </row>
    <row r="942" spans="1:10" x14ac:dyDescent="0.2">
      <c r="A942" s="4" t="s">
        <v>11</v>
      </c>
      <c r="B942" s="4" t="s">
        <v>22</v>
      </c>
      <c r="C942" s="4" t="s">
        <v>795</v>
      </c>
      <c r="D942" s="4" t="s">
        <v>1443</v>
      </c>
      <c r="F942" s="4">
        <v>1389939</v>
      </c>
      <c r="G942" s="5" t="s">
        <v>15</v>
      </c>
      <c r="H942" s="4">
        <v>30</v>
      </c>
      <c r="I942" s="6">
        <v>3000000</v>
      </c>
      <c r="J942" s="6">
        <v>947292</v>
      </c>
    </row>
    <row r="943" spans="1:10" x14ac:dyDescent="0.2">
      <c r="A943" s="4" t="s">
        <v>11</v>
      </c>
      <c r="B943" s="4" t="s">
        <v>25</v>
      </c>
      <c r="C943" s="4" t="s">
        <v>1054</v>
      </c>
      <c r="D943" s="4" t="s">
        <v>1444</v>
      </c>
      <c r="F943" s="4">
        <v>115531</v>
      </c>
      <c r="G943" s="5" t="s">
        <v>15</v>
      </c>
      <c r="H943" s="4">
        <v>30</v>
      </c>
      <c r="I943" s="6">
        <v>4000000</v>
      </c>
      <c r="J943" s="6">
        <v>3870412</v>
      </c>
    </row>
    <row r="944" spans="1:10" x14ac:dyDescent="0.2">
      <c r="A944" s="4" t="s">
        <v>11</v>
      </c>
      <c r="B944" s="4" t="s">
        <v>67</v>
      </c>
      <c r="C944" s="4" t="s">
        <v>887</v>
      </c>
      <c r="D944" s="4" t="s">
        <v>1445</v>
      </c>
      <c r="F944" s="4">
        <v>1173119</v>
      </c>
      <c r="G944" s="5" t="s">
        <v>15</v>
      </c>
      <c r="H944" s="4">
        <v>30</v>
      </c>
      <c r="I944" s="6">
        <v>3000000</v>
      </c>
      <c r="J944" s="6">
        <v>1000818</v>
      </c>
    </row>
    <row r="945" spans="1:10" x14ac:dyDescent="0.2">
      <c r="A945" s="4" t="s">
        <v>11</v>
      </c>
      <c r="B945" s="4" t="s">
        <v>67</v>
      </c>
      <c r="C945" s="4" t="s">
        <v>191</v>
      </c>
      <c r="D945" s="4" t="s">
        <v>1446</v>
      </c>
      <c r="F945" s="4">
        <v>754232</v>
      </c>
      <c r="G945" s="5" t="s">
        <v>15</v>
      </c>
      <c r="H945" s="4">
        <v>30</v>
      </c>
      <c r="I945" s="6">
        <v>3000000</v>
      </c>
      <c r="J945" s="6">
        <v>944104</v>
      </c>
    </row>
    <row r="946" spans="1:10" x14ac:dyDescent="0.2">
      <c r="A946" s="4" t="s">
        <v>11</v>
      </c>
      <c r="B946" s="4" t="s">
        <v>12</v>
      </c>
      <c r="C946" s="4" t="s">
        <v>1059</v>
      </c>
      <c r="D946" s="4" t="s">
        <v>1447</v>
      </c>
      <c r="F946" s="4">
        <v>571164</v>
      </c>
      <c r="G946" s="5" t="s">
        <v>15</v>
      </c>
      <c r="H946" s="4">
        <v>30</v>
      </c>
      <c r="I946" s="6">
        <v>3000000</v>
      </c>
      <c r="J946" s="6">
        <v>1542491</v>
      </c>
    </row>
    <row r="947" spans="1:10" x14ac:dyDescent="0.2">
      <c r="A947" s="4" t="s">
        <v>11</v>
      </c>
      <c r="B947" s="4" t="s">
        <v>19</v>
      </c>
      <c r="C947" s="5" t="s">
        <v>1448</v>
      </c>
      <c r="D947" s="4" t="s">
        <v>1449</v>
      </c>
      <c r="F947" s="4">
        <v>676930</v>
      </c>
      <c r="G947" s="5" t="s">
        <v>15</v>
      </c>
      <c r="H947" s="4">
        <v>30</v>
      </c>
      <c r="I947" s="6">
        <v>3000000</v>
      </c>
      <c r="J947" s="6">
        <v>1742638</v>
      </c>
    </row>
    <row r="948" spans="1:10" x14ac:dyDescent="0.2">
      <c r="A948" s="4" t="s">
        <v>11</v>
      </c>
      <c r="B948" s="4" t="s">
        <v>16</v>
      </c>
      <c r="C948" s="4" t="s">
        <v>1220</v>
      </c>
      <c r="D948" s="4" t="s">
        <v>1450</v>
      </c>
      <c r="F948" s="4">
        <v>858546</v>
      </c>
      <c r="G948" s="5" t="s">
        <v>15</v>
      </c>
      <c r="H948" s="4">
        <v>30</v>
      </c>
      <c r="I948" s="6">
        <v>3000000</v>
      </c>
      <c r="J948" s="6">
        <v>1054529</v>
      </c>
    </row>
    <row r="949" spans="1:10" x14ac:dyDescent="0.2">
      <c r="A949" s="4" t="s">
        <v>11</v>
      </c>
      <c r="B949" s="4" t="s">
        <v>19</v>
      </c>
      <c r="C949" s="4" t="s">
        <v>242</v>
      </c>
      <c r="D949" s="4" t="s">
        <v>1451</v>
      </c>
      <c r="F949" s="4">
        <v>48278</v>
      </c>
      <c r="G949" s="5" t="s">
        <v>15</v>
      </c>
      <c r="H949" s="4">
        <v>30</v>
      </c>
      <c r="I949" s="6">
        <v>3000000</v>
      </c>
      <c r="J949" s="6">
        <v>1102098</v>
      </c>
    </row>
    <row r="950" spans="1:10" x14ac:dyDescent="0.2">
      <c r="A950" s="4" t="s">
        <v>11</v>
      </c>
      <c r="B950" s="4" t="s">
        <v>22</v>
      </c>
      <c r="C950" s="4" t="s">
        <v>1452</v>
      </c>
      <c r="D950" s="4" t="s">
        <v>835</v>
      </c>
      <c r="F950" s="4">
        <v>860740</v>
      </c>
      <c r="G950" s="5" t="s">
        <v>15</v>
      </c>
      <c r="H950" s="4">
        <v>30</v>
      </c>
      <c r="I950" s="6">
        <v>3000000</v>
      </c>
      <c r="J950" s="6">
        <v>2113280</v>
      </c>
    </row>
    <row r="951" spans="1:10" x14ac:dyDescent="0.2">
      <c r="A951" s="4" t="s">
        <v>11</v>
      </c>
      <c r="B951" s="4" t="s">
        <v>12</v>
      </c>
      <c r="C951" s="4" t="s">
        <v>834</v>
      </c>
      <c r="D951" s="4" t="s">
        <v>1453</v>
      </c>
      <c r="F951" s="4">
        <v>567055</v>
      </c>
      <c r="G951" s="5" t="s">
        <v>15</v>
      </c>
      <c r="H951" s="4">
        <v>30</v>
      </c>
      <c r="I951" s="6">
        <v>3000000</v>
      </c>
      <c r="J951" s="6">
        <v>1636370</v>
      </c>
    </row>
    <row r="952" spans="1:10" x14ac:dyDescent="0.2">
      <c r="A952" s="4" t="s">
        <v>11</v>
      </c>
      <c r="B952" s="4" t="s">
        <v>19</v>
      </c>
      <c r="C952" s="4" t="s">
        <v>1454</v>
      </c>
      <c r="D952" s="4" t="s">
        <v>1455</v>
      </c>
      <c r="F952" s="4">
        <v>1433851</v>
      </c>
      <c r="G952" s="5" t="s">
        <v>15</v>
      </c>
      <c r="H952" s="4">
        <v>30</v>
      </c>
      <c r="I952" s="6">
        <v>3000000</v>
      </c>
      <c r="J952" s="6">
        <v>1626611</v>
      </c>
    </row>
    <row r="953" spans="1:10" x14ac:dyDescent="0.2">
      <c r="A953" s="4" t="s">
        <v>11</v>
      </c>
      <c r="B953" s="4" t="s">
        <v>25</v>
      </c>
      <c r="C953" s="4" t="s">
        <v>1456</v>
      </c>
      <c r="D953" s="4" t="s">
        <v>636</v>
      </c>
      <c r="F953" s="4">
        <v>1555653</v>
      </c>
      <c r="G953" s="5" t="s">
        <v>15</v>
      </c>
      <c r="H953" s="4">
        <v>30</v>
      </c>
      <c r="I953" s="6">
        <v>3000000</v>
      </c>
      <c r="J953" s="6">
        <v>1139411</v>
      </c>
    </row>
    <row r="954" spans="1:10" x14ac:dyDescent="0.2">
      <c r="A954" s="4" t="s">
        <v>11</v>
      </c>
      <c r="B954" s="4" t="s">
        <v>19</v>
      </c>
      <c r="C954" s="4" t="s">
        <v>1457</v>
      </c>
      <c r="D954" s="4" t="s">
        <v>1458</v>
      </c>
      <c r="F954" s="4">
        <v>789584</v>
      </c>
      <c r="G954" s="5" t="s">
        <v>15</v>
      </c>
      <c r="H954" s="4">
        <v>30</v>
      </c>
      <c r="I954" s="6">
        <v>3000000</v>
      </c>
      <c r="J954" s="6">
        <v>740247</v>
      </c>
    </row>
    <row r="955" spans="1:10" x14ac:dyDescent="0.2">
      <c r="A955" s="4" t="s">
        <v>11</v>
      </c>
      <c r="B955" s="4" t="s">
        <v>19</v>
      </c>
      <c r="C955" s="4" t="s">
        <v>1459</v>
      </c>
      <c r="D955" s="4" t="s">
        <v>674</v>
      </c>
      <c r="F955" s="4">
        <v>506137</v>
      </c>
      <c r="G955" s="5" t="s">
        <v>15</v>
      </c>
      <c r="H955" s="4">
        <v>30</v>
      </c>
      <c r="I955" s="6">
        <v>4000000</v>
      </c>
      <c r="J955" s="6">
        <v>3169882</v>
      </c>
    </row>
    <row r="956" spans="1:10" x14ac:dyDescent="0.2">
      <c r="A956" s="4" t="s">
        <v>11</v>
      </c>
      <c r="B956" s="4" t="s">
        <v>50</v>
      </c>
      <c r="C956" s="4" t="s">
        <v>1460</v>
      </c>
      <c r="D956" s="4" t="s">
        <v>992</v>
      </c>
      <c r="F956" s="4">
        <v>1611704</v>
      </c>
      <c r="G956" s="5" t="s">
        <v>15</v>
      </c>
      <c r="H956" s="4">
        <v>30</v>
      </c>
      <c r="I956" s="6">
        <v>3000000</v>
      </c>
      <c r="J956" s="6">
        <v>1456276</v>
      </c>
    </row>
    <row r="957" spans="1:10" x14ac:dyDescent="0.2">
      <c r="A957" s="4" t="s">
        <v>11</v>
      </c>
      <c r="B957" s="4" t="s">
        <v>19</v>
      </c>
      <c r="C957" s="4" t="s">
        <v>1461</v>
      </c>
      <c r="D957" s="4" t="s">
        <v>1462</v>
      </c>
      <c r="F957" s="4">
        <v>1534104</v>
      </c>
      <c r="G957" s="5" t="s">
        <v>15</v>
      </c>
      <c r="H957" s="4">
        <v>30</v>
      </c>
      <c r="I957" s="6">
        <v>3000000</v>
      </c>
      <c r="J957" s="6">
        <v>844267</v>
      </c>
    </row>
    <row r="958" spans="1:10" x14ac:dyDescent="0.2">
      <c r="A958" s="4" t="s">
        <v>11</v>
      </c>
      <c r="B958" s="4" t="s">
        <v>12</v>
      </c>
      <c r="C958" s="4" t="s">
        <v>1463</v>
      </c>
      <c r="D958" s="4" t="s">
        <v>1458</v>
      </c>
      <c r="F958" s="4">
        <v>57014</v>
      </c>
      <c r="G958" s="5" t="s">
        <v>15</v>
      </c>
      <c r="H958" s="4">
        <v>30</v>
      </c>
      <c r="I958" s="6">
        <v>3000000</v>
      </c>
      <c r="J958" s="6">
        <v>1239505</v>
      </c>
    </row>
    <row r="959" spans="1:10" x14ac:dyDescent="0.2">
      <c r="A959" s="4" t="s">
        <v>11</v>
      </c>
      <c r="B959" s="4" t="s">
        <v>22</v>
      </c>
      <c r="C959" s="4" t="s">
        <v>1464</v>
      </c>
      <c r="D959" s="4" t="s">
        <v>674</v>
      </c>
      <c r="F959" s="4">
        <v>639300</v>
      </c>
      <c r="G959" s="5" t="s">
        <v>15</v>
      </c>
      <c r="H959" s="4">
        <v>30</v>
      </c>
      <c r="I959" s="6">
        <v>3000000</v>
      </c>
      <c r="J959" s="6">
        <v>972079</v>
      </c>
    </row>
    <row r="960" spans="1:10" x14ac:dyDescent="0.2">
      <c r="A960" s="4" t="s">
        <v>11</v>
      </c>
      <c r="B960" s="4" t="s">
        <v>12</v>
      </c>
      <c r="C960" s="4" t="s">
        <v>1463</v>
      </c>
      <c r="D960" s="4" t="s">
        <v>1465</v>
      </c>
      <c r="F960" s="4">
        <v>739639</v>
      </c>
      <c r="G960" s="5" t="s">
        <v>15</v>
      </c>
      <c r="H960" s="4">
        <v>30</v>
      </c>
      <c r="I960" s="6">
        <v>3000000</v>
      </c>
      <c r="J960" s="6">
        <v>1546861</v>
      </c>
    </row>
    <row r="961" spans="1:10" x14ac:dyDescent="0.2">
      <c r="A961" s="4" t="s">
        <v>11</v>
      </c>
      <c r="B961" s="4" t="s">
        <v>12</v>
      </c>
      <c r="C961" s="4" t="s">
        <v>681</v>
      </c>
      <c r="D961" s="4" t="s">
        <v>1466</v>
      </c>
      <c r="F961" s="4">
        <v>1660032</v>
      </c>
      <c r="G961" s="5" t="s">
        <v>15</v>
      </c>
      <c r="H961" s="4">
        <v>30</v>
      </c>
      <c r="I961" s="6">
        <v>3000000</v>
      </c>
      <c r="J961" s="6">
        <v>2369001</v>
      </c>
    </row>
    <row r="962" spans="1:10" x14ac:dyDescent="0.2">
      <c r="A962" s="4" t="s">
        <v>11</v>
      </c>
      <c r="B962" s="4" t="s">
        <v>16</v>
      </c>
      <c r="C962" s="4" t="s">
        <v>681</v>
      </c>
      <c r="D962" s="4" t="s">
        <v>1467</v>
      </c>
      <c r="F962" s="4">
        <v>1060704</v>
      </c>
      <c r="G962" s="5" t="s">
        <v>15</v>
      </c>
      <c r="H962" s="4">
        <v>30</v>
      </c>
      <c r="I962" s="6">
        <v>3000000</v>
      </c>
      <c r="J962" s="6">
        <v>1178591</v>
      </c>
    </row>
    <row r="963" spans="1:10" x14ac:dyDescent="0.2">
      <c r="A963" s="4" t="s">
        <v>11</v>
      </c>
      <c r="B963" s="4" t="s">
        <v>25</v>
      </c>
      <c r="C963" s="4" t="s">
        <v>1468</v>
      </c>
      <c r="D963" s="4" t="s">
        <v>1469</v>
      </c>
      <c r="F963" s="4">
        <v>1446929</v>
      </c>
      <c r="G963" s="5" t="s">
        <v>15</v>
      </c>
      <c r="H963" s="4">
        <v>30</v>
      </c>
      <c r="I963" s="6">
        <v>3000000</v>
      </c>
      <c r="J963" s="6">
        <v>1475176</v>
      </c>
    </row>
    <row r="964" spans="1:10" x14ac:dyDescent="0.2">
      <c r="A964" s="4" t="s">
        <v>11</v>
      </c>
      <c r="B964" s="4" t="s">
        <v>12</v>
      </c>
      <c r="C964" s="4" t="s">
        <v>1470</v>
      </c>
      <c r="D964" s="4" t="s">
        <v>1471</v>
      </c>
      <c r="F964" s="4">
        <v>1433877</v>
      </c>
      <c r="G964" s="5" t="s">
        <v>15</v>
      </c>
      <c r="H964" s="4">
        <v>30</v>
      </c>
      <c r="I964" s="6">
        <v>3000000</v>
      </c>
      <c r="J964" s="6">
        <v>550345</v>
      </c>
    </row>
    <row r="965" spans="1:10" x14ac:dyDescent="0.2">
      <c r="A965" s="4" t="s">
        <v>11</v>
      </c>
      <c r="B965" s="4" t="s">
        <v>12</v>
      </c>
      <c r="C965" s="4" t="s">
        <v>1472</v>
      </c>
      <c r="D965" s="4" t="s">
        <v>1473</v>
      </c>
      <c r="F965" s="4">
        <v>119020</v>
      </c>
      <c r="G965" s="5" t="s">
        <v>15</v>
      </c>
      <c r="H965" s="4">
        <v>30</v>
      </c>
      <c r="I965" s="6">
        <v>3000000</v>
      </c>
      <c r="J965" s="6">
        <v>860032</v>
      </c>
    </row>
    <row r="966" spans="1:10" x14ac:dyDescent="0.2">
      <c r="A966" s="4" t="s">
        <v>11</v>
      </c>
      <c r="B966" s="4" t="s">
        <v>25</v>
      </c>
      <c r="C966" s="4" t="s">
        <v>1474</v>
      </c>
      <c r="D966" s="4" t="s">
        <v>611</v>
      </c>
      <c r="F966" s="4">
        <v>1606381</v>
      </c>
      <c r="G966" s="5" t="s">
        <v>15</v>
      </c>
      <c r="H966" s="4">
        <v>30</v>
      </c>
      <c r="I966" s="6">
        <v>3000000</v>
      </c>
      <c r="J966" s="6">
        <v>1763574</v>
      </c>
    </row>
    <row r="967" spans="1:10" x14ac:dyDescent="0.2">
      <c r="A967" s="4" t="s">
        <v>11</v>
      </c>
      <c r="B967" s="4" t="s">
        <v>67</v>
      </c>
      <c r="C967" s="4" t="s">
        <v>1475</v>
      </c>
      <c r="D967" s="4" t="s">
        <v>1476</v>
      </c>
      <c r="F967" s="4">
        <v>501831</v>
      </c>
      <c r="G967" s="5" t="s">
        <v>15</v>
      </c>
      <c r="H967" s="4">
        <v>30</v>
      </c>
      <c r="I967" s="6">
        <v>3000000</v>
      </c>
      <c r="J967" s="6">
        <v>932445</v>
      </c>
    </row>
    <row r="968" spans="1:10" x14ac:dyDescent="0.2">
      <c r="A968" s="4" t="s">
        <v>11</v>
      </c>
      <c r="B968" s="4" t="s">
        <v>19</v>
      </c>
      <c r="C968" s="4" t="s">
        <v>1477</v>
      </c>
      <c r="D968" s="4" t="s">
        <v>1478</v>
      </c>
      <c r="F968" s="4">
        <v>505881</v>
      </c>
      <c r="G968" s="5" t="s">
        <v>15</v>
      </c>
      <c r="H968" s="4">
        <v>30</v>
      </c>
      <c r="I968" s="6">
        <v>3000000</v>
      </c>
      <c r="J968" s="6">
        <v>1924051</v>
      </c>
    </row>
    <row r="969" spans="1:10" x14ac:dyDescent="0.2">
      <c r="A969" s="4" t="s">
        <v>11</v>
      </c>
      <c r="B969" s="4" t="s">
        <v>12</v>
      </c>
      <c r="C969" s="4" t="s">
        <v>1479</v>
      </c>
      <c r="D969" s="4" t="s">
        <v>1480</v>
      </c>
      <c r="F969" s="4">
        <v>127676</v>
      </c>
      <c r="G969" s="5" t="s">
        <v>15</v>
      </c>
      <c r="H969" s="4">
        <v>30</v>
      </c>
      <c r="I969" s="6">
        <v>3000000</v>
      </c>
      <c r="J969" s="6">
        <v>1889771</v>
      </c>
    </row>
    <row r="970" spans="1:10" x14ac:dyDescent="0.2">
      <c r="A970" s="4" t="s">
        <v>11</v>
      </c>
      <c r="B970" s="4" t="s">
        <v>12</v>
      </c>
      <c r="C970" s="4" t="s">
        <v>940</v>
      </c>
      <c r="D970" s="4" t="s">
        <v>1481</v>
      </c>
      <c r="F970" s="4">
        <v>36646</v>
      </c>
      <c r="G970" s="5" t="s">
        <v>15</v>
      </c>
      <c r="H970" s="4">
        <v>30</v>
      </c>
      <c r="I970" s="6">
        <v>5000000</v>
      </c>
      <c r="J970" s="6">
        <v>4103214</v>
      </c>
    </row>
    <row r="971" spans="1:10" x14ac:dyDescent="0.2">
      <c r="A971" s="4" t="s">
        <v>11</v>
      </c>
      <c r="B971" s="4" t="s">
        <v>50</v>
      </c>
      <c r="C971" s="4" t="s">
        <v>1482</v>
      </c>
      <c r="D971" s="4" t="s">
        <v>1483</v>
      </c>
      <c r="F971" s="4">
        <v>1008596</v>
      </c>
      <c r="G971" s="5" t="s">
        <v>15</v>
      </c>
      <c r="H971" s="4">
        <v>30</v>
      </c>
      <c r="I971" s="6">
        <v>3000000</v>
      </c>
      <c r="J971" s="6">
        <v>1425033</v>
      </c>
    </row>
    <row r="972" spans="1:10" x14ac:dyDescent="0.2">
      <c r="A972" s="4" t="s">
        <v>11</v>
      </c>
      <c r="B972" s="4" t="s">
        <v>19</v>
      </c>
      <c r="C972" s="4" t="s">
        <v>1482</v>
      </c>
      <c r="D972" s="4" t="s">
        <v>1484</v>
      </c>
      <c r="F972" s="4">
        <v>749711</v>
      </c>
      <c r="G972" s="5" t="s">
        <v>15</v>
      </c>
      <c r="H972" s="4">
        <v>30</v>
      </c>
      <c r="I972" s="6">
        <v>3000000</v>
      </c>
      <c r="J972" s="6">
        <v>1991359</v>
      </c>
    </row>
    <row r="973" spans="1:10" x14ac:dyDescent="0.2">
      <c r="A973" s="4" t="s">
        <v>11</v>
      </c>
      <c r="B973" s="4" t="s">
        <v>19</v>
      </c>
      <c r="C973" s="4" t="s">
        <v>1485</v>
      </c>
      <c r="D973" s="4" t="s">
        <v>1486</v>
      </c>
      <c r="F973" s="4">
        <v>1060555</v>
      </c>
      <c r="G973" s="5" t="s">
        <v>15</v>
      </c>
      <c r="H973" s="4">
        <v>30</v>
      </c>
      <c r="I973" s="6">
        <v>3000000</v>
      </c>
      <c r="J973" s="6">
        <v>1812071</v>
      </c>
    </row>
    <row r="974" spans="1:10" x14ac:dyDescent="0.2">
      <c r="A974" s="4" t="s">
        <v>11</v>
      </c>
      <c r="B974" s="4" t="s">
        <v>50</v>
      </c>
      <c r="C974" s="4" t="s">
        <v>1487</v>
      </c>
      <c r="D974" s="4" t="s">
        <v>1488</v>
      </c>
      <c r="F974" s="4">
        <v>1538634</v>
      </c>
      <c r="G974" s="5" t="s">
        <v>15</v>
      </c>
      <c r="H974" s="4">
        <v>30</v>
      </c>
      <c r="I974" s="6">
        <v>3000000</v>
      </c>
      <c r="J974" s="6">
        <v>1613472</v>
      </c>
    </row>
    <row r="975" spans="1:10" x14ac:dyDescent="0.2">
      <c r="A975" s="4" t="s">
        <v>11</v>
      </c>
      <c r="B975" s="4" t="s">
        <v>12</v>
      </c>
      <c r="C975" s="4" t="s">
        <v>1489</v>
      </c>
      <c r="D975" s="4" t="s">
        <v>1490</v>
      </c>
      <c r="F975" s="4">
        <v>80339</v>
      </c>
      <c r="G975" s="5" t="s">
        <v>15</v>
      </c>
      <c r="H975" s="4">
        <v>30</v>
      </c>
      <c r="I975" s="6">
        <v>5000000</v>
      </c>
      <c r="J975" s="6">
        <v>3758848</v>
      </c>
    </row>
    <row r="976" spans="1:10" x14ac:dyDescent="0.2">
      <c r="A976" s="4" t="s">
        <v>11</v>
      </c>
      <c r="B976" s="4" t="s">
        <v>12</v>
      </c>
      <c r="C976" s="4" t="s">
        <v>1489</v>
      </c>
      <c r="D976" s="4" t="s">
        <v>1491</v>
      </c>
      <c r="F976" s="4">
        <v>523090</v>
      </c>
      <c r="G976" s="5" t="s">
        <v>15</v>
      </c>
      <c r="H976" s="4">
        <v>30</v>
      </c>
      <c r="I976" s="6">
        <v>3000000</v>
      </c>
      <c r="J976" s="6">
        <v>2318493</v>
      </c>
    </row>
    <row r="977" spans="1:10" x14ac:dyDescent="0.2">
      <c r="A977" s="4" t="s">
        <v>11</v>
      </c>
      <c r="B977" s="4" t="s">
        <v>157</v>
      </c>
      <c r="C977" s="4" t="s">
        <v>797</v>
      </c>
      <c r="D977" s="4" t="s">
        <v>1492</v>
      </c>
      <c r="F977" s="4">
        <v>741759</v>
      </c>
      <c r="G977" s="5" t="s">
        <v>15</v>
      </c>
      <c r="H977" s="4">
        <v>30</v>
      </c>
      <c r="I977" s="6">
        <v>3000000</v>
      </c>
      <c r="J977" s="6">
        <v>2088860</v>
      </c>
    </row>
    <row r="978" spans="1:10" x14ac:dyDescent="0.2">
      <c r="A978" s="4" t="s">
        <v>11</v>
      </c>
      <c r="B978" s="4" t="s">
        <v>22</v>
      </c>
      <c r="C978" s="4" t="s">
        <v>1493</v>
      </c>
      <c r="D978" s="4" t="s">
        <v>541</v>
      </c>
      <c r="F978" s="4">
        <v>1353000</v>
      </c>
      <c r="G978" s="5" t="s">
        <v>15</v>
      </c>
      <c r="H978" s="4">
        <v>30</v>
      </c>
      <c r="I978" s="6">
        <v>3000000</v>
      </c>
      <c r="J978" s="6">
        <v>1365892</v>
      </c>
    </row>
    <row r="979" spans="1:10" x14ac:dyDescent="0.2">
      <c r="A979" s="4" t="s">
        <v>11</v>
      </c>
      <c r="B979" s="4" t="s">
        <v>19</v>
      </c>
      <c r="C979" s="4" t="s">
        <v>116</v>
      </c>
      <c r="D979" s="4" t="s">
        <v>1494</v>
      </c>
      <c r="F979" s="4">
        <v>788495</v>
      </c>
      <c r="G979" s="5" t="s">
        <v>15</v>
      </c>
      <c r="H979" s="4">
        <v>30</v>
      </c>
      <c r="I979" s="6">
        <v>3000000</v>
      </c>
      <c r="J979" s="6">
        <v>1702327</v>
      </c>
    </row>
    <row r="980" spans="1:10" x14ac:dyDescent="0.2">
      <c r="A980" s="4" t="s">
        <v>11</v>
      </c>
      <c r="B980" s="4" t="s">
        <v>25</v>
      </c>
      <c r="C980" s="4" t="s">
        <v>1495</v>
      </c>
      <c r="D980" s="4" t="s">
        <v>1496</v>
      </c>
      <c r="F980" s="4">
        <v>9743</v>
      </c>
      <c r="G980" s="5" t="s">
        <v>15</v>
      </c>
      <c r="H980" s="4">
        <v>30</v>
      </c>
      <c r="I980" s="6">
        <v>3000000</v>
      </c>
      <c r="J980" s="6">
        <v>1029498</v>
      </c>
    </row>
    <row r="981" spans="1:10" x14ac:dyDescent="0.2">
      <c r="A981" s="4" t="s">
        <v>11</v>
      </c>
      <c r="B981" s="4" t="s">
        <v>19</v>
      </c>
      <c r="C981" s="4" t="s">
        <v>1497</v>
      </c>
      <c r="D981" s="4" t="s">
        <v>1498</v>
      </c>
      <c r="F981" s="4">
        <v>1605987</v>
      </c>
      <c r="G981" s="5" t="s">
        <v>15</v>
      </c>
      <c r="H981" s="4">
        <v>30</v>
      </c>
      <c r="I981" s="6">
        <v>3000000</v>
      </c>
      <c r="J981" s="6">
        <v>1540869</v>
      </c>
    </row>
    <row r="982" spans="1:10" x14ac:dyDescent="0.2">
      <c r="A982" s="4" t="s">
        <v>11</v>
      </c>
      <c r="B982" s="4" t="s">
        <v>12</v>
      </c>
      <c r="C982" s="4" t="s">
        <v>1080</v>
      </c>
      <c r="D982" s="4" t="s">
        <v>433</v>
      </c>
      <c r="F982" s="4">
        <v>117560</v>
      </c>
      <c r="G982" s="5" t="s">
        <v>15</v>
      </c>
      <c r="H982" s="4">
        <v>30</v>
      </c>
      <c r="I982" s="6">
        <v>5000000</v>
      </c>
      <c r="J982" s="6">
        <v>3256490</v>
      </c>
    </row>
    <row r="983" spans="1:10" x14ac:dyDescent="0.2">
      <c r="A983" s="4" t="s">
        <v>11</v>
      </c>
      <c r="B983" s="4" t="s">
        <v>12</v>
      </c>
      <c r="C983" s="4" t="s">
        <v>1499</v>
      </c>
      <c r="D983" s="4" t="s">
        <v>1500</v>
      </c>
      <c r="F983" s="4">
        <v>1608536</v>
      </c>
      <c r="G983" s="5" t="s">
        <v>15</v>
      </c>
      <c r="H983" s="4">
        <v>30</v>
      </c>
      <c r="I983" s="6">
        <v>3000000</v>
      </c>
      <c r="J983" s="6">
        <v>1241084</v>
      </c>
    </row>
    <row r="984" spans="1:10" x14ac:dyDescent="0.2">
      <c r="A984" s="4" t="s">
        <v>11</v>
      </c>
      <c r="B984" s="4" t="s">
        <v>146</v>
      </c>
      <c r="C984" s="4" t="s">
        <v>1501</v>
      </c>
      <c r="D984" s="4" t="s">
        <v>177</v>
      </c>
      <c r="F984" s="4">
        <v>1530730</v>
      </c>
      <c r="G984" s="5" t="s">
        <v>15</v>
      </c>
      <c r="H984" s="4">
        <v>30</v>
      </c>
      <c r="I984" s="6">
        <v>3000000</v>
      </c>
      <c r="J984" s="6">
        <v>1245052</v>
      </c>
    </row>
    <row r="985" spans="1:10" x14ac:dyDescent="0.2">
      <c r="A985" s="4" t="s">
        <v>11</v>
      </c>
      <c r="B985" s="4" t="s">
        <v>157</v>
      </c>
      <c r="C985" s="4" t="s">
        <v>1502</v>
      </c>
      <c r="D985" s="4" t="s">
        <v>1503</v>
      </c>
      <c r="F985" s="4">
        <v>108874</v>
      </c>
      <c r="G985" s="5" t="s">
        <v>15</v>
      </c>
      <c r="H985" s="4">
        <v>30</v>
      </c>
      <c r="I985" s="6">
        <v>3000000</v>
      </c>
      <c r="J985" s="6">
        <v>1752468</v>
      </c>
    </row>
    <row r="986" spans="1:10" x14ac:dyDescent="0.2">
      <c r="A986" s="4" t="s">
        <v>11</v>
      </c>
      <c r="B986" s="4" t="s">
        <v>50</v>
      </c>
      <c r="C986" s="4" t="s">
        <v>1502</v>
      </c>
      <c r="D986" s="4" t="s">
        <v>1504</v>
      </c>
      <c r="F986" s="4">
        <v>1280476</v>
      </c>
      <c r="G986" s="5" t="s">
        <v>15</v>
      </c>
      <c r="H986" s="4">
        <v>30</v>
      </c>
      <c r="I986" s="6">
        <v>3000000</v>
      </c>
      <c r="J986" s="6">
        <v>1515601</v>
      </c>
    </row>
    <row r="987" spans="1:10" x14ac:dyDescent="0.2">
      <c r="A987" s="4" t="s">
        <v>11</v>
      </c>
      <c r="B987" s="4" t="s">
        <v>50</v>
      </c>
      <c r="C987" s="4" t="s">
        <v>1505</v>
      </c>
      <c r="D987" s="4" t="s">
        <v>1506</v>
      </c>
      <c r="F987" s="4">
        <v>767705</v>
      </c>
      <c r="G987" s="5" t="s">
        <v>15</v>
      </c>
      <c r="H987" s="4">
        <v>30</v>
      </c>
      <c r="I987" s="6">
        <v>3000000</v>
      </c>
      <c r="J987" s="6">
        <v>1489679</v>
      </c>
    </row>
    <row r="988" spans="1:10" x14ac:dyDescent="0.2">
      <c r="A988" s="4" t="s">
        <v>11</v>
      </c>
      <c r="B988" s="4" t="s">
        <v>12</v>
      </c>
      <c r="C988" s="4" t="s">
        <v>1505</v>
      </c>
      <c r="D988" s="4" t="s">
        <v>844</v>
      </c>
      <c r="F988" s="4">
        <v>593499</v>
      </c>
      <c r="G988" s="5" t="s">
        <v>15</v>
      </c>
      <c r="H988" s="4">
        <v>30</v>
      </c>
      <c r="I988" s="6">
        <v>3500000</v>
      </c>
      <c r="J988" s="6">
        <v>3435983</v>
      </c>
    </row>
    <row r="989" spans="1:10" x14ac:dyDescent="0.2">
      <c r="A989" s="4" t="s">
        <v>11</v>
      </c>
      <c r="B989" s="4" t="s">
        <v>12</v>
      </c>
      <c r="C989" s="4" t="s">
        <v>128</v>
      </c>
      <c r="D989" s="4" t="s">
        <v>1415</v>
      </c>
      <c r="F989" s="4">
        <v>971356</v>
      </c>
      <c r="G989" s="5" t="s">
        <v>15</v>
      </c>
      <c r="H989" s="4">
        <v>30</v>
      </c>
      <c r="I989" s="6">
        <v>3000000</v>
      </c>
      <c r="J989" s="6">
        <v>1814950</v>
      </c>
    </row>
    <row r="990" spans="1:10" x14ac:dyDescent="0.2">
      <c r="A990" s="4" t="s">
        <v>11</v>
      </c>
      <c r="B990" s="4" t="s">
        <v>67</v>
      </c>
      <c r="C990" s="4" t="s">
        <v>905</v>
      </c>
      <c r="D990" s="4" t="s">
        <v>1507</v>
      </c>
      <c r="F990" s="4">
        <v>1424355</v>
      </c>
      <c r="G990" s="5" t="s">
        <v>15</v>
      </c>
      <c r="H990" s="4">
        <v>30</v>
      </c>
      <c r="I990" s="6">
        <v>3000000</v>
      </c>
      <c r="J990" s="6">
        <v>1462091</v>
      </c>
    </row>
    <row r="991" spans="1:10" x14ac:dyDescent="0.2">
      <c r="A991" s="4" t="s">
        <v>11</v>
      </c>
      <c r="B991" s="4" t="s">
        <v>12</v>
      </c>
      <c r="C991" s="4" t="s">
        <v>1508</v>
      </c>
      <c r="D991" s="4" t="s">
        <v>1509</v>
      </c>
      <c r="F991" s="4">
        <v>118642</v>
      </c>
      <c r="G991" s="5" t="s">
        <v>15</v>
      </c>
      <c r="H991" s="4">
        <v>30</v>
      </c>
      <c r="I991" s="6">
        <v>10000000</v>
      </c>
      <c r="J991" s="6">
        <v>6335341</v>
      </c>
    </row>
    <row r="992" spans="1:10" x14ac:dyDescent="0.2">
      <c r="A992" s="4" t="s">
        <v>11</v>
      </c>
      <c r="B992" s="4" t="s">
        <v>157</v>
      </c>
      <c r="C992" s="4" t="s">
        <v>1510</v>
      </c>
      <c r="D992" s="4" t="s">
        <v>1511</v>
      </c>
      <c r="F992" s="4">
        <v>1450483</v>
      </c>
      <c r="G992" s="5" t="s">
        <v>15</v>
      </c>
      <c r="H992" s="4">
        <v>30</v>
      </c>
      <c r="I992" s="6">
        <v>3000000</v>
      </c>
      <c r="J992" s="6">
        <v>1081616</v>
      </c>
    </row>
    <row r="993" spans="1:10" x14ac:dyDescent="0.2">
      <c r="A993" s="4" t="s">
        <v>11</v>
      </c>
      <c r="B993" s="4" t="s">
        <v>50</v>
      </c>
      <c r="C993" s="4" t="s">
        <v>749</v>
      </c>
      <c r="D993" s="4" t="s">
        <v>1512</v>
      </c>
      <c r="F993" s="4">
        <v>730935</v>
      </c>
      <c r="G993" s="5" t="s">
        <v>15</v>
      </c>
      <c r="H993" s="4">
        <v>30</v>
      </c>
      <c r="I993" s="6">
        <v>3000000</v>
      </c>
      <c r="J993" s="6">
        <v>2421474</v>
      </c>
    </row>
    <row r="994" spans="1:10" x14ac:dyDescent="0.2">
      <c r="A994" s="4" t="s">
        <v>11</v>
      </c>
      <c r="B994" s="4" t="s">
        <v>16</v>
      </c>
      <c r="C994" s="4" t="s">
        <v>749</v>
      </c>
      <c r="D994" s="4" t="s">
        <v>1513</v>
      </c>
      <c r="F994" s="4">
        <v>1010147</v>
      </c>
      <c r="G994" s="5" t="s">
        <v>15</v>
      </c>
      <c r="H994" s="4">
        <v>30</v>
      </c>
      <c r="I994" s="6">
        <v>3000000</v>
      </c>
      <c r="J994" s="6">
        <v>2218226</v>
      </c>
    </row>
    <row r="995" spans="1:10" x14ac:dyDescent="0.2">
      <c r="A995" s="4" t="s">
        <v>11</v>
      </c>
      <c r="B995" s="4" t="s">
        <v>12</v>
      </c>
      <c r="C995" s="4" t="s">
        <v>1514</v>
      </c>
      <c r="D995" s="4" t="s">
        <v>1515</v>
      </c>
      <c r="F995" s="4">
        <v>1365616</v>
      </c>
      <c r="G995" s="5" t="s">
        <v>15</v>
      </c>
      <c r="H995" s="4">
        <v>30</v>
      </c>
      <c r="I995" s="6">
        <v>3000000</v>
      </c>
      <c r="J995" s="6">
        <v>1442813</v>
      </c>
    </row>
    <row r="996" spans="1:10" x14ac:dyDescent="0.2">
      <c r="A996" s="4" t="s">
        <v>11</v>
      </c>
      <c r="B996" s="4" t="s">
        <v>19</v>
      </c>
      <c r="C996" s="4" t="s">
        <v>1516</v>
      </c>
      <c r="D996" s="4" t="s">
        <v>1517</v>
      </c>
      <c r="F996" s="4">
        <v>572220</v>
      </c>
      <c r="G996" s="5" t="s">
        <v>15</v>
      </c>
      <c r="H996" s="4">
        <v>30</v>
      </c>
      <c r="I996" s="6">
        <v>3000000</v>
      </c>
      <c r="J996" s="6">
        <v>1908500</v>
      </c>
    </row>
    <row r="997" spans="1:10" x14ac:dyDescent="0.2">
      <c r="A997" s="4" t="s">
        <v>11</v>
      </c>
      <c r="B997" s="4" t="s">
        <v>19</v>
      </c>
      <c r="C997" s="4" t="s">
        <v>1518</v>
      </c>
      <c r="D997" s="4" t="s">
        <v>1206</v>
      </c>
      <c r="F997" s="4">
        <v>769073</v>
      </c>
      <c r="G997" s="5" t="s">
        <v>15</v>
      </c>
      <c r="H997" s="4">
        <v>30</v>
      </c>
      <c r="I997" s="6">
        <v>3000000</v>
      </c>
      <c r="J997" s="6">
        <v>1598098</v>
      </c>
    </row>
    <row r="998" spans="1:10" x14ac:dyDescent="0.2">
      <c r="A998" s="4" t="s">
        <v>11</v>
      </c>
      <c r="B998" s="4" t="s">
        <v>12</v>
      </c>
      <c r="C998" s="4" t="s">
        <v>300</v>
      </c>
      <c r="D998" s="4" t="s">
        <v>1519</v>
      </c>
      <c r="F998" s="4">
        <v>603132</v>
      </c>
      <c r="G998" s="5" t="s">
        <v>15</v>
      </c>
      <c r="H998" s="4">
        <v>30</v>
      </c>
      <c r="I998" s="6">
        <v>3000000</v>
      </c>
      <c r="J998" s="6">
        <v>1206522</v>
      </c>
    </row>
    <row r="999" spans="1:10" x14ac:dyDescent="0.2">
      <c r="A999" s="4" t="s">
        <v>11</v>
      </c>
      <c r="B999" s="4" t="s">
        <v>19</v>
      </c>
      <c r="C999" s="4" t="s">
        <v>1520</v>
      </c>
      <c r="D999" s="4" t="s">
        <v>1521</v>
      </c>
      <c r="F999" s="4">
        <v>506046</v>
      </c>
      <c r="G999" s="5" t="s">
        <v>15</v>
      </c>
      <c r="H999" s="4">
        <v>30</v>
      </c>
      <c r="I999" s="6">
        <v>3000000</v>
      </c>
      <c r="J999" s="6">
        <v>2617174</v>
      </c>
    </row>
    <row r="1000" spans="1:10" x14ac:dyDescent="0.2">
      <c r="A1000" s="4" t="s">
        <v>11</v>
      </c>
      <c r="B1000" s="4" t="s">
        <v>25</v>
      </c>
      <c r="C1000" s="4" t="s">
        <v>218</v>
      </c>
      <c r="D1000" s="4" t="s">
        <v>660</v>
      </c>
      <c r="F1000" s="4">
        <v>569051</v>
      </c>
      <c r="G1000" s="5" t="s">
        <v>15</v>
      </c>
      <c r="H1000" s="4">
        <v>30</v>
      </c>
      <c r="I1000" s="6">
        <v>3000000</v>
      </c>
      <c r="J1000" s="6">
        <v>657698</v>
      </c>
    </row>
    <row r="1001" spans="1:10" x14ac:dyDescent="0.2">
      <c r="A1001" s="4" t="s">
        <v>11</v>
      </c>
      <c r="B1001" s="4" t="s">
        <v>146</v>
      </c>
      <c r="C1001" s="4" t="s">
        <v>130</v>
      </c>
      <c r="D1001" s="4" t="s">
        <v>1522</v>
      </c>
      <c r="F1001" s="4">
        <v>1125028</v>
      </c>
      <c r="G1001" s="5" t="s">
        <v>15</v>
      </c>
      <c r="H1001" s="4">
        <v>30</v>
      </c>
      <c r="I1001" s="6">
        <v>3000000</v>
      </c>
      <c r="J1001" s="6">
        <v>1904237</v>
      </c>
    </row>
    <row r="1002" spans="1:10" x14ac:dyDescent="0.2">
      <c r="A1002" s="4" t="s">
        <v>11</v>
      </c>
      <c r="B1002" s="4" t="s">
        <v>22</v>
      </c>
      <c r="C1002" s="4" t="s">
        <v>1523</v>
      </c>
      <c r="D1002" s="4" t="s">
        <v>1524</v>
      </c>
      <c r="F1002" s="4">
        <v>1352929</v>
      </c>
      <c r="G1002" s="5" t="s">
        <v>15</v>
      </c>
      <c r="H1002" s="4">
        <v>30</v>
      </c>
      <c r="I1002" s="6">
        <v>3000000</v>
      </c>
      <c r="J1002" s="6">
        <v>1323346</v>
      </c>
    </row>
    <row r="1003" spans="1:10" x14ac:dyDescent="0.2">
      <c r="A1003" s="4" t="s">
        <v>11</v>
      </c>
      <c r="B1003" s="4" t="s">
        <v>50</v>
      </c>
      <c r="C1003" s="4" t="s">
        <v>647</v>
      </c>
      <c r="D1003" s="4" t="s">
        <v>1525</v>
      </c>
      <c r="F1003" s="4">
        <v>1091386</v>
      </c>
      <c r="G1003" s="5" t="s">
        <v>15</v>
      </c>
      <c r="H1003" s="4">
        <v>30</v>
      </c>
      <c r="I1003" s="6">
        <v>3000000</v>
      </c>
      <c r="J1003" s="6">
        <v>2099069</v>
      </c>
    </row>
    <row r="1004" spans="1:10" x14ac:dyDescent="0.2">
      <c r="A1004" s="4" t="s">
        <v>11</v>
      </c>
      <c r="B1004" s="4" t="s">
        <v>12</v>
      </c>
      <c r="C1004" s="4" t="s">
        <v>486</v>
      </c>
      <c r="D1004" s="4" t="s">
        <v>1526</v>
      </c>
      <c r="F1004" s="4">
        <v>613800</v>
      </c>
      <c r="G1004" s="5" t="s">
        <v>15</v>
      </c>
      <c r="H1004" s="4">
        <v>30</v>
      </c>
      <c r="I1004" s="6">
        <v>3000000</v>
      </c>
      <c r="J1004" s="6">
        <v>1929967</v>
      </c>
    </row>
    <row r="1005" spans="1:10" x14ac:dyDescent="0.2">
      <c r="A1005" s="4" t="s">
        <v>11</v>
      </c>
      <c r="B1005" s="4" t="s">
        <v>67</v>
      </c>
      <c r="C1005" s="4" t="s">
        <v>1527</v>
      </c>
      <c r="D1005" s="4" t="s">
        <v>1528</v>
      </c>
      <c r="F1005" s="4">
        <v>1620432</v>
      </c>
      <c r="G1005" s="5" t="s">
        <v>15</v>
      </c>
      <c r="H1005" s="4">
        <v>30</v>
      </c>
      <c r="I1005" s="6">
        <v>3000000</v>
      </c>
      <c r="J1005" s="6">
        <v>706276</v>
      </c>
    </row>
    <row r="1006" spans="1:10" x14ac:dyDescent="0.2">
      <c r="A1006" s="4" t="s">
        <v>11</v>
      </c>
      <c r="B1006" s="4" t="s">
        <v>25</v>
      </c>
      <c r="C1006" s="4" t="s">
        <v>664</v>
      </c>
      <c r="D1006" s="4" t="s">
        <v>1529</v>
      </c>
      <c r="F1006" s="4">
        <v>859338</v>
      </c>
      <c r="G1006" s="5" t="s">
        <v>15</v>
      </c>
      <c r="H1006" s="4">
        <v>30</v>
      </c>
      <c r="I1006" s="6">
        <v>3000000</v>
      </c>
      <c r="J1006" s="6">
        <v>2296663</v>
      </c>
    </row>
    <row r="1007" spans="1:10" x14ac:dyDescent="0.2">
      <c r="A1007" s="4" t="s">
        <v>11</v>
      </c>
      <c r="B1007" s="4" t="s">
        <v>12</v>
      </c>
      <c r="C1007" s="4" t="s">
        <v>1530</v>
      </c>
      <c r="D1007" s="4" t="s">
        <v>663</v>
      </c>
      <c r="F1007" s="4">
        <v>1172582</v>
      </c>
      <c r="G1007" s="5" t="s">
        <v>15</v>
      </c>
      <c r="H1007" s="4">
        <v>30</v>
      </c>
      <c r="I1007" s="6">
        <v>3000000</v>
      </c>
      <c r="J1007" s="6">
        <v>717103</v>
      </c>
    </row>
    <row r="1008" spans="1:10" x14ac:dyDescent="0.2">
      <c r="A1008" s="4" t="s">
        <v>11</v>
      </c>
      <c r="B1008" s="4" t="s">
        <v>16</v>
      </c>
      <c r="C1008" s="4" t="s">
        <v>1531</v>
      </c>
      <c r="D1008" s="4" t="s">
        <v>1532</v>
      </c>
      <c r="F1008" s="4">
        <v>677052</v>
      </c>
      <c r="G1008" s="5" t="s">
        <v>15</v>
      </c>
      <c r="H1008" s="4">
        <v>30</v>
      </c>
      <c r="I1008" s="6">
        <v>3000000</v>
      </c>
      <c r="J1008" s="6">
        <v>1808235</v>
      </c>
    </row>
    <row r="1009" spans="1:10" x14ac:dyDescent="0.2">
      <c r="A1009" s="4" t="s">
        <v>11</v>
      </c>
      <c r="B1009" s="4" t="s">
        <v>67</v>
      </c>
      <c r="C1009" s="4" t="s">
        <v>1533</v>
      </c>
      <c r="D1009" s="4" t="s">
        <v>1534</v>
      </c>
      <c r="F1009" s="4">
        <v>764389</v>
      </c>
      <c r="G1009" s="5" t="s">
        <v>15</v>
      </c>
      <c r="H1009" s="4">
        <v>30</v>
      </c>
      <c r="I1009" s="6">
        <v>3000000</v>
      </c>
      <c r="J1009" s="6">
        <v>1461264</v>
      </c>
    </row>
    <row r="1010" spans="1:10" x14ac:dyDescent="0.2">
      <c r="A1010" s="4" t="s">
        <v>11</v>
      </c>
      <c r="B1010" s="4" t="s">
        <v>25</v>
      </c>
      <c r="C1010" s="4" t="s">
        <v>1535</v>
      </c>
      <c r="D1010" s="4" t="s">
        <v>1536</v>
      </c>
      <c r="F1010" s="4">
        <v>1378627</v>
      </c>
      <c r="G1010" s="5" t="s">
        <v>15</v>
      </c>
      <c r="H1010" s="4">
        <v>30</v>
      </c>
      <c r="I1010" s="6">
        <v>3000000</v>
      </c>
      <c r="J1010" s="6">
        <v>2927470</v>
      </c>
    </row>
    <row r="1011" spans="1:10" x14ac:dyDescent="0.2">
      <c r="A1011" s="4" t="s">
        <v>11</v>
      </c>
      <c r="B1011" s="4" t="s">
        <v>12</v>
      </c>
      <c r="C1011" s="4" t="s">
        <v>1537</v>
      </c>
      <c r="D1011" s="4" t="s">
        <v>1538</v>
      </c>
      <c r="F1011" s="4">
        <v>1365673</v>
      </c>
      <c r="G1011" s="5" t="s">
        <v>15</v>
      </c>
      <c r="H1011" s="4">
        <v>30</v>
      </c>
      <c r="I1011" s="6">
        <v>3000000</v>
      </c>
      <c r="J1011" s="6">
        <v>1938830</v>
      </c>
    </row>
    <row r="1012" spans="1:10" x14ac:dyDescent="0.2">
      <c r="A1012" s="4" t="s">
        <v>11</v>
      </c>
      <c r="B1012" s="4" t="s">
        <v>16</v>
      </c>
      <c r="C1012" s="4" t="s">
        <v>1539</v>
      </c>
      <c r="D1012" s="4" t="s">
        <v>1540</v>
      </c>
      <c r="F1012" s="4">
        <v>800480</v>
      </c>
      <c r="G1012" s="5" t="s">
        <v>15</v>
      </c>
      <c r="H1012" s="4">
        <v>30</v>
      </c>
      <c r="I1012" s="6">
        <v>3000000</v>
      </c>
      <c r="J1012" s="6">
        <v>2307708</v>
      </c>
    </row>
    <row r="1013" spans="1:10" x14ac:dyDescent="0.2">
      <c r="A1013" s="4" t="s">
        <v>11</v>
      </c>
      <c r="B1013" s="4" t="s">
        <v>25</v>
      </c>
      <c r="C1013" s="4" t="s">
        <v>1087</v>
      </c>
      <c r="D1013" s="4" t="s">
        <v>1541</v>
      </c>
      <c r="F1013" s="4">
        <v>588325</v>
      </c>
      <c r="G1013" s="5" t="s">
        <v>15</v>
      </c>
      <c r="H1013" s="4">
        <v>30</v>
      </c>
      <c r="I1013" s="6">
        <v>3000000</v>
      </c>
      <c r="J1013" s="6">
        <v>1383038</v>
      </c>
    </row>
    <row r="1014" spans="1:10" x14ac:dyDescent="0.2">
      <c r="A1014" s="4" t="s">
        <v>11</v>
      </c>
      <c r="B1014" s="4" t="s">
        <v>50</v>
      </c>
      <c r="C1014" s="4" t="s">
        <v>1542</v>
      </c>
      <c r="D1014" s="4" t="s">
        <v>1543</v>
      </c>
      <c r="F1014" s="4">
        <v>1137247</v>
      </c>
      <c r="G1014" s="5" t="s">
        <v>15</v>
      </c>
      <c r="H1014" s="4">
        <v>30</v>
      </c>
      <c r="I1014" s="6">
        <v>3000000</v>
      </c>
      <c r="J1014" s="6">
        <v>1966726</v>
      </c>
    </row>
    <row r="1015" spans="1:10" x14ac:dyDescent="0.2">
      <c r="A1015" s="4" t="s">
        <v>11</v>
      </c>
      <c r="B1015" s="4" t="s">
        <v>12</v>
      </c>
      <c r="C1015" s="4" t="s">
        <v>1544</v>
      </c>
      <c r="D1015" s="4" t="s">
        <v>1545</v>
      </c>
      <c r="F1015" s="4">
        <v>59234</v>
      </c>
      <c r="G1015" s="5" t="s">
        <v>15</v>
      </c>
      <c r="H1015" s="4">
        <v>30</v>
      </c>
      <c r="I1015" s="6">
        <v>4000000</v>
      </c>
      <c r="J1015" s="6">
        <v>3191009</v>
      </c>
    </row>
    <row r="1016" spans="1:10" x14ac:dyDescent="0.2">
      <c r="A1016" s="4" t="s">
        <v>11</v>
      </c>
      <c r="B1016" s="4" t="s">
        <v>16</v>
      </c>
      <c r="C1016" s="4" t="s">
        <v>1546</v>
      </c>
      <c r="D1016" s="4" t="s">
        <v>1547</v>
      </c>
      <c r="F1016" s="4">
        <v>749893</v>
      </c>
      <c r="G1016" s="5" t="s">
        <v>15</v>
      </c>
      <c r="H1016" s="4">
        <v>30</v>
      </c>
      <c r="I1016" s="6">
        <v>3000000</v>
      </c>
      <c r="J1016" s="6">
        <v>2569419</v>
      </c>
    </row>
    <row r="1017" spans="1:10" x14ac:dyDescent="0.2">
      <c r="A1017" s="4" t="s">
        <v>11</v>
      </c>
      <c r="B1017" s="4" t="s">
        <v>67</v>
      </c>
      <c r="C1017" s="4" t="s">
        <v>160</v>
      </c>
      <c r="D1017" s="4" t="s">
        <v>1548</v>
      </c>
      <c r="F1017" s="4">
        <v>681716</v>
      </c>
      <c r="G1017" s="5" t="s">
        <v>15</v>
      </c>
      <c r="H1017" s="4">
        <v>30</v>
      </c>
      <c r="I1017" s="6">
        <v>3000000</v>
      </c>
      <c r="J1017" s="6">
        <v>2974811</v>
      </c>
    </row>
    <row r="1018" spans="1:10" x14ac:dyDescent="0.2">
      <c r="A1018" s="4" t="s">
        <v>11</v>
      </c>
      <c r="B1018" s="4" t="s">
        <v>22</v>
      </c>
      <c r="C1018" s="4" t="s">
        <v>160</v>
      </c>
      <c r="D1018" s="4" t="s">
        <v>1549</v>
      </c>
      <c r="F1018" s="4">
        <v>1357712</v>
      </c>
      <c r="G1018" s="5" t="s">
        <v>15</v>
      </c>
      <c r="H1018" s="4">
        <v>30</v>
      </c>
      <c r="I1018" s="6">
        <v>3000000</v>
      </c>
      <c r="J1018" s="6">
        <v>1675739</v>
      </c>
    </row>
    <row r="1019" spans="1:10" x14ac:dyDescent="0.2">
      <c r="A1019" s="4" t="s">
        <v>11</v>
      </c>
      <c r="B1019" s="4" t="s">
        <v>12</v>
      </c>
      <c r="C1019" s="4" t="s">
        <v>1550</v>
      </c>
      <c r="D1019" s="4" t="s">
        <v>1048</v>
      </c>
      <c r="F1019" s="4">
        <v>108841</v>
      </c>
      <c r="G1019" s="5" t="s">
        <v>15</v>
      </c>
      <c r="H1019" s="4">
        <v>30</v>
      </c>
      <c r="I1019" s="6">
        <v>3000000</v>
      </c>
      <c r="J1019" s="6">
        <v>2912711</v>
      </c>
    </row>
    <row r="1020" spans="1:10" x14ac:dyDescent="0.2">
      <c r="A1020" s="4" t="s">
        <v>11</v>
      </c>
      <c r="B1020" s="4" t="s">
        <v>12</v>
      </c>
      <c r="C1020" s="4" t="s">
        <v>1551</v>
      </c>
      <c r="D1020" s="4" t="s">
        <v>1552</v>
      </c>
      <c r="F1020" s="4">
        <v>95394</v>
      </c>
      <c r="G1020" s="5" t="s">
        <v>15</v>
      </c>
      <c r="H1020" s="4">
        <v>30</v>
      </c>
      <c r="I1020" s="6">
        <v>3000000</v>
      </c>
      <c r="J1020" s="6">
        <v>2717837</v>
      </c>
    </row>
    <row r="1021" spans="1:10" x14ac:dyDescent="0.2">
      <c r="A1021" s="4" t="s">
        <v>11</v>
      </c>
      <c r="B1021" s="4" t="s">
        <v>19</v>
      </c>
      <c r="C1021" s="4" t="s">
        <v>1001</v>
      </c>
      <c r="D1021" s="4" t="s">
        <v>1553</v>
      </c>
      <c r="F1021" s="4">
        <v>1340932</v>
      </c>
      <c r="G1021" s="5" t="s">
        <v>15</v>
      </c>
      <c r="H1021" s="4">
        <v>30</v>
      </c>
      <c r="I1021" s="6">
        <v>3000000</v>
      </c>
      <c r="J1021" s="6">
        <v>1653274</v>
      </c>
    </row>
    <row r="1022" spans="1:10" x14ac:dyDescent="0.2">
      <c r="A1022" s="4" t="s">
        <v>11</v>
      </c>
      <c r="B1022" s="4" t="s">
        <v>12</v>
      </c>
      <c r="C1022" s="4" t="s">
        <v>1554</v>
      </c>
      <c r="D1022" s="4" t="s">
        <v>1555</v>
      </c>
      <c r="F1022" s="4">
        <v>38790</v>
      </c>
      <c r="G1022" s="5" t="s">
        <v>15</v>
      </c>
      <c r="H1022" s="4">
        <v>30</v>
      </c>
      <c r="I1022" s="6">
        <v>5000000</v>
      </c>
      <c r="J1022" s="6">
        <v>4938951</v>
      </c>
    </row>
    <row r="1023" spans="1:10" x14ac:dyDescent="0.2">
      <c r="A1023" s="4" t="s">
        <v>11</v>
      </c>
      <c r="B1023" s="4" t="s">
        <v>19</v>
      </c>
      <c r="C1023" s="4" t="s">
        <v>659</v>
      </c>
      <c r="D1023" s="4" t="s">
        <v>1556</v>
      </c>
      <c r="F1023" s="4">
        <v>4294</v>
      </c>
      <c r="G1023" s="5" t="s">
        <v>15</v>
      </c>
      <c r="H1023" s="4">
        <v>30</v>
      </c>
      <c r="I1023" s="6">
        <v>7000000</v>
      </c>
      <c r="J1023" s="6">
        <v>5629691</v>
      </c>
    </row>
    <row r="1024" spans="1:10" x14ac:dyDescent="0.2">
      <c r="A1024" s="4" t="s">
        <v>11</v>
      </c>
      <c r="B1024" s="4" t="s">
        <v>12</v>
      </c>
      <c r="C1024" s="4" t="s">
        <v>489</v>
      </c>
      <c r="D1024" s="4" t="s">
        <v>1557</v>
      </c>
      <c r="F1024" s="4">
        <v>38808</v>
      </c>
      <c r="G1024" s="5" t="s">
        <v>15</v>
      </c>
      <c r="H1024" s="4">
        <v>30</v>
      </c>
      <c r="I1024" s="6">
        <v>7000000</v>
      </c>
      <c r="J1024" s="6">
        <v>5456390</v>
      </c>
    </row>
    <row r="1025" spans="1:10" x14ac:dyDescent="0.2">
      <c r="A1025" s="4" t="s">
        <v>11</v>
      </c>
      <c r="B1025" s="4" t="s">
        <v>12</v>
      </c>
      <c r="C1025" s="4" t="s">
        <v>136</v>
      </c>
      <c r="D1025" s="4" t="s">
        <v>1558</v>
      </c>
      <c r="F1025" s="4">
        <v>647949</v>
      </c>
      <c r="G1025" s="5" t="s">
        <v>15</v>
      </c>
      <c r="H1025" s="4">
        <v>30</v>
      </c>
      <c r="I1025" s="6">
        <v>7000000</v>
      </c>
      <c r="J1025" s="6">
        <v>2845803</v>
      </c>
    </row>
    <row r="1026" spans="1:10" x14ac:dyDescent="0.2">
      <c r="A1026" s="4" t="s">
        <v>11</v>
      </c>
      <c r="B1026" s="4" t="s">
        <v>22</v>
      </c>
      <c r="C1026" s="4" t="s">
        <v>853</v>
      </c>
      <c r="D1026" s="4" t="s">
        <v>1559</v>
      </c>
      <c r="F1026" s="4">
        <v>89389</v>
      </c>
      <c r="G1026" s="5" t="s">
        <v>15</v>
      </c>
      <c r="H1026" s="4">
        <v>30</v>
      </c>
      <c r="I1026" s="6">
        <v>8000000</v>
      </c>
      <c r="J1026" s="6">
        <v>1270309</v>
      </c>
    </row>
    <row r="1027" spans="1:10" x14ac:dyDescent="0.2">
      <c r="A1027" s="4" t="s">
        <v>11</v>
      </c>
      <c r="B1027" s="4" t="s">
        <v>19</v>
      </c>
      <c r="C1027" s="4" t="s">
        <v>1560</v>
      </c>
      <c r="D1027" s="4" t="s">
        <v>1561</v>
      </c>
      <c r="F1027" s="4">
        <v>67658</v>
      </c>
      <c r="G1027" s="5" t="s">
        <v>15</v>
      </c>
      <c r="H1027" s="4">
        <v>30</v>
      </c>
      <c r="I1027" s="6">
        <v>9000000</v>
      </c>
      <c r="J1027" s="6">
        <v>4658140</v>
      </c>
    </row>
    <row r="1028" spans="1:10" x14ac:dyDescent="0.2">
      <c r="A1028" s="4" t="s">
        <v>11</v>
      </c>
      <c r="B1028" s="4" t="s">
        <v>25</v>
      </c>
      <c r="C1028" s="4" t="s">
        <v>1562</v>
      </c>
      <c r="D1028" s="4" t="s">
        <v>334</v>
      </c>
      <c r="F1028" s="4">
        <v>767036</v>
      </c>
      <c r="G1028" s="5" t="s">
        <v>15</v>
      </c>
      <c r="H1028" s="4">
        <v>30</v>
      </c>
      <c r="I1028" s="6">
        <v>10000000</v>
      </c>
      <c r="J1028" s="6">
        <v>1423509</v>
      </c>
    </row>
    <row r="1029" spans="1:10" x14ac:dyDescent="0.2">
      <c r="A1029" s="4" t="s">
        <v>11</v>
      </c>
      <c r="B1029" s="4" t="s">
        <v>12</v>
      </c>
      <c r="C1029" s="4" t="s">
        <v>516</v>
      </c>
      <c r="D1029" s="4" t="s">
        <v>1563</v>
      </c>
      <c r="F1029" s="4">
        <v>42123</v>
      </c>
      <c r="G1029" s="5" t="s">
        <v>15</v>
      </c>
      <c r="H1029" s="4">
        <v>30</v>
      </c>
      <c r="I1029" s="6">
        <v>11000000</v>
      </c>
      <c r="J1029" s="6">
        <v>4340256</v>
      </c>
    </row>
    <row r="1030" spans="1:10" x14ac:dyDescent="0.2">
      <c r="A1030" s="4" t="s">
        <v>11</v>
      </c>
      <c r="B1030" s="4" t="s">
        <v>16</v>
      </c>
      <c r="C1030" s="4" t="s">
        <v>450</v>
      </c>
      <c r="D1030" s="4" t="s">
        <v>1564</v>
      </c>
      <c r="F1030" s="4">
        <v>79711</v>
      </c>
      <c r="G1030" s="5" t="s">
        <v>15</v>
      </c>
      <c r="H1030" s="4">
        <v>30</v>
      </c>
      <c r="I1030" s="6">
        <v>12000000</v>
      </c>
      <c r="J1030" s="6">
        <v>4820021</v>
      </c>
    </row>
    <row r="1031" spans="1:10" x14ac:dyDescent="0.2">
      <c r="A1031" s="4" t="s">
        <v>11</v>
      </c>
      <c r="B1031" s="4" t="s">
        <v>488</v>
      </c>
      <c r="C1031" s="4" t="s">
        <v>1565</v>
      </c>
      <c r="D1031" s="4" t="s">
        <v>1566</v>
      </c>
      <c r="F1031" s="4">
        <v>4369</v>
      </c>
      <c r="G1031" s="5" t="s">
        <v>15</v>
      </c>
      <c r="H1031" s="4">
        <v>30</v>
      </c>
      <c r="I1031" s="6">
        <v>13000000</v>
      </c>
      <c r="J1031" s="6">
        <v>4427091</v>
      </c>
    </row>
    <row r="1032" spans="1:10" x14ac:dyDescent="0.2">
      <c r="A1032" s="4" t="s">
        <v>11</v>
      </c>
      <c r="B1032" s="4" t="s">
        <v>12</v>
      </c>
      <c r="C1032" s="4" t="s">
        <v>633</v>
      </c>
      <c r="D1032" s="4" t="s">
        <v>1567</v>
      </c>
      <c r="F1032" s="4">
        <v>1137742</v>
      </c>
      <c r="G1032" s="5" t="s">
        <v>15</v>
      </c>
      <c r="H1032" s="4">
        <v>30</v>
      </c>
      <c r="I1032" s="6">
        <v>14000000</v>
      </c>
      <c r="J1032" s="6">
        <v>1958817</v>
      </c>
    </row>
    <row r="1033" spans="1:10" x14ac:dyDescent="0.2">
      <c r="A1033" s="4" t="s">
        <v>11</v>
      </c>
      <c r="B1033" s="4" t="s">
        <v>22</v>
      </c>
      <c r="C1033" s="4" t="s">
        <v>86</v>
      </c>
      <c r="D1033" s="4" t="s">
        <v>211</v>
      </c>
      <c r="F1033" s="4">
        <v>78226</v>
      </c>
      <c r="G1033" s="5" t="s">
        <v>15</v>
      </c>
      <c r="H1033" s="4">
        <v>30</v>
      </c>
      <c r="I1033" s="6">
        <v>15000000</v>
      </c>
      <c r="J1033" s="6">
        <v>4182307</v>
      </c>
    </row>
    <row r="1034" spans="1:10" x14ac:dyDescent="0.2">
      <c r="A1034" s="4" t="s">
        <v>11</v>
      </c>
      <c r="B1034" s="4" t="s">
        <v>22</v>
      </c>
      <c r="C1034" s="4" t="s">
        <v>1568</v>
      </c>
      <c r="D1034" s="4" t="s">
        <v>1569</v>
      </c>
      <c r="F1034" s="4">
        <v>582153</v>
      </c>
      <c r="G1034" s="5" t="s">
        <v>15</v>
      </c>
      <c r="H1034" s="4">
        <v>30</v>
      </c>
      <c r="I1034" s="6">
        <v>16000000</v>
      </c>
      <c r="J1034" s="6">
        <v>2085239</v>
      </c>
    </row>
    <row r="1035" spans="1:10" x14ac:dyDescent="0.2">
      <c r="A1035" s="4" t="s">
        <v>11</v>
      </c>
      <c r="B1035" s="4" t="s">
        <v>22</v>
      </c>
      <c r="C1035" s="4" t="s">
        <v>1570</v>
      </c>
      <c r="D1035" s="4" t="s">
        <v>538</v>
      </c>
      <c r="F1035" s="4">
        <v>4781</v>
      </c>
      <c r="G1035" s="5" t="s">
        <v>15</v>
      </c>
      <c r="H1035" s="4">
        <v>30</v>
      </c>
      <c r="I1035" s="6">
        <v>17000000</v>
      </c>
      <c r="J1035" s="6">
        <v>8528418</v>
      </c>
    </row>
    <row r="1036" spans="1:10" x14ac:dyDescent="0.2">
      <c r="A1036" s="4" t="s">
        <v>11</v>
      </c>
      <c r="B1036" s="4" t="s">
        <v>12</v>
      </c>
      <c r="C1036" s="4" t="s">
        <v>1571</v>
      </c>
      <c r="D1036" s="4" t="s">
        <v>87</v>
      </c>
      <c r="F1036" s="4">
        <v>119400</v>
      </c>
      <c r="G1036" s="5" t="s">
        <v>15</v>
      </c>
      <c r="H1036" s="4">
        <v>30</v>
      </c>
      <c r="I1036" s="6">
        <v>18000000</v>
      </c>
      <c r="J1036" s="6">
        <v>3671955</v>
      </c>
    </row>
    <row r="1037" spans="1:10" x14ac:dyDescent="0.2">
      <c r="A1037" s="4" t="s">
        <v>11</v>
      </c>
      <c r="B1037" s="4" t="s">
        <v>50</v>
      </c>
      <c r="C1037" s="4" t="s">
        <v>40</v>
      </c>
      <c r="D1037" s="4" t="s">
        <v>1572</v>
      </c>
      <c r="F1037" s="4">
        <v>50027</v>
      </c>
      <c r="G1037" s="5" t="s">
        <v>15</v>
      </c>
      <c r="H1037" s="4">
        <v>30</v>
      </c>
      <c r="I1037" s="6">
        <v>19000000</v>
      </c>
      <c r="J1037" s="6">
        <v>3801887</v>
      </c>
    </row>
    <row r="1038" spans="1:10" x14ac:dyDescent="0.2">
      <c r="A1038" s="4" t="s">
        <v>11</v>
      </c>
      <c r="B1038" s="4" t="s">
        <v>22</v>
      </c>
      <c r="C1038" s="4" t="s">
        <v>1573</v>
      </c>
      <c r="D1038" s="4" t="s">
        <v>1574</v>
      </c>
      <c r="F1038" s="4">
        <v>57154</v>
      </c>
      <c r="G1038" s="5" t="s">
        <v>15</v>
      </c>
      <c r="H1038" s="4">
        <v>30</v>
      </c>
      <c r="I1038" s="6">
        <v>20000000</v>
      </c>
      <c r="J1038" s="6">
        <v>11859414</v>
      </c>
    </row>
    <row r="1039" spans="1:10" x14ac:dyDescent="0.2">
      <c r="A1039" s="4" t="s">
        <v>11</v>
      </c>
      <c r="B1039" s="4" t="s">
        <v>19</v>
      </c>
      <c r="C1039" s="4" t="s">
        <v>569</v>
      </c>
      <c r="D1039" s="4" t="s">
        <v>1575</v>
      </c>
      <c r="F1039" s="4">
        <v>47973</v>
      </c>
      <c r="G1039" s="5" t="s">
        <v>15</v>
      </c>
      <c r="H1039" s="4">
        <v>30</v>
      </c>
      <c r="I1039" s="6">
        <v>21000000</v>
      </c>
      <c r="J1039" s="6">
        <v>10917293</v>
      </c>
    </row>
    <row r="1040" spans="1:10" x14ac:dyDescent="0.2">
      <c r="A1040" s="4" t="s">
        <v>11</v>
      </c>
      <c r="B1040" s="4" t="s">
        <v>50</v>
      </c>
      <c r="C1040" s="4" t="s">
        <v>1576</v>
      </c>
      <c r="D1040" s="4" t="s">
        <v>1577</v>
      </c>
      <c r="F1040" s="4">
        <v>4633</v>
      </c>
      <c r="G1040" s="5" t="s">
        <v>15</v>
      </c>
      <c r="H1040" s="4">
        <v>30</v>
      </c>
      <c r="I1040" s="6">
        <v>22000000</v>
      </c>
      <c r="J1040" s="6">
        <v>12807997</v>
      </c>
    </row>
    <row r="1041" spans="1:10" x14ac:dyDescent="0.2">
      <c r="A1041" s="4" t="s">
        <v>11</v>
      </c>
      <c r="B1041" s="4" t="s">
        <v>12</v>
      </c>
      <c r="C1041" s="4" t="s">
        <v>1578</v>
      </c>
      <c r="D1041" s="4" t="s">
        <v>669</v>
      </c>
      <c r="F1041" s="4">
        <v>14924</v>
      </c>
      <c r="G1041" s="5" t="s">
        <v>15</v>
      </c>
      <c r="H1041" s="4">
        <v>0</v>
      </c>
      <c r="I1041" s="6">
        <v>3000000</v>
      </c>
      <c r="J1041" s="6">
        <v>1281976</v>
      </c>
    </row>
    <row r="1042" spans="1:10" x14ac:dyDescent="0.2">
      <c r="A1042" s="4" t="s">
        <v>11</v>
      </c>
      <c r="B1042" s="4" t="s">
        <v>16</v>
      </c>
      <c r="C1042" s="4" t="s">
        <v>1579</v>
      </c>
      <c r="D1042" s="4" t="s">
        <v>1580</v>
      </c>
      <c r="F1042" s="4">
        <v>764397</v>
      </c>
      <c r="G1042" s="5" t="s">
        <v>15</v>
      </c>
      <c r="H1042" s="4">
        <v>0</v>
      </c>
      <c r="I1042" s="6">
        <v>3000000</v>
      </c>
      <c r="J1042" s="6">
        <v>1281980</v>
      </c>
    </row>
    <row r="1043" spans="1:10" x14ac:dyDescent="0.2">
      <c r="A1043" s="4" t="s">
        <v>11</v>
      </c>
      <c r="B1043" s="4" t="s">
        <v>19</v>
      </c>
      <c r="C1043" s="4" t="s">
        <v>1581</v>
      </c>
      <c r="D1043" s="4" t="s">
        <v>1582</v>
      </c>
      <c r="F1043" s="4">
        <v>523082</v>
      </c>
      <c r="G1043" s="5" t="s">
        <v>15</v>
      </c>
      <c r="H1043" s="4">
        <v>0</v>
      </c>
      <c r="I1043" s="6">
        <v>3000000</v>
      </c>
      <c r="J1043" s="6">
        <v>1281984</v>
      </c>
    </row>
    <row r="1044" spans="1:10" x14ac:dyDescent="0.2">
      <c r="A1044" s="4" t="s">
        <v>11</v>
      </c>
      <c r="B1044" s="4" t="s">
        <v>25</v>
      </c>
      <c r="C1044" s="4" t="s">
        <v>1583</v>
      </c>
      <c r="D1044" s="4" t="s">
        <v>1584</v>
      </c>
      <c r="F1044" s="4">
        <v>1396553</v>
      </c>
      <c r="G1044" s="5" t="s">
        <v>15</v>
      </c>
      <c r="H1044" s="4">
        <v>0</v>
      </c>
      <c r="I1044" s="6">
        <v>3000000</v>
      </c>
      <c r="J1044" s="6">
        <v>1281988</v>
      </c>
    </row>
    <row r="1045" spans="1:10" x14ac:dyDescent="0.2">
      <c r="A1045" s="4" t="s">
        <v>11</v>
      </c>
      <c r="B1045" s="4" t="s">
        <v>67</v>
      </c>
      <c r="C1045" s="4" t="s">
        <v>1585</v>
      </c>
      <c r="D1045" s="4" t="s">
        <v>1586</v>
      </c>
      <c r="F1045" s="4">
        <v>1360732</v>
      </c>
      <c r="G1045" s="5" t="s">
        <v>15</v>
      </c>
      <c r="H1045" s="4">
        <v>0</v>
      </c>
      <c r="I1045" s="6">
        <v>3000000</v>
      </c>
      <c r="J1045" s="6">
        <v>1281992</v>
      </c>
    </row>
    <row r="1046" spans="1:10" x14ac:dyDescent="0.2">
      <c r="A1046" s="4" t="s">
        <v>11</v>
      </c>
      <c r="B1046" s="4" t="s">
        <v>50</v>
      </c>
      <c r="C1046" s="4" t="s">
        <v>1587</v>
      </c>
      <c r="D1046" s="4" t="s">
        <v>1588</v>
      </c>
      <c r="F1046" s="4">
        <v>762409</v>
      </c>
      <c r="G1046" s="5" t="s">
        <v>15</v>
      </c>
      <c r="H1046" s="4">
        <v>0</v>
      </c>
      <c r="I1046" s="6">
        <v>3000000</v>
      </c>
      <c r="J1046" s="6">
        <v>1281996</v>
      </c>
    </row>
    <row r="1047" spans="1:10" x14ac:dyDescent="0.2">
      <c r="A1047" s="4" t="s">
        <v>11</v>
      </c>
      <c r="B1047" s="4" t="s">
        <v>12</v>
      </c>
      <c r="C1047" s="4" t="s">
        <v>1589</v>
      </c>
      <c r="D1047" s="4" t="s">
        <v>1325</v>
      </c>
      <c r="F1047" s="4">
        <v>511467</v>
      </c>
      <c r="G1047" s="5" t="s">
        <v>15</v>
      </c>
      <c r="H1047" s="4">
        <v>0</v>
      </c>
      <c r="I1047" s="6">
        <v>3000000</v>
      </c>
      <c r="J1047" s="6">
        <v>1282000</v>
      </c>
    </row>
    <row r="1048" spans="1:10" x14ac:dyDescent="0.2">
      <c r="A1048" s="4" t="s">
        <v>11</v>
      </c>
      <c r="B1048" s="4" t="s">
        <v>19</v>
      </c>
      <c r="C1048" s="4" t="s">
        <v>1590</v>
      </c>
      <c r="D1048" s="4" t="s">
        <v>1591</v>
      </c>
      <c r="F1048" s="4">
        <v>131142</v>
      </c>
      <c r="G1048" s="5" t="s">
        <v>15</v>
      </c>
      <c r="H1048" s="4">
        <v>0</v>
      </c>
      <c r="I1048" s="6">
        <v>3000000</v>
      </c>
      <c r="J1048" s="6">
        <v>1282004</v>
      </c>
    </row>
    <row r="1049" spans="1:10" x14ac:dyDescent="0.2">
      <c r="A1049" s="4" t="s">
        <v>11</v>
      </c>
      <c r="B1049" s="4" t="s">
        <v>19</v>
      </c>
      <c r="C1049" s="4" t="s">
        <v>1592</v>
      </c>
      <c r="D1049" s="4" t="s">
        <v>1593</v>
      </c>
      <c r="F1049" s="4">
        <v>645992</v>
      </c>
      <c r="G1049" s="5" t="s">
        <v>15</v>
      </c>
      <c r="H1049" s="4">
        <v>0</v>
      </c>
      <c r="I1049" s="6">
        <v>3000000</v>
      </c>
      <c r="J1049" s="6">
        <v>1282008</v>
      </c>
    </row>
    <row r="1050" spans="1:10" x14ac:dyDescent="0.2">
      <c r="A1050" s="4" t="s">
        <v>11</v>
      </c>
      <c r="B1050" s="4" t="s">
        <v>25</v>
      </c>
      <c r="C1050" s="4" t="s">
        <v>1594</v>
      </c>
      <c r="D1050" s="4" t="s">
        <v>54</v>
      </c>
      <c r="F1050" s="4">
        <v>82814</v>
      </c>
      <c r="G1050" s="5" t="s">
        <v>15</v>
      </c>
      <c r="H1050" s="4">
        <v>0</v>
      </c>
      <c r="I1050" s="6">
        <v>3000000</v>
      </c>
      <c r="J1050" s="6">
        <v>1282012</v>
      </c>
    </row>
    <row r="1051" spans="1:10" x14ac:dyDescent="0.2">
      <c r="A1051" s="4" t="s">
        <v>11</v>
      </c>
      <c r="B1051" s="4" t="s">
        <v>25</v>
      </c>
      <c r="C1051" s="4" t="s">
        <v>1595</v>
      </c>
      <c r="D1051" s="4" t="s">
        <v>1596</v>
      </c>
      <c r="F1051" s="4">
        <v>1297058</v>
      </c>
      <c r="G1051" s="5" t="s">
        <v>15</v>
      </c>
      <c r="H1051" s="4">
        <v>0</v>
      </c>
      <c r="I1051" s="6">
        <v>3000000</v>
      </c>
      <c r="J1051" s="6">
        <v>1283016</v>
      </c>
    </row>
    <row r="1052" spans="1:10" x14ac:dyDescent="0.2">
      <c r="A1052" s="4" t="s">
        <v>11</v>
      </c>
      <c r="B1052" s="4" t="s">
        <v>16</v>
      </c>
      <c r="C1052" s="4" t="s">
        <v>1597</v>
      </c>
      <c r="D1052" s="4" t="s">
        <v>1598</v>
      </c>
      <c r="F1052" s="4">
        <v>1433067</v>
      </c>
      <c r="G1052" s="5" t="s">
        <v>15</v>
      </c>
      <c r="H1052" s="4">
        <v>0</v>
      </c>
      <c r="I1052" s="6">
        <v>3000000</v>
      </c>
      <c r="J1052" s="6">
        <v>1284020</v>
      </c>
    </row>
    <row r="1053" spans="1:10" x14ac:dyDescent="0.2">
      <c r="A1053" s="4" t="s">
        <v>11</v>
      </c>
      <c r="B1053" s="4" t="s">
        <v>12</v>
      </c>
      <c r="C1053" s="4" t="s">
        <v>1599</v>
      </c>
      <c r="D1053" s="4" t="s">
        <v>1600</v>
      </c>
      <c r="F1053" s="4">
        <v>1660172</v>
      </c>
      <c r="G1053" s="5" t="s">
        <v>15</v>
      </c>
      <c r="H1053" s="4">
        <v>0</v>
      </c>
      <c r="I1053" s="6">
        <v>3000000</v>
      </c>
      <c r="J1053" s="6">
        <v>1285024</v>
      </c>
    </row>
    <row r="1054" spans="1:10" x14ac:dyDescent="0.2">
      <c r="A1054" s="4" t="s">
        <v>11</v>
      </c>
      <c r="B1054" s="4" t="s">
        <v>19</v>
      </c>
      <c r="C1054" s="4" t="s">
        <v>1601</v>
      </c>
      <c r="D1054" s="4" t="s">
        <v>1602</v>
      </c>
      <c r="F1054" s="4">
        <v>516490</v>
      </c>
      <c r="G1054" s="5" t="s">
        <v>15</v>
      </c>
      <c r="H1054" s="4">
        <v>0</v>
      </c>
      <c r="I1054" s="6">
        <v>3000000</v>
      </c>
      <c r="J1054" s="6">
        <v>1286028</v>
      </c>
    </row>
    <row r="1055" spans="1:10" x14ac:dyDescent="0.2">
      <c r="A1055" s="4" t="s">
        <v>11</v>
      </c>
      <c r="B1055" s="4" t="s">
        <v>19</v>
      </c>
      <c r="C1055" s="4" t="s">
        <v>1603</v>
      </c>
      <c r="D1055" s="4" t="s">
        <v>1604</v>
      </c>
      <c r="F1055" s="4">
        <v>1144987</v>
      </c>
      <c r="G1055" s="5" t="s">
        <v>15</v>
      </c>
      <c r="H1055" s="4">
        <v>0</v>
      </c>
      <c r="I1055" s="6">
        <v>3000000</v>
      </c>
      <c r="J1055" s="6">
        <v>1287032</v>
      </c>
    </row>
    <row r="1056" spans="1:10" x14ac:dyDescent="0.2">
      <c r="A1056" s="4" t="s">
        <v>11</v>
      </c>
      <c r="B1056" s="4" t="s">
        <v>25</v>
      </c>
      <c r="C1056" s="4" t="s">
        <v>1605</v>
      </c>
      <c r="D1056" s="4" t="s">
        <v>1606</v>
      </c>
      <c r="F1056" s="4">
        <v>533610</v>
      </c>
      <c r="G1056" s="5" t="s">
        <v>15</v>
      </c>
      <c r="H1056" s="4">
        <v>0</v>
      </c>
      <c r="I1056" s="6">
        <v>3000000</v>
      </c>
      <c r="J1056" s="6">
        <v>1288036</v>
      </c>
    </row>
    <row r="1057" spans="1:10" x14ac:dyDescent="0.2">
      <c r="A1057" s="4" t="s">
        <v>11</v>
      </c>
      <c r="B1057" s="4" t="s">
        <v>157</v>
      </c>
      <c r="C1057" s="4" t="s">
        <v>1607</v>
      </c>
      <c r="D1057" s="4" t="s">
        <v>1608</v>
      </c>
      <c r="F1057" s="4">
        <v>1041753</v>
      </c>
      <c r="G1057" s="5" t="s">
        <v>15</v>
      </c>
      <c r="H1057" s="4">
        <v>0</v>
      </c>
      <c r="I1057" s="6">
        <v>3000000</v>
      </c>
      <c r="J1057" s="6">
        <v>1289040</v>
      </c>
    </row>
    <row r="1058" spans="1:10" x14ac:dyDescent="0.2">
      <c r="A1058" s="4" t="s">
        <v>11</v>
      </c>
      <c r="B1058" s="4" t="s">
        <v>19</v>
      </c>
      <c r="C1058" s="4" t="s">
        <v>1609</v>
      </c>
      <c r="D1058" s="4" t="s">
        <v>1610</v>
      </c>
      <c r="F1058" s="4">
        <v>1598679</v>
      </c>
      <c r="G1058" s="5" t="s">
        <v>15</v>
      </c>
      <c r="H1058" s="4">
        <v>0</v>
      </c>
      <c r="I1058" s="6">
        <v>3000000</v>
      </c>
      <c r="J1058" s="6">
        <v>1290044</v>
      </c>
    </row>
    <row r="1059" spans="1:10" x14ac:dyDescent="0.2">
      <c r="A1059" s="4" t="s">
        <v>11</v>
      </c>
      <c r="B1059" s="4" t="s">
        <v>16</v>
      </c>
      <c r="C1059" s="4" t="s">
        <v>1611</v>
      </c>
      <c r="D1059" s="4" t="s">
        <v>1612</v>
      </c>
      <c r="F1059" s="4">
        <v>1499753</v>
      </c>
      <c r="G1059" s="5" t="s">
        <v>15</v>
      </c>
      <c r="H1059" s="4">
        <v>0</v>
      </c>
      <c r="I1059" s="6">
        <v>3000000</v>
      </c>
      <c r="J1059" s="6">
        <v>1291048</v>
      </c>
    </row>
    <row r="1060" spans="1:10" x14ac:dyDescent="0.2">
      <c r="A1060" s="4" t="s">
        <v>11</v>
      </c>
      <c r="B1060" s="4" t="s">
        <v>12</v>
      </c>
      <c r="C1060" s="4" t="s">
        <v>1613</v>
      </c>
      <c r="D1060" s="4" t="s">
        <v>1614</v>
      </c>
      <c r="F1060" s="4">
        <v>1661766</v>
      </c>
      <c r="G1060" s="5" t="s">
        <v>15</v>
      </c>
      <c r="H1060" s="4">
        <v>0</v>
      </c>
      <c r="I1060" s="6">
        <v>3000000</v>
      </c>
      <c r="J1060" s="6">
        <v>1292052</v>
      </c>
    </row>
    <row r="1061" spans="1:10" x14ac:dyDescent="0.2">
      <c r="A1061" s="4" t="s">
        <v>11</v>
      </c>
      <c r="B1061" s="4" t="s">
        <v>157</v>
      </c>
      <c r="C1061" s="4" t="s">
        <v>1615</v>
      </c>
      <c r="D1061" s="4" t="s">
        <v>1616</v>
      </c>
      <c r="F1061" s="4">
        <v>485035</v>
      </c>
      <c r="G1061" s="5" t="s">
        <v>15</v>
      </c>
      <c r="H1061" s="4">
        <v>0</v>
      </c>
      <c r="I1061" s="6">
        <v>3000000</v>
      </c>
      <c r="J1061" s="6">
        <v>1293056</v>
      </c>
    </row>
    <row r="1062" spans="1:10" x14ac:dyDescent="0.2">
      <c r="A1062" s="4" t="s">
        <v>11</v>
      </c>
      <c r="B1062" s="4" t="s">
        <v>157</v>
      </c>
      <c r="C1062" s="4" t="s">
        <v>1617</v>
      </c>
      <c r="D1062" s="4" t="s">
        <v>1428</v>
      </c>
      <c r="F1062" s="4">
        <v>1209749</v>
      </c>
      <c r="G1062" s="5" t="s">
        <v>1147</v>
      </c>
      <c r="H1062" s="4">
        <v>0</v>
      </c>
      <c r="I1062" s="6">
        <v>3000000</v>
      </c>
      <c r="J1062" s="6">
        <v>1294060</v>
      </c>
    </row>
    <row r="1063" spans="1:10" x14ac:dyDescent="0.2">
      <c r="A1063" s="4" t="s">
        <v>11</v>
      </c>
      <c r="B1063" s="4" t="s">
        <v>25</v>
      </c>
      <c r="C1063" s="4" t="s">
        <v>1618</v>
      </c>
      <c r="D1063" s="4" t="s">
        <v>1619</v>
      </c>
      <c r="F1063" s="4">
        <v>1390929</v>
      </c>
      <c r="G1063" s="5" t="s">
        <v>1147</v>
      </c>
      <c r="H1063" s="4">
        <v>0</v>
      </c>
      <c r="I1063" s="6">
        <v>3000000</v>
      </c>
      <c r="J1063" s="6">
        <v>1295064</v>
      </c>
    </row>
    <row r="1064" spans="1:10" x14ac:dyDescent="0.2">
      <c r="A1064" s="4" t="s">
        <v>11</v>
      </c>
      <c r="B1064" s="4" t="s">
        <v>157</v>
      </c>
      <c r="C1064" s="4" t="s">
        <v>1620</v>
      </c>
      <c r="D1064" s="4" t="s">
        <v>1621</v>
      </c>
      <c r="F1064" s="4">
        <v>1533221</v>
      </c>
      <c r="G1064" s="5" t="s">
        <v>1147</v>
      </c>
      <c r="H1064" s="4">
        <v>0</v>
      </c>
      <c r="I1064" s="6">
        <v>3000000</v>
      </c>
      <c r="J1064" s="6">
        <v>1296068</v>
      </c>
    </row>
    <row r="1065" spans="1:10" x14ac:dyDescent="0.2">
      <c r="A1065" s="4" t="s">
        <v>11</v>
      </c>
      <c r="B1065" s="4" t="s">
        <v>67</v>
      </c>
      <c r="C1065" s="4" t="s">
        <v>1622</v>
      </c>
      <c r="D1065" s="4" t="s">
        <v>1623</v>
      </c>
      <c r="F1065" s="4">
        <v>1528882</v>
      </c>
      <c r="G1065" s="5" t="s">
        <v>1147</v>
      </c>
      <c r="H1065" s="4">
        <v>0</v>
      </c>
      <c r="I1065" s="6">
        <v>3000000</v>
      </c>
      <c r="J1065" s="6">
        <v>1297072</v>
      </c>
    </row>
    <row r="1066" spans="1:10" x14ac:dyDescent="0.2">
      <c r="A1066" s="4" t="s">
        <v>11</v>
      </c>
      <c r="B1066" s="4" t="s">
        <v>12</v>
      </c>
      <c r="C1066" s="4" t="s">
        <v>1624</v>
      </c>
      <c r="D1066" s="4" t="s">
        <v>1625</v>
      </c>
      <c r="F1066" s="4">
        <v>857514</v>
      </c>
      <c r="G1066" s="5" t="s">
        <v>1147</v>
      </c>
      <c r="H1066" s="4">
        <v>0</v>
      </c>
      <c r="I1066" s="6">
        <v>3000000</v>
      </c>
      <c r="J1066" s="6">
        <v>1298076</v>
      </c>
    </row>
    <row r="1067" spans="1:10" x14ac:dyDescent="0.2">
      <c r="A1067" s="4" t="s">
        <v>11</v>
      </c>
      <c r="B1067" s="4" t="s">
        <v>67</v>
      </c>
      <c r="C1067" s="4" t="s">
        <v>1626</v>
      </c>
      <c r="D1067" s="4" t="s">
        <v>1627</v>
      </c>
      <c r="F1067" s="4">
        <v>1366754</v>
      </c>
      <c r="G1067" s="5" t="s">
        <v>1147</v>
      </c>
      <c r="H1067" s="4">
        <v>0</v>
      </c>
      <c r="I1067" s="6">
        <v>3000000</v>
      </c>
      <c r="J1067" s="6">
        <v>1299080</v>
      </c>
    </row>
    <row r="1068" spans="1:10" x14ac:dyDescent="0.2">
      <c r="A1068" s="4" t="s">
        <v>11</v>
      </c>
      <c r="B1068" s="4" t="s">
        <v>157</v>
      </c>
      <c r="C1068" s="4" t="s">
        <v>1628</v>
      </c>
      <c r="D1068" s="4" t="s">
        <v>1629</v>
      </c>
      <c r="F1068" s="4">
        <v>1613023</v>
      </c>
      <c r="G1068" s="5" t="s">
        <v>1147</v>
      </c>
      <c r="H1068" s="4">
        <v>0</v>
      </c>
      <c r="I1068" s="6">
        <v>3000000</v>
      </c>
      <c r="J1068" s="6">
        <v>1300084</v>
      </c>
    </row>
    <row r="1069" spans="1:10" x14ac:dyDescent="0.2">
      <c r="A1069" s="4" t="s">
        <v>11</v>
      </c>
      <c r="B1069" s="4" t="s">
        <v>157</v>
      </c>
      <c r="C1069" s="4" t="s">
        <v>1630</v>
      </c>
      <c r="D1069" s="4" t="s">
        <v>600</v>
      </c>
      <c r="F1069" s="4">
        <v>674695</v>
      </c>
      <c r="G1069" s="5" t="s">
        <v>1147</v>
      </c>
      <c r="H1069" s="4">
        <v>0</v>
      </c>
      <c r="I1069" s="6">
        <v>3000000</v>
      </c>
      <c r="J1069" s="6">
        <v>1301088</v>
      </c>
    </row>
    <row r="1070" spans="1:10" x14ac:dyDescent="0.2">
      <c r="A1070" s="4" t="s">
        <v>11</v>
      </c>
      <c r="B1070" s="4" t="s">
        <v>12</v>
      </c>
      <c r="C1070" s="4" t="s">
        <v>1631</v>
      </c>
      <c r="D1070" s="4" t="s">
        <v>1632</v>
      </c>
      <c r="F1070" s="4">
        <v>1660685</v>
      </c>
      <c r="G1070" s="5" t="s">
        <v>1147</v>
      </c>
      <c r="H1070" s="4">
        <v>0</v>
      </c>
      <c r="I1070" s="6">
        <v>3000000</v>
      </c>
      <c r="J1070" s="6">
        <v>1302092</v>
      </c>
    </row>
    <row r="1071" spans="1:10" x14ac:dyDescent="0.2">
      <c r="A1071" s="4" t="s">
        <v>11</v>
      </c>
      <c r="B1071" s="4" t="s">
        <v>19</v>
      </c>
      <c r="C1071" s="4" t="s">
        <v>1633</v>
      </c>
      <c r="D1071" s="4" t="s">
        <v>1634</v>
      </c>
      <c r="F1071" s="4">
        <v>1441607</v>
      </c>
      <c r="G1071" s="5" t="s">
        <v>1147</v>
      </c>
      <c r="H1071" s="4">
        <v>0</v>
      </c>
      <c r="I1071" s="6">
        <v>3000000</v>
      </c>
      <c r="J1071" s="6">
        <v>1303096</v>
      </c>
    </row>
    <row r="1072" spans="1:10" x14ac:dyDescent="0.2">
      <c r="A1072" s="4" t="s">
        <v>11</v>
      </c>
      <c r="B1072" s="4" t="s">
        <v>67</v>
      </c>
      <c r="C1072" s="4" t="s">
        <v>1635</v>
      </c>
      <c r="D1072" s="4" t="s">
        <v>1636</v>
      </c>
      <c r="F1072" s="4">
        <v>461309</v>
      </c>
      <c r="G1072" s="5" t="s">
        <v>1147</v>
      </c>
      <c r="H1072" s="4">
        <v>0</v>
      </c>
      <c r="I1072" s="6">
        <v>3000000</v>
      </c>
      <c r="J1072" s="6">
        <v>1304100</v>
      </c>
    </row>
    <row r="1073" spans="1:10" x14ac:dyDescent="0.2">
      <c r="A1073" s="4" t="s">
        <v>11</v>
      </c>
      <c r="B1073" s="4" t="s">
        <v>16</v>
      </c>
      <c r="C1073" s="8" t="s">
        <v>1637</v>
      </c>
      <c r="D1073" s="8" t="s">
        <v>1638</v>
      </c>
      <c r="E1073" s="8"/>
      <c r="F1073" s="4">
        <v>503944</v>
      </c>
      <c r="G1073" s="5" t="s">
        <v>1147</v>
      </c>
      <c r="H1073" s="4">
        <v>0</v>
      </c>
      <c r="I1073" s="6">
        <v>3000000</v>
      </c>
      <c r="J1073" s="6">
        <v>1305104</v>
      </c>
    </row>
    <row r="1074" spans="1:10" x14ac:dyDescent="0.2">
      <c r="A1074" s="4" t="s">
        <v>11</v>
      </c>
      <c r="B1074" s="4" t="s">
        <v>146</v>
      </c>
      <c r="C1074" s="8" t="s">
        <v>1639</v>
      </c>
      <c r="D1074" s="8" t="s">
        <v>1640</v>
      </c>
      <c r="E1074" s="8"/>
      <c r="F1074" s="4">
        <v>1151727</v>
      </c>
      <c r="G1074" s="5" t="s">
        <v>1147</v>
      </c>
      <c r="H1074" s="4">
        <v>0</v>
      </c>
      <c r="I1074" s="6">
        <v>3000000</v>
      </c>
      <c r="J1074" s="6">
        <v>1306108</v>
      </c>
    </row>
    <row r="1075" spans="1:10" x14ac:dyDescent="0.2">
      <c r="A1075" s="4" t="s">
        <v>11</v>
      </c>
      <c r="B1075" s="4" t="s">
        <v>67</v>
      </c>
      <c r="C1075" s="8" t="s">
        <v>1641</v>
      </c>
      <c r="D1075" s="8" t="s">
        <v>1642</v>
      </c>
      <c r="E1075" s="8"/>
      <c r="F1075" s="4">
        <v>1747698</v>
      </c>
      <c r="G1075" s="5" t="s">
        <v>1147</v>
      </c>
      <c r="H1075" s="4">
        <v>0</v>
      </c>
      <c r="I1075" s="6">
        <v>3000000</v>
      </c>
      <c r="J1075" s="6">
        <v>1307112</v>
      </c>
    </row>
    <row r="1076" spans="1:10" x14ac:dyDescent="0.2">
      <c r="A1076" s="4" t="s">
        <v>11</v>
      </c>
      <c r="B1076" s="4" t="s">
        <v>157</v>
      </c>
      <c r="C1076" s="8" t="s">
        <v>1454</v>
      </c>
      <c r="D1076" s="8" t="s">
        <v>1643</v>
      </c>
      <c r="E1076" s="8"/>
      <c r="F1076" s="4">
        <v>1539681</v>
      </c>
      <c r="G1076" s="5" t="s">
        <v>1147</v>
      </c>
      <c r="H1076" s="4">
        <v>0</v>
      </c>
      <c r="I1076" s="6">
        <v>3000000</v>
      </c>
      <c r="J1076" s="6">
        <v>1308116</v>
      </c>
    </row>
    <row r="1077" spans="1:10" x14ac:dyDescent="0.2">
      <c r="A1077" s="4" t="s">
        <v>11</v>
      </c>
      <c r="B1077" s="4" t="s">
        <v>12</v>
      </c>
      <c r="C1077" s="8" t="s">
        <v>1644</v>
      </c>
      <c r="D1077" s="8" t="s">
        <v>1645</v>
      </c>
      <c r="E1077" s="8"/>
      <c r="F1077" s="4">
        <v>119392</v>
      </c>
      <c r="G1077" s="5" t="s">
        <v>1147</v>
      </c>
      <c r="H1077" s="4">
        <v>0</v>
      </c>
      <c r="I1077" s="6">
        <v>3000000</v>
      </c>
      <c r="J1077" s="6">
        <v>1309120</v>
      </c>
    </row>
    <row r="1078" spans="1:10" x14ac:dyDescent="0.2">
      <c r="A1078" s="4" t="s">
        <v>11</v>
      </c>
      <c r="B1078" s="4" t="s">
        <v>12</v>
      </c>
      <c r="C1078" s="8" t="s">
        <v>1646</v>
      </c>
      <c r="D1078" s="8" t="s">
        <v>1647</v>
      </c>
      <c r="E1078" s="8"/>
      <c r="F1078" s="4">
        <v>752822</v>
      </c>
      <c r="G1078" s="5" t="s">
        <v>1147</v>
      </c>
      <c r="H1078" s="4">
        <v>0</v>
      </c>
      <c r="I1078" s="6">
        <v>3000000</v>
      </c>
      <c r="J1078" s="6">
        <v>1310124</v>
      </c>
    </row>
    <row r="1079" spans="1:10" x14ac:dyDescent="0.2">
      <c r="A1079" s="4" t="s">
        <v>11</v>
      </c>
      <c r="B1079" s="4" t="s">
        <v>146</v>
      </c>
      <c r="C1079" s="8" t="s">
        <v>1648</v>
      </c>
      <c r="D1079" s="8" t="s">
        <v>1649</v>
      </c>
      <c r="E1079" s="8"/>
      <c r="F1079" s="4">
        <v>1687456</v>
      </c>
      <c r="G1079" s="5" t="s">
        <v>1147</v>
      </c>
      <c r="H1079" s="4">
        <v>0</v>
      </c>
      <c r="I1079" s="6">
        <v>3000000</v>
      </c>
      <c r="J1079" s="6">
        <v>1311128</v>
      </c>
    </row>
    <row r="1080" spans="1:10" x14ac:dyDescent="0.2">
      <c r="A1080" s="4" t="s">
        <v>11</v>
      </c>
      <c r="B1080" s="4" t="s">
        <v>12</v>
      </c>
      <c r="C1080" s="8" t="s">
        <v>1032</v>
      </c>
      <c r="D1080" s="8" t="s">
        <v>1650</v>
      </c>
      <c r="E1080" s="8"/>
      <c r="F1080" s="4">
        <v>1662194</v>
      </c>
      <c r="G1080" s="5" t="s">
        <v>1147</v>
      </c>
      <c r="H1080" s="4">
        <v>0</v>
      </c>
      <c r="I1080" s="6">
        <v>3000000</v>
      </c>
      <c r="J1080" s="6">
        <v>1312132</v>
      </c>
    </row>
    <row r="1081" spans="1:10" x14ac:dyDescent="0.2">
      <c r="A1081" s="4" t="s">
        <v>11</v>
      </c>
      <c r="B1081" s="4" t="s">
        <v>12</v>
      </c>
      <c r="C1081" s="8" t="s">
        <v>1651</v>
      </c>
      <c r="D1081" s="8" t="s">
        <v>1652</v>
      </c>
      <c r="E1081" s="8"/>
      <c r="F1081" s="4">
        <v>49391</v>
      </c>
      <c r="G1081" s="5" t="s">
        <v>1147</v>
      </c>
      <c r="H1081" s="4">
        <v>0</v>
      </c>
      <c r="I1081" s="6">
        <v>3000000</v>
      </c>
      <c r="J1081" s="6">
        <v>1313136</v>
      </c>
    </row>
    <row r="1082" spans="1:10" x14ac:dyDescent="0.2">
      <c r="A1082" s="4" t="s">
        <v>11</v>
      </c>
      <c r="B1082" s="4" t="s">
        <v>12</v>
      </c>
      <c r="C1082" s="8" t="s">
        <v>625</v>
      </c>
      <c r="D1082" s="8" t="s">
        <v>1653</v>
      </c>
      <c r="E1082" s="8"/>
      <c r="F1082" s="4">
        <v>1660735</v>
      </c>
      <c r="G1082" s="5" t="s">
        <v>1147</v>
      </c>
      <c r="H1082" s="4">
        <v>0</v>
      </c>
      <c r="I1082" s="6">
        <v>3000000</v>
      </c>
      <c r="J1082" s="6">
        <v>1314140</v>
      </c>
    </row>
    <row r="1083" spans="1:10" x14ac:dyDescent="0.2">
      <c r="A1083" s="4" t="s">
        <v>11</v>
      </c>
      <c r="B1083" s="4" t="s">
        <v>22</v>
      </c>
      <c r="C1083" s="8" t="s">
        <v>1654</v>
      </c>
      <c r="D1083" s="8" t="s">
        <v>1655</v>
      </c>
      <c r="E1083" s="8"/>
      <c r="F1083" s="4">
        <v>44319</v>
      </c>
      <c r="G1083" s="5" t="s">
        <v>1147</v>
      </c>
      <c r="H1083" s="4">
        <v>0</v>
      </c>
      <c r="I1083" s="6">
        <v>3000000</v>
      </c>
      <c r="J1083" s="6">
        <v>1315144</v>
      </c>
    </row>
    <row r="1084" spans="1:10" x14ac:dyDescent="0.2">
      <c r="A1084" s="4" t="s">
        <v>11</v>
      </c>
      <c r="B1084" s="4" t="s">
        <v>19</v>
      </c>
      <c r="C1084" s="8" t="s">
        <v>1656</v>
      </c>
      <c r="D1084" s="8" t="s">
        <v>1657</v>
      </c>
      <c r="E1084" s="8"/>
      <c r="F1084" s="4">
        <v>18349</v>
      </c>
      <c r="G1084" s="5" t="s">
        <v>1147</v>
      </c>
      <c r="H1084" s="4">
        <v>0</v>
      </c>
      <c r="I1084" s="6">
        <v>3000000</v>
      </c>
      <c r="J1084" s="6">
        <v>1316148</v>
      </c>
    </row>
    <row r="1085" spans="1:10" x14ac:dyDescent="0.2">
      <c r="A1085" s="4" t="s">
        <v>11</v>
      </c>
      <c r="B1085" s="4" t="s">
        <v>12</v>
      </c>
      <c r="C1085" s="8" t="s">
        <v>1658</v>
      </c>
      <c r="D1085" s="8" t="s">
        <v>1659</v>
      </c>
      <c r="E1085" s="8"/>
      <c r="F1085" s="4">
        <v>119178</v>
      </c>
      <c r="G1085" s="5" t="s">
        <v>1147</v>
      </c>
      <c r="H1085" s="4">
        <v>0</v>
      </c>
      <c r="I1085" s="6">
        <v>3000000</v>
      </c>
      <c r="J1085" s="6">
        <v>1317152</v>
      </c>
    </row>
    <row r="1086" spans="1:10" x14ac:dyDescent="0.2">
      <c r="A1086" s="4" t="s">
        <v>11</v>
      </c>
      <c r="B1086" s="4" t="s">
        <v>157</v>
      </c>
      <c r="C1086" s="8" t="s">
        <v>1660</v>
      </c>
      <c r="D1086" s="8" t="s">
        <v>1661</v>
      </c>
      <c r="E1086" s="8"/>
      <c r="F1086" s="4">
        <v>36489</v>
      </c>
      <c r="G1086" s="5" t="s">
        <v>1147</v>
      </c>
      <c r="H1086" s="4">
        <v>0</v>
      </c>
      <c r="I1086" s="6">
        <v>3000000</v>
      </c>
      <c r="J1086" s="6">
        <v>1318156</v>
      </c>
    </row>
    <row r="1087" spans="1:10" x14ac:dyDescent="0.2">
      <c r="A1087" s="4" t="s">
        <v>11</v>
      </c>
      <c r="B1087" s="4" t="s">
        <v>19</v>
      </c>
      <c r="C1087" s="8" t="s">
        <v>1010</v>
      </c>
      <c r="D1087" s="8" t="s">
        <v>1662</v>
      </c>
      <c r="E1087" s="8"/>
      <c r="F1087" s="4">
        <v>729952</v>
      </c>
      <c r="G1087" s="5" t="s">
        <v>1147</v>
      </c>
      <c r="H1087" s="4">
        <v>0</v>
      </c>
      <c r="I1087" s="6">
        <v>3000000</v>
      </c>
      <c r="J1087" s="6">
        <v>1319160</v>
      </c>
    </row>
    <row r="1088" spans="1:10" x14ac:dyDescent="0.2">
      <c r="A1088" s="4" t="s">
        <v>11</v>
      </c>
      <c r="B1088" s="4" t="s">
        <v>12</v>
      </c>
      <c r="C1088" s="8" t="s">
        <v>1663</v>
      </c>
      <c r="D1088" s="8" t="s">
        <v>1664</v>
      </c>
      <c r="E1088" s="8"/>
      <c r="F1088" s="4">
        <v>118212</v>
      </c>
      <c r="G1088" s="5" t="s">
        <v>1147</v>
      </c>
      <c r="H1088" s="4">
        <v>0</v>
      </c>
      <c r="I1088" s="6">
        <v>3000000</v>
      </c>
      <c r="J1088" s="6">
        <v>1320164</v>
      </c>
    </row>
    <row r="1089" spans="1:10" x14ac:dyDescent="0.2">
      <c r="A1089" s="4" t="s">
        <v>11</v>
      </c>
      <c r="B1089" s="4" t="s">
        <v>50</v>
      </c>
      <c r="C1089" s="8" t="s">
        <v>1665</v>
      </c>
      <c r="D1089" s="8" t="s">
        <v>1666</v>
      </c>
      <c r="E1089" s="8"/>
      <c r="F1089" s="4">
        <v>749547</v>
      </c>
      <c r="G1089" s="5" t="s">
        <v>1147</v>
      </c>
      <c r="H1089" s="4">
        <v>0</v>
      </c>
      <c r="I1089" s="6">
        <v>3000000</v>
      </c>
      <c r="J1089" s="6">
        <v>1321168</v>
      </c>
    </row>
    <row r="1090" spans="1:10" x14ac:dyDescent="0.2">
      <c r="A1090" s="4" t="s">
        <v>11</v>
      </c>
      <c r="B1090" s="4" t="s">
        <v>19</v>
      </c>
      <c r="C1090" s="8" t="s">
        <v>1667</v>
      </c>
      <c r="D1090" s="8" t="s">
        <v>1668</v>
      </c>
      <c r="E1090" s="8"/>
      <c r="F1090" s="4">
        <v>36364</v>
      </c>
      <c r="G1090" s="5" t="s">
        <v>1147</v>
      </c>
      <c r="H1090" s="4">
        <v>0</v>
      </c>
      <c r="I1090" s="6">
        <v>3000000</v>
      </c>
      <c r="J1090" s="6">
        <v>1322172</v>
      </c>
    </row>
    <row r="1091" spans="1:10" x14ac:dyDescent="0.2">
      <c r="A1091" s="4" t="s">
        <v>11</v>
      </c>
      <c r="B1091" s="4" t="s">
        <v>12</v>
      </c>
      <c r="C1091" s="8" t="s">
        <v>1259</v>
      </c>
      <c r="D1091" s="8" t="s">
        <v>1669</v>
      </c>
      <c r="E1091" s="8"/>
      <c r="F1091" s="4">
        <v>38881</v>
      </c>
      <c r="G1091" s="5" t="s">
        <v>1147</v>
      </c>
      <c r="H1091" s="4">
        <v>0</v>
      </c>
      <c r="I1091" s="6">
        <v>3000000</v>
      </c>
      <c r="J1091" s="6">
        <v>1323176</v>
      </c>
    </row>
    <row r="1092" spans="1:10" x14ac:dyDescent="0.2">
      <c r="A1092" s="4" t="s">
        <v>11</v>
      </c>
      <c r="B1092" s="4" t="s">
        <v>146</v>
      </c>
      <c r="C1092" s="8" t="s">
        <v>1670</v>
      </c>
      <c r="D1092" s="8" t="s">
        <v>1666</v>
      </c>
      <c r="E1092" s="8"/>
      <c r="F1092" s="4">
        <v>998391</v>
      </c>
      <c r="G1092" s="5" t="s">
        <v>1147</v>
      </c>
      <c r="H1092" s="4">
        <v>0</v>
      </c>
      <c r="I1092" s="6">
        <v>3000000</v>
      </c>
      <c r="J1092" s="6">
        <v>1324180</v>
      </c>
    </row>
    <row r="1093" spans="1:10" x14ac:dyDescent="0.2">
      <c r="A1093" s="4" t="s">
        <v>11</v>
      </c>
      <c r="B1093" s="4" t="s">
        <v>19</v>
      </c>
      <c r="C1093" s="8" t="s">
        <v>1671</v>
      </c>
      <c r="D1093" s="8" t="s">
        <v>1672</v>
      </c>
      <c r="E1093" s="8"/>
      <c r="F1093" s="4">
        <v>9115</v>
      </c>
      <c r="G1093" s="5" t="s">
        <v>1147</v>
      </c>
      <c r="H1093" s="4">
        <v>0</v>
      </c>
      <c r="I1093" s="6">
        <v>3000000</v>
      </c>
      <c r="J1093" s="6">
        <v>1325184</v>
      </c>
    </row>
    <row r="1094" spans="1:10" x14ac:dyDescent="0.2">
      <c r="A1094" s="4" t="s">
        <v>11</v>
      </c>
      <c r="B1094" s="4" t="s">
        <v>50</v>
      </c>
      <c r="C1094" s="8" t="s">
        <v>1673</v>
      </c>
      <c r="D1094" s="8" t="s">
        <v>1674</v>
      </c>
      <c r="E1094" s="8"/>
      <c r="F1094" s="4">
        <v>773828</v>
      </c>
      <c r="G1094" s="5" t="s">
        <v>1147</v>
      </c>
      <c r="H1094" s="4">
        <v>0</v>
      </c>
      <c r="I1094" s="6">
        <v>3000000</v>
      </c>
      <c r="J1094" s="6">
        <v>1326188</v>
      </c>
    </row>
    <row r="1095" spans="1:10" x14ac:dyDescent="0.2">
      <c r="A1095" s="4" t="s">
        <v>11</v>
      </c>
      <c r="B1095" s="4" t="s">
        <v>12</v>
      </c>
      <c r="C1095" s="8" t="s">
        <v>1675</v>
      </c>
      <c r="D1095" s="8" t="s">
        <v>1676</v>
      </c>
      <c r="E1095" s="8"/>
      <c r="F1095" s="4">
        <v>742369</v>
      </c>
      <c r="G1095" s="5" t="s">
        <v>1147</v>
      </c>
      <c r="H1095" s="4">
        <v>0</v>
      </c>
      <c r="I1095" s="6">
        <v>3000000</v>
      </c>
      <c r="J1095" s="6">
        <v>1327192</v>
      </c>
    </row>
    <row r="1096" spans="1:10" x14ac:dyDescent="0.2">
      <c r="A1096" s="4" t="s">
        <v>11</v>
      </c>
      <c r="B1096" s="4" t="s">
        <v>19</v>
      </c>
      <c r="C1096" s="8" t="s">
        <v>1677</v>
      </c>
      <c r="D1096" s="8" t="s">
        <v>1678</v>
      </c>
      <c r="E1096" s="8"/>
      <c r="F1096" s="4">
        <v>1662517</v>
      </c>
      <c r="G1096" s="5" t="s">
        <v>1147</v>
      </c>
      <c r="H1096" s="4">
        <v>0</v>
      </c>
      <c r="I1096" s="6">
        <v>3000000</v>
      </c>
      <c r="J1096" s="6">
        <v>1328196</v>
      </c>
    </row>
    <row r="1097" spans="1:10" x14ac:dyDescent="0.2">
      <c r="A1097" s="4" t="s">
        <v>11</v>
      </c>
      <c r="B1097" s="4" t="s">
        <v>12</v>
      </c>
      <c r="C1097" s="8" t="s">
        <v>1679</v>
      </c>
      <c r="D1097" s="8" t="s">
        <v>1680</v>
      </c>
      <c r="E1097" s="8"/>
      <c r="F1097" s="4">
        <v>1741402</v>
      </c>
      <c r="G1097" s="5" t="s">
        <v>1147</v>
      </c>
      <c r="H1097" s="4">
        <v>0</v>
      </c>
      <c r="I1097" s="6">
        <v>3000000</v>
      </c>
      <c r="J1097" s="6">
        <v>1329200</v>
      </c>
    </row>
    <row r="1098" spans="1:10" x14ac:dyDescent="0.2">
      <c r="A1098" s="4" t="s">
        <v>11</v>
      </c>
      <c r="B1098" s="4" t="s">
        <v>19</v>
      </c>
      <c r="C1098" s="8" t="s">
        <v>1667</v>
      </c>
      <c r="D1098" s="8" t="s">
        <v>1681</v>
      </c>
      <c r="E1098" s="8"/>
      <c r="F1098" s="4">
        <v>682516</v>
      </c>
      <c r="G1098" s="5" t="s">
        <v>1147</v>
      </c>
      <c r="H1098" s="4">
        <v>0</v>
      </c>
      <c r="I1098" s="6">
        <v>3000000</v>
      </c>
      <c r="J1098" s="6">
        <v>1330204</v>
      </c>
    </row>
    <row r="1099" spans="1:10" x14ac:dyDescent="0.2">
      <c r="A1099" s="4" t="s">
        <v>11</v>
      </c>
      <c r="B1099" s="4" t="s">
        <v>50</v>
      </c>
      <c r="C1099" s="8" t="s">
        <v>1682</v>
      </c>
      <c r="D1099" s="8" t="s">
        <v>1683</v>
      </c>
      <c r="E1099" s="8"/>
      <c r="F1099" s="4">
        <v>97861</v>
      </c>
      <c r="G1099" s="5" t="s">
        <v>1147</v>
      </c>
      <c r="H1099" s="4">
        <v>0</v>
      </c>
      <c r="I1099" s="6">
        <v>3000000</v>
      </c>
      <c r="J1099" s="6">
        <v>1331208</v>
      </c>
    </row>
    <row r="1100" spans="1:10" x14ac:dyDescent="0.2">
      <c r="A1100" s="4" t="s">
        <v>11</v>
      </c>
      <c r="B1100" s="4" t="s">
        <v>25</v>
      </c>
      <c r="C1100" s="8" t="s">
        <v>1684</v>
      </c>
      <c r="D1100" s="8" t="s">
        <v>1104</v>
      </c>
      <c r="E1100" s="8"/>
      <c r="F1100" s="4">
        <v>1653888</v>
      </c>
      <c r="G1100" s="5" t="s">
        <v>1147</v>
      </c>
      <c r="H1100" s="4">
        <v>0</v>
      </c>
      <c r="I1100" s="6">
        <v>3000000</v>
      </c>
      <c r="J1100" s="6">
        <v>1332212</v>
      </c>
    </row>
    <row r="1101" spans="1:10" x14ac:dyDescent="0.2">
      <c r="A1101" s="4" t="s">
        <v>11</v>
      </c>
      <c r="B1101" s="4" t="s">
        <v>22</v>
      </c>
      <c r="C1101" s="8" t="s">
        <v>1685</v>
      </c>
      <c r="D1101" s="8" t="s">
        <v>1686</v>
      </c>
      <c r="E1101" s="8"/>
      <c r="F1101" s="4">
        <v>765857</v>
      </c>
      <c r="G1101" s="5" t="s">
        <v>1147</v>
      </c>
      <c r="H1101" s="4">
        <v>0</v>
      </c>
      <c r="I1101" s="6">
        <v>3000000</v>
      </c>
      <c r="J1101" s="6">
        <v>1333216</v>
      </c>
    </row>
    <row r="1102" spans="1:10" x14ac:dyDescent="0.2">
      <c r="A1102" s="4" t="s">
        <v>11</v>
      </c>
      <c r="B1102" s="4" t="s">
        <v>22</v>
      </c>
      <c r="C1102" s="8" t="s">
        <v>1687</v>
      </c>
      <c r="D1102" s="8" t="s">
        <v>1688</v>
      </c>
      <c r="E1102" s="8"/>
      <c r="F1102" s="4">
        <v>857316</v>
      </c>
      <c r="G1102" s="5" t="s">
        <v>1147</v>
      </c>
      <c r="H1102" s="4">
        <v>0</v>
      </c>
      <c r="I1102" s="6">
        <v>3000000</v>
      </c>
      <c r="J1102" s="6">
        <v>1334220</v>
      </c>
    </row>
    <row r="1103" spans="1:10" x14ac:dyDescent="0.2">
      <c r="A1103" s="4" t="s">
        <v>11</v>
      </c>
      <c r="B1103" s="4" t="s">
        <v>146</v>
      </c>
      <c r="C1103" s="8" t="s">
        <v>1689</v>
      </c>
      <c r="D1103" s="8" t="s">
        <v>1690</v>
      </c>
      <c r="E1103" s="8"/>
      <c r="F1103" s="4">
        <v>1149838</v>
      </c>
      <c r="G1103" s="5" t="s">
        <v>1147</v>
      </c>
      <c r="H1103" s="4">
        <v>0</v>
      </c>
      <c r="I1103" s="6">
        <v>3000000</v>
      </c>
      <c r="J1103" s="6">
        <v>1335224</v>
      </c>
    </row>
    <row r="1104" spans="1:10" x14ac:dyDescent="0.2">
      <c r="A1104" s="4" t="s">
        <v>11</v>
      </c>
      <c r="B1104" s="4" t="s">
        <v>19</v>
      </c>
      <c r="C1104" s="8" t="s">
        <v>1691</v>
      </c>
      <c r="D1104" s="8" t="s">
        <v>1692</v>
      </c>
      <c r="E1104" s="8"/>
      <c r="F1104" s="4">
        <v>607612</v>
      </c>
      <c r="G1104" s="5" t="s">
        <v>1147</v>
      </c>
      <c r="H1104" s="4">
        <v>0</v>
      </c>
      <c r="I1104" s="6">
        <v>3000000</v>
      </c>
      <c r="J1104" s="6">
        <v>1336228</v>
      </c>
    </row>
    <row r="1105" spans="1:10" x14ac:dyDescent="0.2">
      <c r="A1105" s="4" t="s">
        <v>11</v>
      </c>
      <c r="B1105" s="4" t="s">
        <v>157</v>
      </c>
      <c r="C1105" s="8" t="s">
        <v>1361</v>
      </c>
      <c r="D1105" s="8" t="s">
        <v>1686</v>
      </c>
      <c r="E1105" s="8"/>
      <c r="F1105" s="4">
        <v>841989</v>
      </c>
      <c r="G1105" s="5" t="s">
        <v>1147</v>
      </c>
      <c r="H1105" s="4">
        <v>0</v>
      </c>
      <c r="I1105" s="6">
        <v>3000000</v>
      </c>
      <c r="J1105" s="6">
        <v>1337232</v>
      </c>
    </row>
    <row r="1106" spans="1:10" x14ac:dyDescent="0.2">
      <c r="A1106" s="4" t="s">
        <v>11</v>
      </c>
      <c r="B1106" s="4" t="s">
        <v>16</v>
      </c>
      <c r="C1106" s="8" t="s">
        <v>1644</v>
      </c>
      <c r="D1106" s="8" t="s">
        <v>1693</v>
      </c>
      <c r="E1106" s="8"/>
      <c r="F1106" s="4">
        <v>1517141</v>
      </c>
      <c r="G1106" s="5" t="s">
        <v>1147</v>
      </c>
      <c r="H1106" s="4">
        <v>0</v>
      </c>
      <c r="I1106" s="6">
        <v>3000000</v>
      </c>
      <c r="J1106" s="6">
        <v>1338236</v>
      </c>
    </row>
    <row r="1107" spans="1:10" x14ac:dyDescent="0.2">
      <c r="A1107" s="4" t="s">
        <v>11</v>
      </c>
      <c r="B1107" s="4" t="s">
        <v>67</v>
      </c>
      <c r="C1107" s="8" t="s">
        <v>1694</v>
      </c>
      <c r="D1107" s="8" t="s">
        <v>1695</v>
      </c>
      <c r="E1107" s="8"/>
      <c r="F1107" s="4">
        <v>588051</v>
      </c>
      <c r="G1107" s="5" t="s">
        <v>1147</v>
      </c>
      <c r="H1107" s="4">
        <v>0</v>
      </c>
      <c r="I1107" s="6">
        <v>3000000</v>
      </c>
      <c r="J1107" s="6">
        <v>1339240</v>
      </c>
    </row>
    <row r="1108" spans="1:10" x14ac:dyDescent="0.2">
      <c r="A1108" s="4" t="s">
        <v>11</v>
      </c>
      <c r="B1108" s="4" t="s">
        <v>67</v>
      </c>
      <c r="C1108" s="8" t="s">
        <v>1696</v>
      </c>
      <c r="D1108" s="8" t="s">
        <v>1697</v>
      </c>
      <c r="E1108" s="8"/>
      <c r="F1108" s="4">
        <v>813947</v>
      </c>
      <c r="G1108" s="5" t="s">
        <v>1147</v>
      </c>
      <c r="H1108" s="4">
        <v>0</v>
      </c>
      <c r="I1108" s="6">
        <v>3000000</v>
      </c>
      <c r="J1108" s="6">
        <v>1340244</v>
      </c>
    </row>
    <row r="1109" spans="1:10" x14ac:dyDescent="0.2">
      <c r="A1109" s="4" t="s">
        <v>11</v>
      </c>
      <c r="B1109" s="4" t="s">
        <v>50</v>
      </c>
      <c r="C1109" s="8" t="s">
        <v>1698</v>
      </c>
      <c r="D1109" s="8" t="s">
        <v>1699</v>
      </c>
      <c r="E1109" s="8"/>
      <c r="F1109" s="4">
        <v>36406</v>
      </c>
      <c r="G1109" s="5" t="s">
        <v>1147</v>
      </c>
      <c r="H1109" s="4">
        <v>0</v>
      </c>
      <c r="I1109" s="6">
        <v>3000000</v>
      </c>
      <c r="J1109" s="6">
        <v>1341248</v>
      </c>
    </row>
    <row r="1110" spans="1:10" x14ac:dyDescent="0.2">
      <c r="A1110" s="4" t="s">
        <v>11</v>
      </c>
      <c r="B1110" s="4" t="s">
        <v>67</v>
      </c>
      <c r="C1110" s="8" t="s">
        <v>1246</v>
      </c>
      <c r="D1110" s="8" t="s">
        <v>1700</v>
      </c>
      <c r="E1110" s="8"/>
      <c r="F1110" s="4">
        <v>618577</v>
      </c>
      <c r="G1110" s="5" t="s">
        <v>1147</v>
      </c>
      <c r="H1110" s="4">
        <v>0</v>
      </c>
      <c r="I1110" s="6">
        <v>3000000</v>
      </c>
      <c r="J1110" s="6">
        <v>1342252</v>
      </c>
    </row>
    <row r="1111" spans="1:10" x14ac:dyDescent="0.2">
      <c r="A1111" s="4" t="s">
        <v>11</v>
      </c>
      <c r="B1111" s="4" t="s">
        <v>12</v>
      </c>
      <c r="C1111" s="8" t="s">
        <v>1454</v>
      </c>
      <c r="D1111" s="8" t="s">
        <v>1701</v>
      </c>
      <c r="E1111" s="8"/>
      <c r="F1111" s="4">
        <v>998938</v>
      </c>
      <c r="G1111" s="5" t="s">
        <v>1147</v>
      </c>
      <c r="H1111" s="4">
        <v>0</v>
      </c>
      <c r="I1111" s="6">
        <v>3000000</v>
      </c>
      <c r="J1111" s="6">
        <v>1343256</v>
      </c>
    </row>
    <row r="1112" spans="1:10" x14ac:dyDescent="0.2">
      <c r="A1112" s="4" t="s">
        <v>11</v>
      </c>
      <c r="B1112" s="4" t="s">
        <v>19</v>
      </c>
      <c r="C1112" s="8" t="s">
        <v>1702</v>
      </c>
      <c r="D1112" s="8" t="s">
        <v>1703</v>
      </c>
      <c r="E1112" s="8"/>
      <c r="F1112" s="4">
        <v>732741</v>
      </c>
      <c r="G1112" s="5" t="s">
        <v>1147</v>
      </c>
      <c r="H1112" s="4">
        <v>0</v>
      </c>
      <c r="I1112" s="6">
        <v>3000000</v>
      </c>
      <c r="J1112" s="6">
        <v>1344260</v>
      </c>
    </row>
    <row r="1113" spans="1:10" x14ac:dyDescent="0.2">
      <c r="A1113" s="4" t="s">
        <v>11</v>
      </c>
      <c r="B1113" s="4" t="s">
        <v>25</v>
      </c>
      <c r="C1113" s="8" t="s">
        <v>1704</v>
      </c>
      <c r="D1113" s="8" t="s">
        <v>1705</v>
      </c>
      <c r="E1113" s="8"/>
      <c r="F1113" s="4">
        <v>859510</v>
      </c>
      <c r="G1113" s="5" t="s">
        <v>1147</v>
      </c>
      <c r="H1113" s="4">
        <v>0</v>
      </c>
      <c r="I1113" s="6">
        <v>3000000</v>
      </c>
      <c r="J1113" s="6">
        <v>1345264</v>
      </c>
    </row>
    <row r="1114" spans="1:10" x14ac:dyDescent="0.2">
      <c r="A1114" s="4" t="s">
        <v>11</v>
      </c>
      <c r="B1114" s="4" t="s">
        <v>488</v>
      </c>
      <c r="C1114" s="8" t="s">
        <v>1204</v>
      </c>
      <c r="D1114" s="8" t="s">
        <v>1706</v>
      </c>
      <c r="E1114" s="8"/>
      <c r="F1114" s="4">
        <v>1210960</v>
      </c>
      <c r="G1114" s="5" t="s">
        <v>1147</v>
      </c>
      <c r="H1114" s="4">
        <v>0</v>
      </c>
      <c r="I1114" s="6">
        <v>3000000</v>
      </c>
      <c r="J1114" s="6">
        <v>1346268</v>
      </c>
    </row>
    <row r="1115" spans="1:10" x14ac:dyDescent="0.2">
      <c r="A1115" s="4" t="s">
        <v>11</v>
      </c>
      <c r="B1115" s="4" t="s">
        <v>19</v>
      </c>
      <c r="C1115" s="8" t="s">
        <v>1308</v>
      </c>
      <c r="D1115" s="8" t="s">
        <v>1707</v>
      </c>
      <c r="E1115" s="8"/>
      <c r="F1115" s="4">
        <v>1606084</v>
      </c>
      <c r="G1115" s="5" t="s">
        <v>1147</v>
      </c>
      <c r="H1115" s="4">
        <v>0</v>
      </c>
      <c r="I1115" s="6">
        <v>3000000</v>
      </c>
      <c r="J1115" s="6">
        <v>1347272</v>
      </c>
    </row>
    <row r="1116" spans="1:10" x14ac:dyDescent="0.2">
      <c r="A1116" s="4" t="s">
        <v>11</v>
      </c>
      <c r="B1116" s="4" t="s">
        <v>19</v>
      </c>
      <c r="C1116" s="8" t="s">
        <v>1363</v>
      </c>
      <c r="D1116" s="8" t="s">
        <v>1708</v>
      </c>
      <c r="E1116" s="8"/>
      <c r="F1116" s="4">
        <v>1391018</v>
      </c>
      <c r="G1116" s="5" t="s">
        <v>1147</v>
      </c>
      <c r="H1116" s="4">
        <v>0</v>
      </c>
      <c r="I1116" s="6">
        <v>3000000</v>
      </c>
      <c r="J1116" s="6">
        <v>1348276</v>
      </c>
    </row>
    <row r="1117" spans="1:10" x14ac:dyDescent="0.2">
      <c r="A1117" s="4" t="s">
        <v>11</v>
      </c>
      <c r="B1117" s="4" t="s">
        <v>25</v>
      </c>
      <c r="C1117" s="8" t="s">
        <v>1709</v>
      </c>
      <c r="D1117" s="8" t="s">
        <v>1710</v>
      </c>
      <c r="E1117" s="8"/>
      <c r="F1117" s="4">
        <v>523298</v>
      </c>
      <c r="G1117" s="5" t="s">
        <v>1147</v>
      </c>
      <c r="H1117" s="4">
        <v>0</v>
      </c>
      <c r="I1117" s="6">
        <v>3000000</v>
      </c>
      <c r="J1117" s="6">
        <v>1349280</v>
      </c>
    </row>
    <row r="1118" spans="1:10" x14ac:dyDescent="0.2">
      <c r="A1118" s="4" t="s">
        <v>11</v>
      </c>
      <c r="B1118" s="4" t="s">
        <v>22</v>
      </c>
      <c r="C1118" s="8" t="s">
        <v>1711</v>
      </c>
      <c r="D1118" s="8" t="s">
        <v>1712</v>
      </c>
      <c r="E1118" s="8"/>
      <c r="F1118" s="4">
        <v>1451275</v>
      </c>
      <c r="G1118" s="5" t="s">
        <v>1147</v>
      </c>
      <c r="H1118" s="4">
        <v>0</v>
      </c>
      <c r="I1118" s="6">
        <v>3000000</v>
      </c>
      <c r="J1118" s="6">
        <v>1350284</v>
      </c>
    </row>
    <row r="1119" spans="1:10" x14ac:dyDescent="0.2">
      <c r="A1119" s="4" t="s">
        <v>11</v>
      </c>
      <c r="B1119" s="4" t="s">
        <v>25</v>
      </c>
      <c r="C1119" s="8" t="s">
        <v>1713</v>
      </c>
      <c r="D1119" s="8" t="s">
        <v>1714</v>
      </c>
      <c r="E1119" s="8"/>
      <c r="F1119" s="4">
        <v>1041399</v>
      </c>
      <c r="G1119" s="5" t="s">
        <v>1147</v>
      </c>
      <c r="H1119" s="4">
        <v>0</v>
      </c>
      <c r="I1119" s="6">
        <v>3000000</v>
      </c>
      <c r="J1119" s="6">
        <v>1351288</v>
      </c>
    </row>
    <row r="1120" spans="1:10" x14ac:dyDescent="0.2">
      <c r="A1120" s="4" t="s">
        <v>11</v>
      </c>
      <c r="B1120" s="4" t="s">
        <v>50</v>
      </c>
      <c r="C1120" s="8" t="s">
        <v>1162</v>
      </c>
      <c r="D1120" s="8" t="s">
        <v>1715</v>
      </c>
      <c r="E1120" s="8"/>
      <c r="F1120" s="4">
        <v>674661</v>
      </c>
      <c r="G1120" s="5" t="s">
        <v>1147</v>
      </c>
      <c r="H1120" s="4">
        <v>0</v>
      </c>
      <c r="I1120" s="6">
        <v>3000000</v>
      </c>
      <c r="J1120" s="6">
        <v>1352292</v>
      </c>
    </row>
    <row r="1121" spans="1:10" x14ac:dyDescent="0.2">
      <c r="A1121" s="4" t="s">
        <v>11</v>
      </c>
      <c r="B1121" s="4" t="s">
        <v>12</v>
      </c>
      <c r="C1121" s="8" t="s">
        <v>1716</v>
      </c>
      <c r="D1121" s="8" t="s">
        <v>1717</v>
      </c>
      <c r="E1121" s="8"/>
      <c r="F1121" s="4">
        <v>1016078</v>
      </c>
      <c r="G1121" s="5" t="s">
        <v>1147</v>
      </c>
      <c r="H1121" s="4">
        <v>0</v>
      </c>
      <c r="I1121" s="6">
        <v>3000000</v>
      </c>
      <c r="J1121" s="6">
        <v>1353296</v>
      </c>
    </row>
    <row r="1122" spans="1:10" x14ac:dyDescent="0.2">
      <c r="A1122" s="4" t="s">
        <v>11</v>
      </c>
      <c r="B1122" s="4" t="s">
        <v>16</v>
      </c>
      <c r="C1122" s="8" t="s">
        <v>1684</v>
      </c>
      <c r="D1122" s="8" t="s">
        <v>1593</v>
      </c>
      <c r="E1122" s="8"/>
      <c r="F1122" s="4">
        <v>1424389</v>
      </c>
      <c r="G1122" s="5" t="s">
        <v>1147</v>
      </c>
      <c r="H1122" s="4">
        <v>0</v>
      </c>
      <c r="I1122" s="6">
        <v>3000000</v>
      </c>
      <c r="J1122" s="6">
        <v>1354300</v>
      </c>
    </row>
    <row r="1123" spans="1:10" x14ac:dyDescent="0.2">
      <c r="A1123" s="4" t="s">
        <v>11</v>
      </c>
      <c r="B1123" s="4" t="s">
        <v>12</v>
      </c>
      <c r="C1123" s="8" t="s">
        <v>1718</v>
      </c>
      <c r="D1123" s="8" t="s">
        <v>1719</v>
      </c>
      <c r="E1123" s="8"/>
      <c r="F1123" s="4">
        <v>571453</v>
      </c>
      <c r="G1123" s="5" t="s">
        <v>1147</v>
      </c>
      <c r="H1123" s="4">
        <v>0</v>
      </c>
      <c r="I1123" s="6">
        <v>3000000</v>
      </c>
      <c r="J1123" s="6">
        <v>1355304</v>
      </c>
    </row>
    <row r="1124" spans="1:10" x14ac:dyDescent="0.2">
      <c r="A1124" s="4" t="s">
        <v>11</v>
      </c>
      <c r="B1124" s="4" t="s">
        <v>12</v>
      </c>
      <c r="C1124" s="8" t="s">
        <v>1720</v>
      </c>
      <c r="D1124" s="8" t="s">
        <v>1721</v>
      </c>
      <c r="E1124" s="8"/>
      <c r="F1124" s="4">
        <v>507440</v>
      </c>
      <c r="G1124" s="5" t="s">
        <v>1147</v>
      </c>
      <c r="H1124" s="4">
        <v>0</v>
      </c>
      <c r="I1124" s="6">
        <v>3000000</v>
      </c>
      <c r="J1124" s="6">
        <v>1356308</v>
      </c>
    </row>
    <row r="1125" spans="1:10" x14ac:dyDescent="0.2">
      <c r="A1125" s="4" t="s">
        <v>11</v>
      </c>
      <c r="B1125" s="4" t="s">
        <v>12</v>
      </c>
      <c r="C1125" s="8" t="s">
        <v>1722</v>
      </c>
      <c r="D1125" s="8" t="s">
        <v>1723</v>
      </c>
      <c r="E1125" s="8"/>
      <c r="F1125" s="4">
        <v>121265</v>
      </c>
      <c r="G1125" s="5" t="s">
        <v>1147</v>
      </c>
      <c r="H1125" s="4">
        <v>0</v>
      </c>
      <c r="I1125" s="6">
        <v>3000000</v>
      </c>
      <c r="J1125" s="6">
        <v>1357312</v>
      </c>
    </row>
    <row r="1126" spans="1:10" x14ac:dyDescent="0.2">
      <c r="A1126" s="4" t="s">
        <v>11</v>
      </c>
      <c r="B1126" s="4" t="s">
        <v>22</v>
      </c>
      <c r="C1126" s="8" t="s">
        <v>193</v>
      </c>
      <c r="D1126" s="8" t="s">
        <v>1724</v>
      </c>
      <c r="E1126" s="8"/>
      <c r="F1126" s="4">
        <v>575249</v>
      </c>
      <c r="G1126" s="5" t="s">
        <v>1147</v>
      </c>
      <c r="H1126" s="4">
        <v>0</v>
      </c>
      <c r="I1126" s="6">
        <v>3000000</v>
      </c>
      <c r="J1126" s="6">
        <v>1358316</v>
      </c>
    </row>
    <row r="1127" spans="1:10" x14ac:dyDescent="0.2">
      <c r="A1127" s="4" t="s">
        <v>11</v>
      </c>
      <c r="B1127" s="4" t="s">
        <v>19</v>
      </c>
      <c r="C1127" s="8" t="s">
        <v>1684</v>
      </c>
      <c r="D1127" s="8" t="s">
        <v>1725</v>
      </c>
      <c r="E1127" s="8"/>
      <c r="F1127" s="4">
        <v>105615</v>
      </c>
      <c r="G1127" s="5" t="s">
        <v>1147</v>
      </c>
      <c r="H1127" s="4">
        <v>0</v>
      </c>
      <c r="I1127" s="6">
        <v>3000000</v>
      </c>
      <c r="J1127" s="6">
        <v>1359320</v>
      </c>
    </row>
    <row r="1128" spans="1:10" x14ac:dyDescent="0.2">
      <c r="A1128" s="4" t="s">
        <v>11</v>
      </c>
      <c r="B1128" s="4" t="s">
        <v>16</v>
      </c>
      <c r="C1128" s="8" t="s">
        <v>1726</v>
      </c>
      <c r="D1128" s="8" t="s">
        <v>1705</v>
      </c>
      <c r="E1128" s="8"/>
      <c r="F1128" s="4">
        <v>1595147</v>
      </c>
      <c r="G1128" s="5" t="s">
        <v>1147</v>
      </c>
      <c r="H1128" s="4">
        <v>0</v>
      </c>
      <c r="I1128" s="6">
        <v>3000000</v>
      </c>
      <c r="J1128" s="6">
        <v>1360324</v>
      </c>
    </row>
    <row r="1129" spans="1:10" x14ac:dyDescent="0.2">
      <c r="A1129" s="4" t="s">
        <v>11</v>
      </c>
      <c r="B1129" s="4" t="s">
        <v>25</v>
      </c>
      <c r="C1129" s="8" t="s">
        <v>1727</v>
      </c>
      <c r="D1129" s="8" t="s">
        <v>1728</v>
      </c>
      <c r="E1129" s="8"/>
      <c r="F1129" s="4">
        <v>590610</v>
      </c>
      <c r="G1129" s="5" t="s">
        <v>1147</v>
      </c>
      <c r="H1129" s="4">
        <v>0</v>
      </c>
      <c r="I1129" s="6">
        <v>3000000</v>
      </c>
      <c r="J1129" s="6">
        <v>1361328</v>
      </c>
    </row>
    <row r="1130" spans="1:10" x14ac:dyDescent="0.2">
      <c r="A1130" s="4" t="s">
        <v>11</v>
      </c>
      <c r="B1130" s="4" t="s">
        <v>12</v>
      </c>
      <c r="C1130" s="8" t="s">
        <v>1729</v>
      </c>
      <c r="D1130" s="8" t="s">
        <v>1730</v>
      </c>
      <c r="E1130" s="8"/>
      <c r="F1130" s="4">
        <v>1506391</v>
      </c>
      <c r="G1130" s="5" t="s">
        <v>1147</v>
      </c>
      <c r="H1130" s="4">
        <v>0</v>
      </c>
      <c r="I1130" s="6">
        <v>3000000</v>
      </c>
      <c r="J1130" s="6">
        <v>1362332</v>
      </c>
    </row>
    <row r="1131" spans="1:10" x14ac:dyDescent="0.2">
      <c r="A1131" s="4" t="s">
        <v>11</v>
      </c>
      <c r="B1131" s="4" t="s">
        <v>12</v>
      </c>
      <c r="C1131" s="8" t="s">
        <v>885</v>
      </c>
      <c r="D1131" s="8" t="s">
        <v>1731</v>
      </c>
      <c r="E1131" s="8"/>
      <c r="F1131" s="4">
        <v>572246</v>
      </c>
      <c r="G1131" s="5" t="s">
        <v>1147</v>
      </c>
      <c r="H1131" s="4">
        <v>0</v>
      </c>
      <c r="I1131" s="6">
        <v>3000000</v>
      </c>
      <c r="J1131" s="6">
        <v>1363336</v>
      </c>
    </row>
    <row r="1132" spans="1:10" x14ac:dyDescent="0.2">
      <c r="A1132" s="4" t="s">
        <v>11</v>
      </c>
      <c r="B1132" s="4" t="s">
        <v>12</v>
      </c>
      <c r="C1132" s="8" t="s">
        <v>1696</v>
      </c>
      <c r="D1132" s="8" t="s">
        <v>1732</v>
      </c>
      <c r="E1132" s="8"/>
      <c r="F1132" s="4">
        <v>514925</v>
      </c>
      <c r="G1132" s="5" t="s">
        <v>1147</v>
      </c>
      <c r="H1132" s="4">
        <v>0</v>
      </c>
      <c r="I1132" s="6">
        <v>3000000</v>
      </c>
      <c r="J1132" s="6">
        <v>1364340</v>
      </c>
    </row>
    <row r="1133" spans="1:10" x14ac:dyDescent="0.2">
      <c r="A1133" s="4" t="s">
        <v>11</v>
      </c>
      <c r="B1133" s="4" t="s">
        <v>22</v>
      </c>
      <c r="C1133" s="8" t="s">
        <v>1733</v>
      </c>
      <c r="D1133" s="8" t="s">
        <v>1734</v>
      </c>
      <c r="E1133" s="8"/>
      <c r="F1133" s="4">
        <v>752210</v>
      </c>
      <c r="G1133" s="5" t="s">
        <v>1147</v>
      </c>
      <c r="H1133" s="4">
        <v>0</v>
      </c>
      <c r="I1133" s="6">
        <v>3000000</v>
      </c>
      <c r="J1133" s="6">
        <v>1365344</v>
      </c>
    </row>
    <row r="1134" spans="1:10" x14ac:dyDescent="0.2">
      <c r="A1134" s="4" t="s">
        <v>11</v>
      </c>
      <c r="B1134" s="4" t="s">
        <v>25</v>
      </c>
      <c r="C1134" s="8" t="s">
        <v>1735</v>
      </c>
      <c r="D1134" s="8" t="s">
        <v>1736</v>
      </c>
      <c r="E1134" s="8"/>
      <c r="F1134" s="4">
        <v>1014263</v>
      </c>
      <c r="G1134" s="5" t="s">
        <v>1147</v>
      </c>
      <c r="H1134" s="4">
        <v>0</v>
      </c>
      <c r="I1134" s="6">
        <v>3000000</v>
      </c>
      <c r="J1134" s="6">
        <v>1366348</v>
      </c>
    </row>
    <row r="1135" spans="1:10" x14ac:dyDescent="0.2">
      <c r="A1135" s="4" t="s">
        <v>11</v>
      </c>
      <c r="B1135" s="4" t="s">
        <v>19</v>
      </c>
      <c r="C1135" s="8" t="s">
        <v>1061</v>
      </c>
      <c r="D1135" s="8" t="s">
        <v>1737</v>
      </c>
      <c r="E1135" s="8"/>
      <c r="F1135" s="4">
        <v>970879</v>
      </c>
      <c r="G1135" s="5" t="s">
        <v>1147</v>
      </c>
      <c r="H1135" s="4">
        <v>0</v>
      </c>
      <c r="I1135" s="6">
        <v>3000000</v>
      </c>
      <c r="J1135" s="6">
        <v>1367352</v>
      </c>
    </row>
    <row r="1136" spans="1:10" x14ac:dyDescent="0.2">
      <c r="A1136" s="4" t="s">
        <v>11</v>
      </c>
      <c r="B1136" s="4" t="s">
        <v>16</v>
      </c>
      <c r="C1136" s="8" t="s">
        <v>1738</v>
      </c>
      <c r="D1136" s="8" t="s">
        <v>1739</v>
      </c>
      <c r="E1136" s="8"/>
      <c r="F1136" s="4">
        <v>1500915</v>
      </c>
      <c r="G1136" s="5" t="s">
        <v>1147</v>
      </c>
      <c r="H1136" s="4">
        <v>0</v>
      </c>
      <c r="I1136" s="6">
        <v>3000000</v>
      </c>
      <c r="J1136" s="6">
        <v>1368356</v>
      </c>
    </row>
    <row r="1137" spans="1:10" x14ac:dyDescent="0.2">
      <c r="A1137" s="4" t="s">
        <v>11</v>
      </c>
      <c r="B1137" s="4" t="s">
        <v>12</v>
      </c>
      <c r="C1137" s="8" t="s">
        <v>1740</v>
      </c>
      <c r="D1137" s="8" t="s">
        <v>1741</v>
      </c>
      <c r="E1137" s="8"/>
      <c r="F1137" s="4">
        <v>641165</v>
      </c>
      <c r="G1137" s="5" t="s">
        <v>1147</v>
      </c>
      <c r="H1137" s="4">
        <v>0</v>
      </c>
      <c r="I1137" s="6">
        <v>3000000</v>
      </c>
      <c r="J1137" s="6">
        <v>1369360</v>
      </c>
    </row>
    <row r="1138" spans="1:10" x14ac:dyDescent="0.2">
      <c r="A1138" s="4" t="s">
        <v>11</v>
      </c>
      <c r="B1138" s="4" t="s">
        <v>50</v>
      </c>
      <c r="C1138" s="8" t="s">
        <v>1691</v>
      </c>
      <c r="D1138" s="8" t="s">
        <v>1742</v>
      </c>
      <c r="E1138" s="8"/>
      <c r="F1138" s="4">
        <v>594331</v>
      </c>
      <c r="G1138" s="5" t="s">
        <v>1147</v>
      </c>
      <c r="H1138" s="4">
        <v>0</v>
      </c>
      <c r="I1138" s="6">
        <v>3000000</v>
      </c>
      <c r="J1138" s="6">
        <v>1370364</v>
      </c>
    </row>
    <row r="1139" spans="1:10" x14ac:dyDescent="0.2">
      <c r="A1139" s="4" t="s">
        <v>11</v>
      </c>
      <c r="B1139" s="4" t="s">
        <v>50</v>
      </c>
      <c r="C1139" s="8" t="s">
        <v>887</v>
      </c>
      <c r="D1139" s="8" t="s">
        <v>1743</v>
      </c>
      <c r="E1139" s="8"/>
      <c r="F1139" s="4">
        <v>1095908</v>
      </c>
      <c r="G1139" s="5" t="s">
        <v>1147</v>
      </c>
      <c r="H1139" s="4">
        <v>0</v>
      </c>
      <c r="I1139" s="6">
        <v>3000000</v>
      </c>
      <c r="J1139" s="6">
        <v>1371368</v>
      </c>
    </row>
    <row r="1140" spans="1:10" x14ac:dyDescent="0.2">
      <c r="A1140" s="4" t="s">
        <v>11</v>
      </c>
      <c r="B1140" s="4" t="s">
        <v>19</v>
      </c>
      <c r="C1140" s="8" t="s">
        <v>1744</v>
      </c>
      <c r="D1140" s="8" t="s">
        <v>1745</v>
      </c>
      <c r="E1140" s="8"/>
      <c r="F1140" s="4">
        <v>529279</v>
      </c>
      <c r="G1140" s="5" t="s">
        <v>1147</v>
      </c>
      <c r="H1140" s="4">
        <v>0</v>
      </c>
      <c r="I1140" s="6">
        <v>3000000</v>
      </c>
      <c r="J1140" s="6">
        <v>1372372</v>
      </c>
    </row>
    <row r="1141" spans="1:10" x14ac:dyDescent="0.2">
      <c r="A1141" s="4" t="s">
        <v>11</v>
      </c>
      <c r="B1141" s="4" t="s">
        <v>67</v>
      </c>
      <c r="C1141" s="8" t="s">
        <v>1746</v>
      </c>
      <c r="D1141" s="8" t="s">
        <v>1747</v>
      </c>
      <c r="E1141" s="8"/>
      <c r="F1141" s="4">
        <v>677128</v>
      </c>
      <c r="G1141" s="5" t="s">
        <v>1147</v>
      </c>
      <c r="H1141" s="4">
        <v>0</v>
      </c>
      <c r="I1141" s="6">
        <v>3000000</v>
      </c>
      <c r="J1141" s="6">
        <v>1373376</v>
      </c>
    </row>
    <row r="1142" spans="1:10" x14ac:dyDescent="0.2">
      <c r="A1142" s="4" t="s">
        <v>11</v>
      </c>
      <c r="B1142" s="4" t="s">
        <v>12</v>
      </c>
      <c r="C1142" s="8" t="s">
        <v>986</v>
      </c>
      <c r="D1142" s="8" t="s">
        <v>1748</v>
      </c>
      <c r="E1142" s="8"/>
      <c r="F1142" s="4">
        <v>569317</v>
      </c>
      <c r="G1142" s="5" t="s">
        <v>1147</v>
      </c>
      <c r="H1142" s="4">
        <v>0</v>
      </c>
      <c r="I1142" s="6">
        <v>3000000</v>
      </c>
      <c r="J1142" s="6">
        <v>1374380</v>
      </c>
    </row>
    <row r="1143" spans="1:10" x14ac:dyDescent="0.2">
      <c r="A1143" s="4" t="s">
        <v>11</v>
      </c>
      <c r="B1143" s="4" t="s">
        <v>12</v>
      </c>
      <c r="C1143" s="8" t="s">
        <v>1246</v>
      </c>
      <c r="D1143" s="8" t="s">
        <v>1749</v>
      </c>
      <c r="E1143" s="8"/>
      <c r="F1143" s="4">
        <v>621605</v>
      </c>
      <c r="G1143" s="5" t="s">
        <v>1147</v>
      </c>
      <c r="H1143" s="4">
        <v>0</v>
      </c>
      <c r="I1143" s="6">
        <v>3000000</v>
      </c>
      <c r="J1143" s="6">
        <v>1375384</v>
      </c>
    </row>
    <row r="1144" spans="1:10" x14ac:dyDescent="0.2">
      <c r="A1144" s="4" t="s">
        <v>11</v>
      </c>
      <c r="B1144" s="4" t="s">
        <v>12</v>
      </c>
      <c r="C1144" s="8" t="s">
        <v>1148</v>
      </c>
      <c r="D1144" s="8" t="s">
        <v>1750</v>
      </c>
      <c r="E1144" s="8"/>
      <c r="F1144" s="4">
        <v>618486</v>
      </c>
      <c r="G1144" s="5" t="s">
        <v>1147</v>
      </c>
      <c r="H1144" s="4">
        <v>0</v>
      </c>
      <c r="I1144" s="6">
        <v>3000000</v>
      </c>
      <c r="J1144" s="6">
        <v>1376388</v>
      </c>
    </row>
    <row r="1145" spans="1:10" x14ac:dyDescent="0.2">
      <c r="A1145" s="4" t="s">
        <v>11</v>
      </c>
      <c r="B1145" s="4" t="s">
        <v>12</v>
      </c>
      <c r="C1145" s="8" t="s">
        <v>1751</v>
      </c>
      <c r="D1145" s="8" t="s">
        <v>1752</v>
      </c>
      <c r="E1145" s="8"/>
      <c r="F1145" s="4">
        <v>519957</v>
      </c>
      <c r="G1145" s="5" t="s">
        <v>1147</v>
      </c>
      <c r="H1145" s="4">
        <v>0</v>
      </c>
      <c r="I1145" s="6">
        <v>3000000</v>
      </c>
      <c r="J1145" s="6">
        <v>1377392</v>
      </c>
    </row>
    <row r="1146" spans="1:10" x14ac:dyDescent="0.2">
      <c r="A1146" s="4" t="s">
        <v>11</v>
      </c>
      <c r="B1146" s="4" t="s">
        <v>25</v>
      </c>
      <c r="C1146" s="8" t="s">
        <v>1753</v>
      </c>
      <c r="D1146" s="8" t="s">
        <v>1754</v>
      </c>
      <c r="E1146" s="8"/>
      <c r="F1146" s="4">
        <v>756955</v>
      </c>
      <c r="G1146" s="5" t="s">
        <v>1147</v>
      </c>
      <c r="H1146" s="4">
        <v>0</v>
      </c>
      <c r="I1146" s="6">
        <v>3000000</v>
      </c>
      <c r="J1146" s="6">
        <v>1378396</v>
      </c>
    </row>
    <row r="1147" spans="1:10" x14ac:dyDescent="0.2">
      <c r="A1147" s="4" t="s">
        <v>11</v>
      </c>
      <c r="B1147" s="4" t="s">
        <v>157</v>
      </c>
      <c r="C1147" s="8" t="s">
        <v>462</v>
      </c>
      <c r="D1147" s="8" t="s">
        <v>1755</v>
      </c>
      <c r="E1147" s="8"/>
      <c r="F1147" s="4">
        <v>1602471</v>
      </c>
      <c r="G1147" s="5" t="s">
        <v>1147</v>
      </c>
      <c r="H1147" s="4">
        <v>0</v>
      </c>
      <c r="I1147" s="6">
        <v>3000000</v>
      </c>
      <c r="J1147" s="6">
        <v>1379400</v>
      </c>
    </row>
    <row r="1148" spans="1:10" x14ac:dyDescent="0.2">
      <c r="A1148" s="4" t="s">
        <v>11</v>
      </c>
      <c r="B1148" s="4" t="s">
        <v>50</v>
      </c>
      <c r="C1148" s="8" t="s">
        <v>1756</v>
      </c>
      <c r="D1148" s="8" t="s">
        <v>1757</v>
      </c>
      <c r="E1148" s="8"/>
      <c r="F1148" s="4">
        <v>582799</v>
      </c>
      <c r="G1148" s="5" t="s">
        <v>1147</v>
      </c>
      <c r="H1148" s="4">
        <v>0</v>
      </c>
      <c r="I1148" s="6">
        <v>3000000</v>
      </c>
      <c r="J1148" s="6">
        <v>1380404</v>
      </c>
    </row>
    <row r="1149" spans="1:10" x14ac:dyDescent="0.2">
      <c r="A1149" s="4" t="s">
        <v>11</v>
      </c>
      <c r="B1149" s="4" t="s">
        <v>19</v>
      </c>
      <c r="C1149" s="8" t="s">
        <v>586</v>
      </c>
      <c r="D1149" s="8" t="s">
        <v>1728</v>
      </c>
      <c r="E1149" s="8"/>
      <c r="F1149" s="4">
        <v>767382</v>
      </c>
      <c r="G1149" s="5" t="s">
        <v>1147</v>
      </c>
      <c r="H1149" s="4">
        <v>0</v>
      </c>
      <c r="I1149" s="6">
        <v>3000000</v>
      </c>
      <c r="J1149" s="6">
        <v>1381408</v>
      </c>
    </row>
    <row r="1150" spans="1:10" x14ac:dyDescent="0.2">
      <c r="A1150" s="4" t="s">
        <v>11</v>
      </c>
      <c r="B1150" s="4" t="s">
        <v>22</v>
      </c>
      <c r="C1150" s="8" t="s">
        <v>1687</v>
      </c>
      <c r="D1150" s="8" t="s">
        <v>1758</v>
      </c>
      <c r="E1150" s="8"/>
      <c r="F1150" s="4">
        <v>640282</v>
      </c>
      <c r="G1150" s="5" t="s">
        <v>1147</v>
      </c>
      <c r="H1150" s="4">
        <v>0</v>
      </c>
      <c r="I1150" s="6">
        <v>3000000</v>
      </c>
      <c r="J1150" s="6">
        <v>1382412</v>
      </c>
    </row>
    <row r="1151" spans="1:10" x14ac:dyDescent="0.2">
      <c r="A1151" s="4" t="s">
        <v>11</v>
      </c>
      <c r="B1151" s="4" t="s">
        <v>19</v>
      </c>
      <c r="C1151" s="8" t="s">
        <v>542</v>
      </c>
      <c r="D1151" s="8" t="s">
        <v>1759</v>
      </c>
      <c r="E1151" s="8"/>
      <c r="F1151" s="4">
        <v>516581</v>
      </c>
      <c r="G1151" s="5" t="s">
        <v>1147</v>
      </c>
      <c r="H1151" s="4">
        <v>0</v>
      </c>
      <c r="I1151" s="6">
        <v>3000000</v>
      </c>
      <c r="J1151" s="6">
        <v>1383416</v>
      </c>
    </row>
    <row r="1152" spans="1:10" x14ac:dyDescent="0.2">
      <c r="A1152" s="4" t="s">
        <v>11</v>
      </c>
      <c r="B1152" s="4" t="s">
        <v>12</v>
      </c>
      <c r="C1152" s="8" t="s">
        <v>1760</v>
      </c>
      <c r="D1152" s="8" t="s">
        <v>1737</v>
      </c>
      <c r="E1152" s="8"/>
      <c r="F1152" s="4">
        <v>639037</v>
      </c>
      <c r="G1152" s="5" t="s">
        <v>1147</v>
      </c>
      <c r="H1152" s="4">
        <v>0</v>
      </c>
      <c r="I1152" s="6">
        <v>3000000</v>
      </c>
      <c r="J1152" s="6">
        <v>1384420</v>
      </c>
    </row>
    <row r="1153" spans="1:10" x14ac:dyDescent="0.2">
      <c r="A1153" s="4" t="s">
        <v>11</v>
      </c>
      <c r="B1153" s="4" t="s">
        <v>19</v>
      </c>
      <c r="C1153" s="8" t="s">
        <v>1342</v>
      </c>
      <c r="D1153" s="8" t="s">
        <v>1761</v>
      </c>
      <c r="E1153" s="8"/>
      <c r="F1153" s="4">
        <v>749331</v>
      </c>
      <c r="G1153" s="5" t="s">
        <v>1147</v>
      </c>
      <c r="H1153" s="4">
        <v>0</v>
      </c>
      <c r="I1153" s="6">
        <v>3000000</v>
      </c>
      <c r="J1153" s="6">
        <v>1385424</v>
      </c>
    </row>
    <row r="1154" spans="1:10" x14ac:dyDescent="0.2">
      <c r="A1154" s="4" t="s">
        <v>11</v>
      </c>
      <c r="B1154" s="4" t="s">
        <v>25</v>
      </c>
      <c r="C1154" s="8" t="s">
        <v>1008</v>
      </c>
      <c r="D1154" s="8" t="s">
        <v>1762</v>
      </c>
      <c r="E1154" s="8"/>
      <c r="F1154" s="4">
        <v>566511</v>
      </c>
      <c r="G1154" s="5" t="s">
        <v>1147</v>
      </c>
      <c r="H1154" s="4">
        <v>0</v>
      </c>
      <c r="I1154" s="6">
        <v>3000000</v>
      </c>
      <c r="J1154" s="6">
        <v>1386428</v>
      </c>
    </row>
    <row r="1155" spans="1:10" x14ac:dyDescent="0.2">
      <c r="A1155" s="4" t="s">
        <v>11</v>
      </c>
      <c r="B1155" s="4" t="s">
        <v>25</v>
      </c>
      <c r="C1155" s="8" t="s">
        <v>1763</v>
      </c>
      <c r="D1155" s="8" t="s">
        <v>1697</v>
      </c>
      <c r="E1155" s="8"/>
      <c r="F1155" s="4">
        <v>1173358</v>
      </c>
      <c r="G1155" s="5" t="s">
        <v>1147</v>
      </c>
      <c r="H1155" s="4">
        <v>0</v>
      </c>
      <c r="I1155" s="6">
        <v>3000000</v>
      </c>
      <c r="J1155" s="6">
        <v>1387432</v>
      </c>
    </row>
    <row r="1156" spans="1:10" x14ac:dyDescent="0.2">
      <c r="A1156" s="4" t="s">
        <v>11</v>
      </c>
      <c r="B1156" s="4" t="s">
        <v>22</v>
      </c>
      <c r="C1156" s="8" t="s">
        <v>1746</v>
      </c>
      <c r="D1156" s="8" t="s">
        <v>1764</v>
      </c>
      <c r="E1156" s="8"/>
      <c r="F1156" s="4">
        <v>597425</v>
      </c>
      <c r="G1156" s="5" t="s">
        <v>1147</v>
      </c>
      <c r="H1156" s="4">
        <v>0</v>
      </c>
      <c r="I1156" s="6">
        <v>3000000</v>
      </c>
      <c r="J1156" s="6">
        <v>1388436</v>
      </c>
    </row>
    <row r="1157" spans="1:10" x14ac:dyDescent="0.2">
      <c r="A1157" s="4" t="s">
        <v>11</v>
      </c>
      <c r="B1157" s="4" t="s">
        <v>16</v>
      </c>
      <c r="C1157" s="8" t="s">
        <v>1336</v>
      </c>
      <c r="D1157" s="8" t="s">
        <v>1765</v>
      </c>
      <c r="E1157" s="8"/>
      <c r="F1157" s="4">
        <v>1364700</v>
      </c>
      <c r="G1157" s="5" t="s">
        <v>1147</v>
      </c>
      <c r="H1157" s="4">
        <v>0</v>
      </c>
      <c r="I1157" s="6">
        <v>3000000</v>
      </c>
      <c r="J1157" s="6">
        <v>1389440</v>
      </c>
    </row>
    <row r="1158" spans="1:10" x14ac:dyDescent="0.2">
      <c r="A1158" s="4" t="s">
        <v>11</v>
      </c>
      <c r="B1158" s="4" t="s">
        <v>12</v>
      </c>
      <c r="C1158" s="8" t="s">
        <v>191</v>
      </c>
      <c r="D1158" s="8" t="s">
        <v>1766</v>
      </c>
      <c r="E1158" s="8"/>
      <c r="F1158" s="4">
        <v>1521010</v>
      </c>
      <c r="G1158" s="5" t="s">
        <v>1147</v>
      </c>
      <c r="H1158" s="4">
        <v>0</v>
      </c>
      <c r="I1158" s="6">
        <v>3000000</v>
      </c>
      <c r="J1158" s="6">
        <v>1390444</v>
      </c>
    </row>
    <row r="1159" spans="1:10" x14ac:dyDescent="0.2">
      <c r="A1159" s="4" t="s">
        <v>11</v>
      </c>
      <c r="B1159" s="4" t="s">
        <v>12</v>
      </c>
      <c r="C1159" s="8" t="s">
        <v>1767</v>
      </c>
      <c r="D1159" s="8" t="s">
        <v>1768</v>
      </c>
      <c r="E1159" s="8"/>
      <c r="F1159" s="4">
        <v>572295</v>
      </c>
      <c r="G1159" s="5" t="s">
        <v>1147</v>
      </c>
      <c r="H1159" s="4">
        <v>0</v>
      </c>
      <c r="I1159" s="6">
        <v>3000000</v>
      </c>
      <c r="J1159" s="6">
        <v>1391448</v>
      </c>
    </row>
    <row r="1160" spans="1:10" x14ac:dyDescent="0.2">
      <c r="A1160" s="4" t="s">
        <v>11</v>
      </c>
      <c r="B1160" s="4" t="s">
        <v>22</v>
      </c>
      <c r="C1160" s="8" t="s">
        <v>1769</v>
      </c>
      <c r="D1160" s="8" t="s">
        <v>1770</v>
      </c>
      <c r="E1160" s="8"/>
      <c r="F1160" s="4">
        <v>635860</v>
      </c>
      <c r="G1160" s="5" t="s">
        <v>1147</v>
      </c>
      <c r="H1160" s="4">
        <v>0</v>
      </c>
      <c r="I1160" s="6">
        <v>3000000</v>
      </c>
      <c r="J1160" s="6">
        <v>1392452</v>
      </c>
    </row>
    <row r="1161" spans="1:10" x14ac:dyDescent="0.2">
      <c r="A1161" s="4" t="s">
        <v>11</v>
      </c>
      <c r="B1161" s="4" t="s">
        <v>25</v>
      </c>
      <c r="C1161" s="8" t="s">
        <v>1771</v>
      </c>
      <c r="D1161" s="8" t="s">
        <v>1772</v>
      </c>
      <c r="E1161" s="8"/>
      <c r="F1161" s="4">
        <v>735116</v>
      </c>
      <c r="G1161" s="5" t="s">
        <v>1147</v>
      </c>
      <c r="H1161" s="4">
        <v>0</v>
      </c>
      <c r="I1161" s="6">
        <v>3000000</v>
      </c>
      <c r="J1161" s="6">
        <v>1393456</v>
      </c>
    </row>
    <row r="1162" spans="1:10" x14ac:dyDescent="0.2">
      <c r="A1162" s="4" t="s">
        <v>11</v>
      </c>
      <c r="B1162" s="4" t="s">
        <v>16</v>
      </c>
      <c r="C1162" s="8" t="s">
        <v>1773</v>
      </c>
      <c r="D1162" s="8" t="s">
        <v>1774</v>
      </c>
      <c r="E1162" s="8"/>
      <c r="F1162" s="4">
        <v>682979</v>
      </c>
      <c r="G1162" s="5" t="s">
        <v>1147</v>
      </c>
      <c r="H1162" s="4">
        <v>0</v>
      </c>
      <c r="I1162" s="6">
        <v>3000000</v>
      </c>
      <c r="J1162" s="6">
        <v>1394460</v>
      </c>
    </row>
    <row r="1163" spans="1:10" x14ac:dyDescent="0.2">
      <c r="A1163" s="4" t="s">
        <v>11</v>
      </c>
      <c r="B1163" s="4" t="s">
        <v>146</v>
      </c>
      <c r="C1163" s="8" t="s">
        <v>1333</v>
      </c>
      <c r="D1163" s="8" t="s">
        <v>1775</v>
      </c>
      <c r="E1163" s="8"/>
      <c r="F1163" s="4">
        <v>629525</v>
      </c>
      <c r="G1163" s="5" t="s">
        <v>1147</v>
      </c>
      <c r="H1163" s="4">
        <v>0</v>
      </c>
      <c r="I1163" s="6">
        <v>3000000</v>
      </c>
      <c r="J1163" s="6">
        <v>1395464</v>
      </c>
    </row>
    <row r="1164" spans="1:10" x14ac:dyDescent="0.2">
      <c r="A1164" s="4" t="s">
        <v>11</v>
      </c>
      <c r="B1164" s="4" t="s">
        <v>67</v>
      </c>
      <c r="C1164" s="8" t="s">
        <v>1776</v>
      </c>
      <c r="D1164" s="8" t="s">
        <v>1777</v>
      </c>
      <c r="E1164" s="8"/>
      <c r="F1164" s="4">
        <v>1604600</v>
      </c>
      <c r="G1164" s="5" t="s">
        <v>1147</v>
      </c>
      <c r="H1164" s="4">
        <v>0</v>
      </c>
      <c r="I1164" s="6">
        <v>3000000</v>
      </c>
      <c r="J1164" s="6">
        <v>1396468</v>
      </c>
    </row>
    <row r="1165" spans="1:10" x14ac:dyDescent="0.2">
      <c r="A1165" s="4" t="s">
        <v>11</v>
      </c>
      <c r="B1165" s="4" t="s">
        <v>157</v>
      </c>
      <c r="C1165" s="8" t="s">
        <v>1213</v>
      </c>
      <c r="D1165" s="8" t="s">
        <v>1119</v>
      </c>
      <c r="E1165" s="8"/>
      <c r="F1165" s="4">
        <v>1091378</v>
      </c>
      <c r="G1165" s="5" t="s">
        <v>1147</v>
      </c>
      <c r="H1165" s="4">
        <v>0</v>
      </c>
      <c r="I1165" s="6">
        <v>3000000</v>
      </c>
      <c r="J1165" s="6">
        <v>1397472</v>
      </c>
    </row>
    <row r="1166" spans="1:10" x14ac:dyDescent="0.2">
      <c r="A1166" s="4" t="s">
        <v>11</v>
      </c>
      <c r="B1166" s="4" t="s">
        <v>12</v>
      </c>
      <c r="C1166" s="8" t="s">
        <v>1778</v>
      </c>
      <c r="D1166" s="8" t="s">
        <v>1779</v>
      </c>
      <c r="E1166" s="8"/>
      <c r="F1166" s="4">
        <v>1116563</v>
      </c>
      <c r="G1166" s="5" t="s">
        <v>1147</v>
      </c>
      <c r="H1166" s="4">
        <v>0</v>
      </c>
      <c r="I1166" s="6">
        <v>3000000</v>
      </c>
      <c r="J1166" s="6">
        <v>1398476</v>
      </c>
    </row>
    <row r="1167" spans="1:10" x14ac:dyDescent="0.2">
      <c r="A1167" s="4" t="s">
        <v>11</v>
      </c>
      <c r="B1167" s="4" t="s">
        <v>157</v>
      </c>
      <c r="C1167" s="8" t="s">
        <v>1040</v>
      </c>
      <c r="D1167" s="8" t="s">
        <v>1780</v>
      </c>
      <c r="E1167" s="8"/>
      <c r="F1167" s="4">
        <v>592384</v>
      </c>
      <c r="G1167" s="5" t="s">
        <v>1147</v>
      </c>
      <c r="H1167" s="4">
        <v>0</v>
      </c>
      <c r="I1167" s="6">
        <v>3000000</v>
      </c>
      <c r="J1167" s="6">
        <v>1399480</v>
      </c>
    </row>
    <row r="1168" spans="1:10" x14ac:dyDescent="0.2">
      <c r="A1168" s="4" t="s">
        <v>11</v>
      </c>
      <c r="B1168" s="4" t="s">
        <v>12</v>
      </c>
      <c r="C1168" s="8" t="s">
        <v>1781</v>
      </c>
      <c r="D1168" s="8" t="s">
        <v>1782</v>
      </c>
      <c r="E1168" s="8"/>
      <c r="F1168" s="4">
        <v>674364</v>
      </c>
      <c r="G1168" s="5" t="s">
        <v>1147</v>
      </c>
      <c r="H1168" s="4">
        <v>0</v>
      </c>
      <c r="I1168" s="6">
        <v>3000000</v>
      </c>
      <c r="J1168" s="6">
        <v>1400484</v>
      </c>
    </row>
    <row r="1169" spans="1:10" x14ac:dyDescent="0.2">
      <c r="A1169" s="4" t="s">
        <v>11</v>
      </c>
      <c r="B1169" s="4" t="s">
        <v>25</v>
      </c>
      <c r="C1169" s="8" t="s">
        <v>1361</v>
      </c>
      <c r="D1169" s="8" t="s">
        <v>1783</v>
      </c>
      <c r="E1169" s="8"/>
      <c r="F1169" s="4">
        <v>677623</v>
      </c>
      <c r="G1169" s="5" t="s">
        <v>1147</v>
      </c>
      <c r="H1169" s="4">
        <v>0</v>
      </c>
      <c r="I1169" s="6">
        <v>3000000</v>
      </c>
      <c r="J1169" s="6">
        <v>1401488</v>
      </c>
    </row>
    <row r="1170" spans="1:10" x14ac:dyDescent="0.2">
      <c r="A1170" s="4" t="s">
        <v>11</v>
      </c>
      <c r="B1170" s="4" t="s">
        <v>22</v>
      </c>
      <c r="C1170" s="8" t="s">
        <v>1663</v>
      </c>
      <c r="D1170" s="8" t="s">
        <v>1755</v>
      </c>
      <c r="E1170" s="8"/>
      <c r="F1170" s="4">
        <v>551398</v>
      </c>
      <c r="G1170" s="5" t="s">
        <v>1147</v>
      </c>
      <c r="H1170" s="4">
        <v>0</v>
      </c>
      <c r="I1170" s="6">
        <v>3000000</v>
      </c>
      <c r="J1170" s="6">
        <v>1402492</v>
      </c>
    </row>
    <row r="1171" spans="1:10" x14ac:dyDescent="0.2">
      <c r="A1171" s="4" t="s">
        <v>11</v>
      </c>
      <c r="B1171" s="4" t="s">
        <v>12</v>
      </c>
      <c r="C1171" s="8" t="s">
        <v>1684</v>
      </c>
      <c r="D1171" s="8" t="s">
        <v>1784</v>
      </c>
      <c r="E1171" s="8"/>
      <c r="F1171" s="4">
        <v>1116571</v>
      </c>
      <c r="G1171" s="5" t="s">
        <v>1147</v>
      </c>
      <c r="H1171" s="4">
        <v>0</v>
      </c>
      <c r="I1171" s="6">
        <v>3000000</v>
      </c>
      <c r="J1171" s="6">
        <v>1403496</v>
      </c>
    </row>
    <row r="1172" spans="1:10" x14ac:dyDescent="0.2">
      <c r="A1172" s="4" t="s">
        <v>11</v>
      </c>
      <c r="B1172" s="4" t="s">
        <v>12</v>
      </c>
      <c r="C1172" s="8" t="s">
        <v>1785</v>
      </c>
      <c r="D1172" s="8" t="s">
        <v>1786</v>
      </c>
      <c r="E1172" s="8"/>
      <c r="F1172" s="4">
        <v>1390788</v>
      </c>
      <c r="G1172" s="5" t="s">
        <v>1147</v>
      </c>
      <c r="H1172" s="4">
        <v>0</v>
      </c>
      <c r="I1172" s="6">
        <v>3000000</v>
      </c>
      <c r="J1172" s="6">
        <v>1404500</v>
      </c>
    </row>
    <row r="1173" spans="1:10" x14ac:dyDescent="0.2">
      <c r="A1173" s="4" t="s">
        <v>11</v>
      </c>
      <c r="B1173" s="4" t="s">
        <v>19</v>
      </c>
      <c r="C1173" s="8" t="s">
        <v>1271</v>
      </c>
      <c r="D1173" s="8" t="s">
        <v>1743</v>
      </c>
      <c r="E1173" s="8"/>
      <c r="F1173" s="4">
        <v>1297587</v>
      </c>
      <c r="G1173" s="5" t="s">
        <v>1147</v>
      </c>
      <c r="H1173" s="4">
        <v>0</v>
      </c>
      <c r="I1173" s="6">
        <v>3000000</v>
      </c>
      <c r="J1173" s="6">
        <v>1405504</v>
      </c>
    </row>
    <row r="1174" spans="1:10" x14ac:dyDescent="0.2">
      <c r="A1174" s="4" t="s">
        <v>11</v>
      </c>
      <c r="B1174" s="4" t="s">
        <v>25</v>
      </c>
      <c r="C1174" s="8" t="s">
        <v>1787</v>
      </c>
      <c r="D1174" s="8" t="s">
        <v>1788</v>
      </c>
      <c r="E1174" s="8"/>
      <c r="F1174" s="4">
        <v>1041480</v>
      </c>
      <c r="G1174" s="5" t="s">
        <v>1147</v>
      </c>
      <c r="H1174" s="4">
        <v>0</v>
      </c>
      <c r="I1174" s="6">
        <v>3000000</v>
      </c>
      <c r="J1174" s="6">
        <v>1406508</v>
      </c>
    </row>
    <row r="1175" spans="1:10" x14ac:dyDescent="0.2">
      <c r="A1175" s="4" t="s">
        <v>11</v>
      </c>
      <c r="B1175" s="4" t="s">
        <v>25</v>
      </c>
      <c r="C1175" s="8" t="s">
        <v>1789</v>
      </c>
      <c r="D1175" s="8" t="s">
        <v>1790</v>
      </c>
      <c r="E1175" s="8"/>
      <c r="F1175" s="4">
        <v>1096948</v>
      </c>
      <c r="G1175" s="5" t="s">
        <v>1147</v>
      </c>
      <c r="H1175" s="4">
        <v>0</v>
      </c>
      <c r="I1175" s="6">
        <v>3000000</v>
      </c>
      <c r="J1175" s="6">
        <v>1407512</v>
      </c>
    </row>
    <row r="1176" spans="1:10" x14ac:dyDescent="0.2">
      <c r="A1176" s="4" t="s">
        <v>11</v>
      </c>
      <c r="B1176" s="4" t="s">
        <v>25</v>
      </c>
      <c r="C1176" s="8" t="s">
        <v>765</v>
      </c>
      <c r="D1176" s="8" t="s">
        <v>1791</v>
      </c>
      <c r="E1176" s="8"/>
      <c r="F1176" s="4">
        <v>1620333</v>
      </c>
      <c r="G1176" s="5" t="s">
        <v>1147</v>
      </c>
      <c r="H1176" s="4">
        <v>0</v>
      </c>
      <c r="I1176" s="6">
        <v>3000000</v>
      </c>
      <c r="J1176" s="6">
        <v>1408516</v>
      </c>
    </row>
    <row r="1177" spans="1:10" x14ac:dyDescent="0.2">
      <c r="A1177" s="4" t="s">
        <v>11</v>
      </c>
      <c r="B1177" s="4" t="s">
        <v>12</v>
      </c>
      <c r="C1177" s="8" t="s">
        <v>1792</v>
      </c>
      <c r="D1177" s="8" t="s">
        <v>1793</v>
      </c>
      <c r="E1177" s="8"/>
      <c r="F1177" s="4">
        <v>762300</v>
      </c>
      <c r="G1177" s="5" t="s">
        <v>1147</v>
      </c>
      <c r="H1177" s="4">
        <v>0</v>
      </c>
      <c r="I1177" s="6">
        <v>3000000</v>
      </c>
      <c r="J1177" s="6">
        <v>1409520</v>
      </c>
    </row>
    <row r="1178" spans="1:10" x14ac:dyDescent="0.2">
      <c r="A1178" s="4" t="s">
        <v>11</v>
      </c>
      <c r="B1178" s="4" t="s">
        <v>12</v>
      </c>
      <c r="C1178" s="8" t="s">
        <v>1751</v>
      </c>
      <c r="D1178" s="8" t="s">
        <v>1794</v>
      </c>
      <c r="E1178" s="8"/>
      <c r="F1178" s="4">
        <v>602720</v>
      </c>
      <c r="G1178" s="5" t="s">
        <v>1147</v>
      </c>
      <c r="H1178" s="4">
        <v>0</v>
      </c>
      <c r="I1178" s="6">
        <v>3000000</v>
      </c>
      <c r="J1178" s="6">
        <v>1410524</v>
      </c>
    </row>
    <row r="1179" spans="1:10" x14ac:dyDescent="0.2">
      <c r="A1179" s="4" t="s">
        <v>11</v>
      </c>
      <c r="B1179" s="4" t="s">
        <v>12</v>
      </c>
      <c r="C1179" s="8" t="s">
        <v>462</v>
      </c>
      <c r="D1179" s="8" t="s">
        <v>1668</v>
      </c>
      <c r="E1179" s="8"/>
      <c r="F1179" s="4">
        <v>586105</v>
      </c>
      <c r="G1179" s="5" t="s">
        <v>1147</v>
      </c>
      <c r="H1179" s="4">
        <v>0</v>
      </c>
      <c r="I1179" s="6">
        <v>3000000</v>
      </c>
      <c r="J1179" s="6">
        <v>1411528</v>
      </c>
    </row>
    <row r="1180" spans="1:10" x14ac:dyDescent="0.2">
      <c r="A1180" s="4" t="s">
        <v>11</v>
      </c>
      <c r="B1180" s="4" t="s">
        <v>12</v>
      </c>
      <c r="C1180" s="8" t="s">
        <v>1795</v>
      </c>
      <c r="D1180" s="8" t="s">
        <v>1796</v>
      </c>
      <c r="E1180" s="8"/>
      <c r="F1180" s="4">
        <v>769768</v>
      </c>
      <c r="G1180" s="5" t="s">
        <v>1147</v>
      </c>
      <c r="H1180" s="4">
        <v>0</v>
      </c>
      <c r="I1180" s="6">
        <v>3000000</v>
      </c>
      <c r="J1180" s="6">
        <v>1412532</v>
      </c>
    </row>
    <row r="1181" spans="1:10" x14ac:dyDescent="0.2">
      <c r="A1181" s="4" t="s">
        <v>11</v>
      </c>
      <c r="B1181" s="4" t="s">
        <v>25</v>
      </c>
      <c r="C1181" s="8" t="s">
        <v>1797</v>
      </c>
      <c r="D1181" s="8" t="s">
        <v>1798</v>
      </c>
      <c r="E1181" s="8"/>
      <c r="F1181" s="4">
        <v>1212149</v>
      </c>
      <c r="G1181" s="5" t="s">
        <v>1147</v>
      </c>
      <c r="H1181" s="4">
        <v>0</v>
      </c>
      <c r="I1181" s="6">
        <v>3000000</v>
      </c>
      <c r="J1181" s="6">
        <v>1413536</v>
      </c>
    </row>
    <row r="1182" spans="1:10" x14ac:dyDescent="0.2">
      <c r="A1182" s="4" t="s">
        <v>11</v>
      </c>
      <c r="B1182" s="4" t="s">
        <v>22</v>
      </c>
      <c r="C1182" s="8" t="s">
        <v>1744</v>
      </c>
      <c r="D1182" s="8" t="s">
        <v>1799</v>
      </c>
      <c r="E1182" s="8"/>
      <c r="F1182" s="4">
        <v>757540</v>
      </c>
      <c r="G1182" s="5" t="s">
        <v>1147</v>
      </c>
      <c r="H1182" s="4">
        <v>0</v>
      </c>
      <c r="I1182" s="6">
        <v>3000000</v>
      </c>
      <c r="J1182" s="6">
        <v>1414540</v>
      </c>
    </row>
    <row r="1183" spans="1:10" x14ac:dyDescent="0.2">
      <c r="A1183" s="4" t="s">
        <v>11</v>
      </c>
      <c r="B1183" s="4" t="s">
        <v>19</v>
      </c>
      <c r="C1183" s="8" t="s">
        <v>1667</v>
      </c>
      <c r="D1183" s="8" t="s">
        <v>1800</v>
      </c>
      <c r="E1183" s="8"/>
      <c r="F1183" s="4">
        <v>645125</v>
      </c>
      <c r="G1183" s="5" t="s">
        <v>1147</v>
      </c>
      <c r="H1183" s="4">
        <v>0</v>
      </c>
      <c r="I1183" s="6">
        <v>3000000</v>
      </c>
      <c r="J1183" s="6">
        <v>1415544</v>
      </c>
    </row>
    <row r="1184" spans="1:10" x14ac:dyDescent="0.2">
      <c r="A1184" s="4" t="s">
        <v>11</v>
      </c>
      <c r="B1184" s="4" t="s">
        <v>12</v>
      </c>
      <c r="C1184" s="8" t="s">
        <v>1801</v>
      </c>
      <c r="D1184" s="8" t="s">
        <v>1725</v>
      </c>
      <c r="E1184" s="8"/>
      <c r="F1184" s="4">
        <v>588366</v>
      </c>
      <c r="G1184" s="5" t="s">
        <v>1147</v>
      </c>
      <c r="H1184" s="4">
        <v>0</v>
      </c>
      <c r="I1184" s="6">
        <v>3000000</v>
      </c>
      <c r="J1184" s="6">
        <v>1416548</v>
      </c>
    </row>
    <row r="1185" spans="1:10" x14ac:dyDescent="0.2">
      <c r="A1185" s="4" t="s">
        <v>11</v>
      </c>
      <c r="B1185" s="4" t="s">
        <v>67</v>
      </c>
      <c r="C1185" s="8" t="s">
        <v>1696</v>
      </c>
      <c r="D1185" s="8" t="s">
        <v>1659</v>
      </c>
      <c r="E1185" s="8"/>
      <c r="F1185" s="4">
        <v>263556</v>
      </c>
      <c r="G1185" s="5" t="s">
        <v>1147</v>
      </c>
      <c r="H1185" s="4">
        <v>0</v>
      </c>
      <c r="I1185" s="6">
        <v>3000000</v>
      </c>
      <c r="J1185" s="6">
        <v>1417552</v>
      </c>
    </row>
    <row r="1186" spans="1:10" x14ac:dyDescent="0.2">
      <c r="A1186" s="4" t="s">
        <v>11</v>
      </c>
      <c r="B1186" s="4" t="s">
        <v>25</v>
      </c>
      <c r="C1186" s="8" t="s">
        <v>1802</v>
      </c>
      <c r="D1186" s="8" t="s">
        <v>1803</v>
      </c>
      <c r="E1186" s="8"/>
      <c r="F1186" s="4">
        <v>859767</v>
      </c>
      <c r="G1186" s="5" t="s">
        <v>1147</v>
      </c>
      <c r="H1186" s="4">
        <v>0</v>
      </c>
      <c r="I1186" s="6">
        <v>3000000</v>
      </c>
      <c r="J1186" s="6">
        <v>1418556</v>
      </c>
    </row>
    <row r="1187" spans="1:10" x14ac:dyDescent="0.2">
      <c r="A1187" s="4" t="s">
        <v>11</v>
      </c>
      <c r="B1187" s="4" t="s">
        <v>488</v>
      </c>
      <c r="C1187" s="8" t="s">
        <v>1804</v>
      </c>
      <c r="D1187" s="8" t="s">
        <v>1805</v>
      </c>
      <c r="E1187" s="8"/>
      <c r="F1187" s="4">
        <v>1568953</v>
      </c>
      <c r="G1187" s="5" t="s">
        <v>1147</v>
      </c>
      <c r="H1187" s="4">
        <v>0</v>
      </c>
      <c r="I1187" s="6">
        <v>3000000</v>
      </c>
      <c r="J1187" s="6">
        <v>1419560</v>
      </c>
    </row>
    <row r="1188" spans="1:10" x14ac:dyDescent="0.2">
      <c r="A1188" s="4" t="s">
        <v>11</v>
      </c>
      <c r="B1188" s="4" t="s">
        <v>22</v>
      </c>
      <c r="C1188" s="8" t="s">
        <v>1806</v>
      </c>
      <c r="D1188" s="8" t="s">
        <v>1807</v>
      </c>
      <c r="E1188" s="8"/>
      <c r="F1188" s="4">
        <v>1116738</v>
      </c>
      <c r="G1188" s="5" t="s">
        <v>1147</v>
      </c>
      <c r="H1188" s="4">
        <v>0</v>
      </c>
      <c r="I1188" s="6">
        <v>3000000</v>
      </c>
      <c r="J1188" s="6">
        <v>1420564</v>
      </c>
    </row>
    <row r="1189" spans="1:10" x14ac:dyDescent="0.2">
      <c r="A1189" s="4" t="s">
        <v>11</v>
      </c>
      <c r="B1189" s="4" t="s">
        <v>12</v>
      </c>
      <c r="C1189" s="8" t="s">
        <v>1808</v>
      </c>
      <c r="D1189" s="8" t="s">
        <v>991</v>
      </c>
      <c r="E1189" s="8"/>
      <c r="F1189" s="4">
        <v>567279</v>
      </c>
      <c r="G1189" s="5" t="s">
        <v>1147</v>
      </c>
      <c r="H1189" s="4">
        <v>0</v>
      </c>
      <c r="I1189" s="6">
        <v>3000000</v>
      </c>
      <c r="J1189" s="6">
        <v>1421568</v>
      </c>
    </row>
    <row r="1190" spans="1:10" x14ac:dyDescent="0.2">
      <c r="A1190" s="4" t="s">
        <v>11</v>
      </c>
      <c r="B1190" s="4" t="s">
        <v>19</v>
      </c>
      <c r="C1190" s="8" t="s">
        <v>541</v>
      </c>
      <c r="D1190" s="8" t="s">
        <v>1809</v>
      </c>
      <c r="E1190" s="8"/>
      <c r="F1190" s="4">
        <v>1436821</v>
      </c>
      <c r="G1190" s="5" t="s">
        <v>1147</v>
      </c>
      <c r="H1190" s="4">
        <v>0</v>
      </c>
      <c r="I1190" s="6">
        <v>3000000</v>
      </c>
      <c r="J1190" s="6">
        <v>1422572</v>
      </c>
    </row>
    <row r="1191" spans="1:10" x14ac:dyDescent="0.2">
      <c r="A1191" s="4" t="s">
        <v>11</v>
      </c>
      <c r="B1191" s="4" t="s">
        <v>67</v>
      </c>
      <c r="C1191" s="8" t="s">
        <v>1810</v>
      </c>
      <c r="D1191" s="8" t="s">
        <v>1811</v>
      </c>
      <c r="E1191" s="8"/>
      <c r="F1191" s="4">
        <v>1714763</v>
      </c>
      <c r="G1191" s="5" t="s">
        <v>1147</v>
      </c>
      <c r="H1191" s="4">
        <v>0</v>
      </c>
      <c r="I1191" s="6">
        <v>3000000</v>
      </c>
      <c r="J1191" s="6">
        <v>1423576</v>
      </c>
    </row>
    <row r="1192" spans="1:10" x14ac:dyDescent="0.2">
      <c r="A1192" s="4" t="s">
        <v>11</v>
      </c>
      <c r="B1192" s="4" t="s">
        <v>19</v>
      </c>
      <c r="C1192" s="8" t="s">
        <v>1757</v>
      </c>
      <c r="D1192" s="8" t="s">
        <v>1812</v>
      </c>
      <c r="E1192" s="8"/>
      <c r="F1192" s="4">
        <v>1616042</v>
      </c>
      <c r="G1192" s="5" t="s">
        <v>1147</v>
      </c>
      <c r="H1192" s="4">
        <v>0</v>
      </c>
      <c r="I1192" s="6">
        <v>3000000</v>
      </c>
      <c r="J1192" s="6">
        <v>1424580</v>
      </c>
    </row>
    <row r="1193" spans="1:10" x14ac:dyDescent="0.2">
      <c r="A1193" s="4" t="s">
        <v>11</v>
      </c>
      <c r="B1193" s="4" t="s">
        <v>12</v>
      </c>
      <c r="C1193" s="8" t="s">
        <v>1813</v>
      </c>
      <c r="D1193" s="8" t="s">
        <v>1814</v>
      </c>
      <c r="E1193" s="8"/>
      <c r="F1193" s="4">
        <v>734465</v>
      </c>
      <c r="G1193" s="5" t="s">
        <v>1147</v>
      </c>
      <c r="H1193" s="4">
        <v>0</v>
      </c>
      <c r="I1193" s="6">
        <v>3000000</v>
      </c>
      <c r="J1193" s="6">
        <v>1425584</v>
      </c>
    </row>
    <row r="1194" spans="1:10" x14ac:dyDescent="0.2">
      <c r="A1194" s="4" t="s">
        <v>11</v>
      </c>
      <c r="B1194" s="4" t="s">
        <v>19</v>
      </c>
      <c r="C1194" s="8" t="s">
        <v>541</v>
      </c>
      <c r="D1194" s="8" t="s">
        <v>1815</v>
      </c>
      <c r="E1194" s="8"/>
      <c r="F1194" s="4">
        <v>676922</v>
      </c>
      <c r="G1194" s="5" t="s">
        <v>1147</v>
      </c>
      <c r="H1194" s="4">
        <v>0</v>
      </c>
      <c r="I1194" s="6">
        <v>3000000</v>
      </c>
      <c r="J1194" s="6">
        <v>1426588</v>
      </c>
    </row>
    <row r="1195" spans="1:10" x14ac:dyDescent="0.2">
      <c r="A1195" s="4" t="s">
        <v>11</v>
      </c>
      <c r="B1195" s="4" t="s">
        <v>12</v>
      </c>
      <c r="C1195" s="8" t="s">
        <v>1816</v>
      </c>
      <c r="D1195" s="8" t="s">
        <v>1817</v>
      </c>
      <c r="E1195" s="8"/>
      <c r="F1195" s="4">
        <v>768877</v>
      </c>
      <c r="G1195" s="5" t="s">
        <v>1147</v>
      </c>
      <c r="H1195" s="4">
        <v>0</v>
      </c>
      <c r="I1195" s="6">
        <v>3000000</v>
      </c>
      <c r="J1195" s="6">
        <v>1427592</v>
      </c>
    </row>
    <row r="1196" spans="1:10" x14ac:dyDescent="0.2">
      <c r="A1196" s="4" t="s">
        <v>11</v>
      </c>
      <c r="B1196" s="4" t="s">
        <v>19</v>
      </c>
      <c r="C1196" s="8" t="s">
        <v>1818</v>
      </c>
      <c r="D1196" s="8" t="s">
        <v>1819</v>
      </c>
      <c r="E1196" s="8"/>
      <c r="F1196" s="4">
        <v>1604444</v>
      </c>
      <c r="G1196" s="5" t="s">
        <v>1147</v>
      </c>
      <c r="H1196" s="4">
        <v>0</v>
      </c>
      <c r="I1196" s="6">
        <v>3000000</v>
      </c>
      <c r="J1196" s="6">
        <v>1428596</v>
      </c>
    </row>
    <row r="1197" spans="1:10" x14ac:dyDescent="0.2">
      <c r="A1197" s="4" t="s">
        <v>11</v>
      </c>
      <c r="B1197" s="4" t="s">
        <v>12</v>
      </c>
      <c r="C1197" s="8" t="s">
        <v>1820</v>
      </c>
      <c r="D1197" s="8" t="s">
        <v>1821</v>
      </c>
      <c r="E1197" s="8"/>
      <c r="F1197" s="4">
        <v>1605912</v>
      </c>
      <c r="G1197" s="5" t="s">
        <v>1147</v>
      </c>
      <c r="H1197" s="4">
        <v>0</v>
      </c>
      <c r="I1197" s="6">
        <v>3000000</v>
      </c>
      <c r="J1197" s="6">
        <v>1429600</v>
      </c>
    </row>
    <row r="1198" spans="1:10" x14ac:dyDescent="0.2">
      <c r="A1198" s="4" t="s">
        <v>11</v>
      </c>
      <c r="B1198" s="4" t="s">
        <v>67</v>
      </c>
      <c r="C1198" s="8" t="s">
        <v>1822</v>
      </c>
      <c r="D1198" s="8" t="s">
        <v>1823</v>
      </c>
      <c r="E1198" s="8"/>
      <c r="F1198" s="4">
        <v>765550</v>
      </c>
      <c r="G1198" s="5" t="s">
        <v>1147</v>
      </c>
      <c r="H1198" s="4">
        <v>0</v>
      </c>
      <c r="I1198" s="6">
        <v>3000000</v>
      </c>
      <c r="J1198" s="6">
        <v>1430604</v>
      </c>
    </row>
    <row r="1199" spans="1:10" x14ac:dyDescent="0.2">
      <c r="A1199" s="4" t="s">
        <v>11</v>
      </c>
      <c r="B1199" s="4" t="s">
        <v>19</v>
      </c>
      <c r="C1199" s="8" t="s">
        <v>884</v>
      </c>
      <c r="D1199" s="8" t="s">
        <v>1824</v>
      </c>
      <c r="E1199" s="8"/>
      <c r="F1199" s="4">
        <v>1446614</v>
      </c>
      <c r="G1199" s="5" t="s">
        <v>1147</v>
      </c>
      <c r="H1199" s="4">
        <v>0</v>
      </c>
      <c r="I1199" s="6">
        <v>3000000</v>
      </c>
      <c r="J1199" s="6">
        <v>1431608</v>
      </c>
    </row>
    <row r="1200" spans="1:10" x14ac:dyDescent="0.2">
      <c r="A1200" s="4" t="s">
        <v>11</v>
      </c>
      <c r="B1200" s="4" t="s">
        <v>12</v>
      </c>
      <c r="C1200" s="8" t="s">
        <v>1825</v>
      </c>
      <c r="D1200" s="8" t="s">
        <v>1826</v>
      </c>
      <c r="E1200" s="8"/>
      <c r="F1200" s="4">
        <v>762003</v>
      </c>
      <c r="G1200" s="5" t="s">
        <v>1147</v>
      </c>
      <c r="H1200" s="4">
        <v>0</v>
      </c>
      <c r="I1200" s="6">
        <v>3000000</v>
      </c>
      <c r="J1200" s="6">
        <v>1432612</v>
      </c>
    </row>
    <row r="1201" spans="1:10" x14ac:dyDescent="0.2">
      <c r="A1201" s="4" t="s">
        <v>11</v>
      </c>
      <c r="B1201" s="4" t="s">
        <v>19</v>
      </c>
      <c r="C1201" s="8" t="s">
        <v>1827</v>
      </c>
      <c r="D1201" s="8" t="s">
        <v>1828</v>
      </c>
      <c r="E1201" s="8"/>
      <c r="F1201" s="4">
        <v>1528353</v>
      </c>
      <c r="G1201" s="5" t="s">
        <v>1147</v>
      </c>
      <c r="H1201" s="4">
        <v>0</v>
      </c>
      <c r="I1201" s="6">
        <v>3000000</v>
      </c>
      <c r="J1201" s="6">
        <v>1433616</v>
      </c>
    </row>
    <row r="1202" spans="1:10" x14ac:dyDescent="0.2">
      <c r="A1202" s="4" t="s">
        <v>11</v>
      </c>
      <c r="B1202" s="4" t="s">
        <v>67</v>
      </c>
      <c r="C1202" s="8" t="s">
        <v>1818</v>
      </c>
      <c r="D1202" s="8" t="s">
        <v>1829</v>
      </c>
      <c r="E1202" s="8"/>
      <c r="F1202" s="4">
        <v>673432</v>
      </c>
      <c r="G1202" s="5" t="s">
        <v>1147</v>
      </c>
      <c r="H1202" s="4">
        <v>0</v>
      </c>
      <c r="I1202" s="6">
        <v>3000000</v>
      </c>
      <c r="J1202" s="6">
        <v>1434620</v>
      </c>
    </row>
    <row r="1203" spans="1:10" x14ac:dyDescent="0.2">
      <c r="A1203" s="4" t="s">
        <v>11</v>
      </c>
      <c r="B1203" s="4" t="s">
        <v>22</v>
      </c>
      <c r="C1203" s="8" t="s">
        <v>1830</v>
      </c>
      <c r="D1203" s="8" t="s">
        <v>1831</v>
      </c>
      <c r="E1203" s="8"/>
      <c r="F1203" s="4">
        <v>1352911</v>
      </c>
      <c r="G1203" s="5" t="s">
        <v>1147</v>
      </c>
      <c r="H1203" s="4">
        <v>0</v>
      </c>
      <c r="I1203" s="6">
        <v>3000000</v>
      </c>
      <c r="J1203" s="6">
        <v>1435624</v>
      </c>
    </row>
    <row r="1204" spans="1:10" x14ac:dyDescent="0.2">
      <c r="A1204" s="4" t="s">
        <v>11</v>
      </c>
      <c r="B1204" s="4" t="s">
        <v>488</v>
      </c>
      <c r="C1204" s="8" t="s">
        <v>1832</v>
      </c>
      <c r="D1204" s="8" t="s">
        <v>1833</v>
      </c>
      <c r="E1204" s="8"/>
      <c r="F1204" s="4">
        <v>1436839</v>
      </c>
      <c r="G1204" s="5" t="s">
        <v>1147</v>
      </c>
      <c r="H1204" s="4">
        <v>0</v>
      </c>
      <c r="I1204" s="6">
        <v>3000000</v>
      </c>
      <c r="J1204" s="6">
        <v>1436628</v>
      </c>
    </row>
    <row r="1205" spans="1:10" x14ac:dyDescent="0.2">
      <c r="A1205" s="4" t="s">
        <v>11</v>
      </c>
      <c r="B1205" s="4" t="s">
        <v>19</v>
      </c>
      <c r="C1205" s="8" t="s">
        <v>1834</v>
      </c>
      <c r="D1205" s="8" t="s">
        <v>1835</v>
      </c>
      <c r="E1205" s="8"/>
      <c r="F1205" s="4">
        <v>750453</v>
      </c>
      <c r="G1205" s="5" t="s">
        <v>1147</v>
      </c>
      <c r="H1205" s="4">
        <v>0</v>
      </c>
      <c r="I1205" s="6">
        <v>3000000</v>
      </c>
      <c r="J1205" s="6">
        <v>1437632</v>
      </c>
    </row>
    <row r="1206" spans="1:10" x14ac:dyDescent="0.2">
      <c r="A1206" s="4" t="s">
        <v>11</v>
      </c>
      <c r="B1206" s="4" t="s">
        <v>157</v>
      </c>
      <c r="C1206" s="8" t="s">
        <v>1836</v>
      </c>
      <c r="D1206" s="8" t="s">
        <v>1837</v>
      </c>
      <c r="E1206" s="8"/>
      <c r="F1206" s="4">
        <v>1625035</v>
      </c>
      <c r="G1206" s="5" t="s">
        <v>1147</v>
      </c>
      <c r="H1206" s="4">
        <v>0</v>
      </c>
      <c r="I1206" s="6">
        <v>3000000</v>
      </c>
      <c r="J1206" s="6">
        <v>1438636</v>
      </c>
    </row>
    <row r="1207" spans="1:10" x14ac:dyDescent="0.2">
      <c r="A1207" s="4" t="s">
        <v>11</v>
      </c>
      <c r="B1207" s="4" t="s">
        <v>157</v>
      </c>
      <c r="C1207" s="8" t="s">
        <v>1838</v>
      </c>
      <c r="D1207" s="8" t="s">
        <v>1839</v>
      </c>
      <c r="E1207" s="8"/>
      <c r="F1207" s="4">
        <v>1296985</v>
      </c>
      <c r="G1207" s="5" t="s">
        <v>1147</v>
      </c>
      <c r="H1207" s="4">
        <v>0</v>
      </c>
      <c r="I1207" s="6">
        <v>3000000</v>
      </c>
      <c r="J1207" s="6">
        <v>1439640</v>
      </c>
    </row>
    <row r="1208" spans="1:10" x14ac:dyDescent="0.2">
      <c r="A1208" s="4" t="s">
        <v>11</v>
      </c>
      <c r="B1208" s="4" t="s">
        <v>22</v>
      </c>
      <c r="C1208" s="8" t="s">
        <v>1840</v>
      </c>
      <c r="D1208" s="8" t="s">
        <v>1841</v>
      </c>
      <c r="E1208" s="8"/>
      <c r="F1208" s="4">
        <v>1625357</v>
      </c>
      <c r="G1208" s="5" t="s">
        <v>1147</v>
      </c>
      <c r="H1208" s="4">
        <v>0</v>
      </c>
      <c r="I1208" s="6">
        <v>3000000</v>
      </c>
      <c r="J1208" s="6">
        <v>1440644</v>
      </c>
    </row>
    <row r="1209" spans="1:10" x14ac:dyDescent="0.2">
      <c r="A1209" s="4" t="s">
        <v>11</v>
      </c>
      <c r="B1209" s="4" t="s">
        <v>22</v>
      </c>
      <c r="C1209" s="8" t="s">
        <v>1842</v>
      </c>
      <c r="D1209" s="8" t="s">
        <v>1843</v>
      </c>
      <c r="E1209" s="8"/>
      <c r="F1209" s="4">
        <v>1625332</v>
      </c>
      <c r="G1209" s="5" t="s">
        <v>1147</v>
      </c>
      <c r="H1209" s="4">
        <v>0</v>
      </c>
      <c r="I1209" s="6">
        <v>3000000</v>
      </c>
      <c r="J1209" s="6">
        <v>1441648</v>
      </c>
    </row>
    <row r="1210" spans="1:10" x14ac:dyDescent="0.2">
      <c r="A1210" s="4" t="s">
        <v>11</v>
      </c>
      <c r="B1210" s="4" t="s">
        <v>22</v>
      </c>
      <c r="C1210" s="8" t="s">
        <v>1806</v>
      </c>
      <c r="D1210" s="8" t="s">
        <v>1844</v>
      </c>
      <c r="E1210" s="8"/>
      <c r="F1210" s="4">
        <v>1555919</v>
      </c>
      <c r="G1210" s="5" t="s">
        <v>1147</v>
      </c>
      <c r="H1210" s="4">
        <v>0</v>
      </c>
      <c r="I1210" s="6">
        <v>3000000</v>
      </c>
      <c r="J1210" s="6">
        <v>1442652</v>
      </c>
    </row>
    <row r="1211" spans="1:10" x14ac:dyDescent="0.2">
      <c r="A1211" s="4" t="s">
        <v>11</v>
      </c>
      <c r="B1211" s="4" t="s">
        <v>22</v>
      </c>
      <c r="C1211" s="8" t="s">
        <v>1845</v>
      </c>
      <c r="D1211" s="8" t="s">
        <v>1846</v>
      </c>
      <c r="E1211" s="8"/>
      <c r="F1211" s="4">
        <v>1555851</v>
      </c>
      <c r="G1211" s="5" t="s">
        <v>1147</v>
      </c>
      <c r="H1211" s="4">
        <v>0</v>
      </c>
      <c r="I1211" s="6">
        <v>3000000</v>
      </c>
      <c r="J1211" s="6">
        <v>1443656</v>
      </c>
    </row>
    <row r="1212" spans="1:10" x14ac:dyDescent="0.2">
      <c r="A1212" s="4" t="s">
        <v>11</v>
      </c>
      <c r="B1212" s="4" t="s">
        <v>146</v>
      </c>
      <c r="C1212" s="8" t="s">
        <v>1847</v>
      </c>
      <c r="D1212" s="8" t="s">
        <v>1848</v>
      </c>
      <c r="E1212" s="8"/>
      <c r="F1212" s="4">
        <v>629509</v>
      </c>
      <c r="G1212" s="5" t="s">
        <v>1147</v>
      </c>
      <c r="H1212" s="4">
        <v>0</v>
      </c>
      <c r="I1212" s="6">
        <v>3000000</v>
      </c>
      <c r="J1212" s="6">
        <v>1444660</v>
      </c>
    </row>
    <row r="1213" spans="1:10" x14ac:dyDescent="0.2">
      <c r="A1213" s="4" t="s">
        <v>11</v>
      </c>
      <c r="B1213" s="4" t="s">
        <v>12</v>
      </c>
      <c r="C1213" s="8" t="s">
        <v>1849</v>
      </c>
      <c r="D1213" s="8" t="s">
        <v>1850</v>
      </c>
      <c r="E1213" s="8"/>
      <c r="F1213" s="4">
        <v>1554995</v>
      </c>
      <c r="G1213" s="5" t="s">
        <v>1147</v>
      </c>
      <c r="H1213" s="4">
        <v>0</v>
      </c>
      <c r="I1213" s="6">
        <v>3000000</v>
      </c>
      <c r="J1213" s="6">
        <v>1445664</v>
      </c>
    </row>
    <row r="1214" spans="1:10" x14ac:dyDescent="0.2">
      <c r="A1214" s="4" t="s">
        <v>11</v>
      </c>
      <c r="B1214" s="4" t="s">
        <v>12</v>
      </c>
      <c r="C1214" s="8" t="s">
        <v>1851</v>
      </c>
      <c r="D1214" s="8" t="s">
        <v>1852</v>
      </c>
      <c r="E1214" s="8"/>
      <c r="F1214" s="4">
        <v>749364</v>
      </c>
      <c r="G1214" s="5" t="s">
        <v>1147</v>
      </c>
      <c r="H1214" s="4">
        <v>0</v>
      </c>
      <c r="I1214" s="6">
        <v>3000000</v>
      </c>
      <c r="J1214" s="6">
        <v>1446668</v>
      </c>
    </row>
    <row r="1215" spans="1:10" x14ac:dyDescent="0.2">
      <c r="A1215" s="4" t="s">
        <v>11</v>
      </c>
      <c r="B1215" s="4" t="s">
        <v>25</v>
      </c>
      <c r="C1215" s="8" t="s">
        <v>1853</v>
      </c>
      <c r="D1215" s="8" t="s">
        <v>1854</v>
      </c>
      <c r="E1215" s="8"/>
      <c r="F1215" s="4">
        <v>1077237</v>
      </c>
      <c r="G1215" s="5" t="s">
        <v>1147</v>
      </c>
      <c r="H1215" s="4">
        <v>0</v>
      </c>
      <c r="I1215" s="6">
        <v>3000000</v>
      </c>
      <c r="J1215" s="6">
        <v>1447672</v>
      </c>
    </row>
    <row r="1216" spans="1:10" x14ac:dyDescent="0.2">
      <c r="A1216" s="4" t="s">
        <v>11</v>
      </c>
      <c r="B1216" s="4" t="s">
        <v>157</v>
      </c>
      <c r="C1216" s="8" t="s">
        <v>54</v>
      </c>
      <c r="D1216" s="8" t="s">
        <v>1855</v>
      </c>
      <c r="E1216" s="8"/>
      <c r="F1216" s="4">
        <v>527315</v>
      </c>
      <c r="G1216" s="5" t="s">
        <v>1147</v>
      </c>
      <c r="H1216" s="4">
        <v>0</v>
      </c>
      <c r="I1216" s="6">
        <v>3000000</v>
      </c>
      <c r="J1216" s="6">
        <v>1448676</v>
      </c>
    </row>
    <row r="1217" spans="1:10" x14ac:dyDescent="0.2">
      <c r="A1217" s="4" t="s">
        <v>11</v>
      </c>
      <c r="B1217" s="4" t="s">
        <v>157</v>
      </c>
      <c r="C1217" s="8" t="s">
        <v>1856</v>
      </c>
      <c r="D1217" s="8" t="s">
        <v>1857</v>
      </c>
      <c r="E1217" s="8"/>
      <c r="F1217" s="4">
        <v>1620770</v>
      </c>
      <c r="G1217" s="5" t="s">
        <v>1147</v>
      </c>
      <c r="H1217" s="4">
        <v>0</v>
      </c>
      <c r="I1217" s="6">
        <v>3000000</v>
      </c>
      <c r="J1217" s="6">
        <v>1449680</v>
      </c>
    </row>
    <row r="1218" spans="1:10" x14ac:dyDescent="0.2">
      <c r="A1218" s="4" t="s">
        <v>11</v>
      </c>
      <c r="B1218" s="4" t="s">
        <v>12</v>
      </c>
      <c r="C1218" s="8" t="s">
        <v>1858</v>
      </c>
      <c r="D1218" s="8" t="s">
        <v>1859</v>
      </c>
      <c r="E1218" s="8"/>
      <c r="F1218" s="4">
        <v>1608452</v>
      </c>
      <c r="G1218" s="5" t="s">
        <v>1147</v>
      </c>
      <c r="H1218" s="4">
        <v>0</v>
      </c>
      <c r="I1218" s="6">
        <v>3000000</v>
      </c>
      <c r="J1218" s="6">
        <v>1450684</v>
      </c>
    </row>
    <row r="1219" spans="1:10" x14ac:dyDescent="0.2">
      <c r="A1219" s="4" t="s">
        <v>11</v>
      </c>
      <c r="B1219" s="4" t="s">
        <v>12</v>
      </c>
      <c r="C1219" s="8" t="s">
        <v>1113</v>
      </c>
      <c r="D1219" s="8" t="s">
        <v>1860</v>
      </c>
      <c r="E1219" s="8"/>
      <c r="F1219" s="4">
        <v>1658929</v>
      </c>
      <c r="G1219" s="5" t="s">
        <v>1147</v>
      </c>
      <c r="H1219" s="4">
        <v>0</v>
      </c>
      <c r="I1219" s="6">
        <v>3000000</v>
      </c>
      <c r="J1219" s="6">
        <v>1451688</v>
      </c>
    </row>
    <row r="1220" spans="1:10" x14ac:dyDescent="0.2">
      <c r="A1220" s="4" t="s">
        <v>11</v>
      </c>
      <c r="B1220" s="4" t="s">
        <v>12</v>
      </c>
      <c r="C1220" s="8" t="s">
        <v>1703</v>
      </c>
      <c r="D1220" s="8" t="s">
        <v>1861</v>
      </c>
      <c r="E1220" s="8"/>
      <c r="F1220" s="4">
        <v>593168</v>
      </c>
      <c r="G1220" s="5" t="s">
        <v>1147</v>
      </c>
      <c r="H1220" s="4">
        <v>0</v>
      </c>
      <c r="I1220" s="6">
        <v>3000000</v>
      </c>
      <c r="J1220" s="6">
        <v>1452692</v>
      </c>
    </row>
    <row r="1221" spans="1:10" x14ac:dyDescent="0.2">
      <c r="A1221" s="4" t="s">
        <v>11</v>
      </c>
      <c r="B1221" s="4" t="s">
        <v>488</v>
      </c>
      <c r="C1221" s="8" t="s">
        <v>1862</v>
      </c>
      <c r="D1221" s="8" t="s">
        <v>1863</v>
      </c>
      <c r="E1221" s="8"/>
      <c r="F1221" s="4">
        <v>1436888</v>
      </c>
      <c r="G1221" s="5" t="s">
        <v>1147</v>
      </c>
      <c r="H1221" s="4">
        <v>0</v>
      </c>
      <c r="I1221" s="6">
        <v>3000000</v>
      </c>
      <c r="J1221" s="6">
        <v>1453696</v>
      </c>
    </row>
    <row r="1222" spans="1:10" x14ac:dyDescent="0.2">
      <c r="A1222" s="4" t="s">
        <v>11</v>
      </c>
      <c r="B1222" s="4" t="s">
        <v>12</v>
      </c>
      <c r="C1222" s="8" t="s">
        <v>1864</v>
      </c>
      <c r="D1222" s="8" t="s">
        <v>1865</v>
      </c>
      <c r="E1222" s="8"/>
      <c r="F1222" s="4">
        <v>93092</v>
      </c>
      <c r="G1222" s="5" t="s">
        <v>1147</v>
      </c>
      <c r="H1222" s="4">
        <v>0</v>
      </c>
      <c r="I1222" s="6">
        <v>3000000</v>
      </c>
      <c r="J1222" s="6">
        <v>1454700</v>
      </c>
    </row>
    <row r="1223" spans="1:10" x14ac:dyDescent="0.2">
      <c r="A1223" s="4" t="s">
        <v>11</v>
      </c>
      <c r="B1223" s="4" t="s">
        <v>22</v>
      </c>
      <c r="C1223" s="8" t="s">
        <v>1866</v>
      </c>
      <c r="D1223" s="8" t="s">
        <v>1867</v>
      </c>
      <c r="E1223" s="8"/>
      <c r="F1223" s="4">
        <v>108999</v>
      </c>
      <c r="G1223" s="5" t="s">
        <v>1147</v>
      </c>
      <c r="H1223" s="4">
        <v>0</v>
      </c>
      <c r="I1223" s="6">
        <v>3000000</v>
      </c>
      <c r="J1223" s="6">
        <v>1455704</v>
      </c>
    </row>
    <row r="1224" spans="1:10" x14ac:dyDescent="0.2">
      <c r="A1224" s="4" t="s">
        <v>11</v>
      </c>
      <c r="B1224" s="4" t="s">
        <v>12</v>
      </c>
      <c r="C1224" s="8" t="s">
        <v>1868</v>
      </c>
      <c r="D1224" s="8" t="s">
        <v>1869</v>
      </c>
      <c r="E1224" s="8"/>
      <c r="F1224" s="4">
        <v>507507</v>
      </c>
      <c r="G1224" s="5" t="s">
        <v>1147</v>
      </c>
      <c r="H1224" s="4">
        <v>0</v>
      </c>
      <c r="I1224" s="6">
        <v>3000000</v>
      </c>
      <c r="J1224" s="6">
        <v>1456708</v>
      </c>
    </row>
    <row r="1225" spans="1:10" x14ac:dyDescent="0.2">
      <c r="A1225" s="4" t="s">
        <v>11</v>
      </c>
      <c r="B1225" s="4" t="s">
        <v>22</v>
      </c>
      <c r="C1225" s="8" t="s">
        <v>750</v>
      </c>
      <c r="D1225" s="8" t="s">
        <v>1870</v>
      </c>
      <c r="E1225" s="8"/>
      <c r="F1225" s="4">
        <v>114690</v>
      </c>
      <c r="G1225" s="5" t="s">
        <v>1147</v>
      </c>
      <c r="H1225" s="4">
        <v>0</v>
      </c>
      <c r="I1225" s="6">
        <v>3000000</v>
      </c>
      <c r="J1225" s="6">
        <v>1457712</v>
      </c>
    </row>
    <row r="1226" spans="1:10" x14ac:dyDescent="0.2">
      <c r="A1226" s="4" t="s">
        <v>11</v>
      </c>
      <c r="B1226" s="4" t="s">
        <v>19</v>
      </c>
      <c r="C1226" s="8" t="s">
        <v>1871</v>
      </c>
      <c r="D1226" s="8" t="s">
        <v>1872</v>
      </c>
      <c r="E1226" s="8"/>
      <c r="F1226" s="4">
        <v>597599</v>
      </c>
      <c r="G1226" s="5" t="s">
        <v>1147</v>
      </c>
      <c r="H1226" s="4">
        <v>0</v>
      </c>
      <c r="I1226" s="6">
        <v>3000000</v>
      </c>
      <c r="J1226" s="6">
        <v>1458716</v>
      </c>
    </row>
    <row r="1227" spans="1:10" x14ac:dyDescent="0.2">
      <c r="A1227" s="4" t="s">
        <v>11</v>
      </c>
      <c r="B1227" s="4" t="s">
        <v>50</v>
      </c>
      <c r="C1227" s="8" t="s">
        <v>1873</v>
      </c>
      <c r="D1227" s="8" t="s">
        <v>1874</v>
      </c>
      <c r="E1227" s="8"/>
      <c r="F1227" s="4">
        <v>778991</v>
      </c>
      <c r="G1227" s="5" t="s">
        <v>1147</v>
      </c>
      <c r="H1227" s="4">
        <v>0</v>
      </c>
      <c r="I1227" s="6">
        <v>3000000</v>
      </c>
      <c r="J1227" s="6">
        <v>1459720</v>
      </c>
    </row>
    <row r="1228" spans="1:10" x14ac:dyDescent="0.2">
      <c r="A1228" s="4" t="s">
        <v>11</v>
      </c>
      <c r="B1228" s="4" t="s">
        <v>50</v>
      </c>
      <c r="C1228" s="8" t="s">
        <v>1875</v>
      </c>
      <c r="D1228" s="8" t="s">
        <v>1876</v>
      </c>
      <c r="E1228" s="8"/>
      <c r="F1228" s="4">
        <v>105144</v>
      </c>
      <c r="G1228" s="5" t="s">
        <v>1147</v>
      </c>
      <c r="H1228" s="4">
        <v>0</v>
      </c>
      <c r="I1228" s="6">
        <v>3000000</v>
      </c>
      <c r="J1228" s="6">
        <v>1460724</v>
      </c>
    </row>
    <row r="1229" spans="1:10" x14ac:dyDescent="0.2">
      <c r="A1229" s="4" t="s">
        <v>11</v>
      </c>
      <c r="B1229" s="4" t="s">
        <v>488</v>
      </c>
      <c r="C1229" s="8" t="s">
        <v>1877</v>
      </c>
      <c r="D1229" s="8" t="s">
        <v>1878</v>
      </c>
      <c r="E1229" s="8"/>
      <c r="F1229" s="4">
        <v>81931</v>
      </c>
      <c r="G1229" s="5" t="s">
        <v>1147</v>
      </c>
      <c r="H1229" s="4">
        <v>0</v>
      </c>
      <c r="I1229" s="6">
        <v>3000000</v>
      </c>
      <c r="J1229" s="6">
        <v>1461728</v>
      </c>
    </row>
    <row r="1230" spans="1:10" x14ac:dyDescent="0.2">
      <c r="A1230" s="4" t="s">
        <v>11</v>
      </c>
      <c r="B1230" s="4" t="s">
        <v>12</v>
      </c>
      <c r="C1230" s="8" t="s">
        <v>1879</v>
      </c>
      <c r="D1230" s="8" t="s">
        <v>1880</v>
      </c>
      <c r="E1230" s="8"/>
      <c r="F1230" s="4">
        <v>1594652</v>
      </c>
      <c r="G1230" s="5" t="s">
        <v>1147</v>
      </c>
      <c r="H1230" s="4">
        <v>0</v>
      </c>
      <c r="I1230" s="6">
        <v>3000000</v>
      </c>
      <c r="J1230" s="6">
        <v>1462732</v>
      </c>
    </row>
    <row r="1231" spans="1:10" x14ac:dyDescent="0.2">
      <c r="A1231" s="4" t="s">
        <v>11</v>
      </c>
      <c r="B1231" s="4" t="s">
        <v>19</v>
      </c>
      <c r="C1231" s="8" t="s">
        <v>1868</v>
      </c>
      <c r="D1231" s="8" t="s">
        <v>1881</v>
      </c>
      <c r="E1231" s="8"/>
      <c r="F1231" s="4">
        <v>133419</v>
      </c>
      <c r="G1231" s="5" t="s">
        <v>1147</v>
      </c>
      <c r="H1231" s="4">
        <v>0</v>
      </c>
      <c r="I1231" s="6">
        <v>3000000</v>
      </c>
      <c r="J1231" s="6">
        <v>1463736</v>
      </c>
    </row>
    <row r="1232" spans="1:10" x14ac:dyDescent="0.2">
      <c r="A1232" s="4" t="s">
        <v>11</v>
      </c>
      <c r="B1232" s="4" t="s">
        <v>12</v>
      </c>
      <c r="C1232" s="8" t="s">
        <v>1882</v>
      </c>
      <c r="D1232" s="8" t="s">
        <v>1883</v>
      </c>
      <c r="E1232" s="8"/>
      <c r="F1232" s="4">
        <v>137305</v>
      </c>
      <c r="G1232" s="5" t="s">
        <v>1147</v>
      </c>
      <c r="H1232" s="4">
        <v>0</v>
      </c>
      <c r="I1232" s="6">
        <v>3000000</v>
      </c>
      <c r="J1232" s="6">
        <v>1464740</v>
      </c>
    </row>
    <row r="1233" spans="1:10" x14ac:dyDescent="0.2">
      <c r="A1233" s="4" t="s">
        <v>11</v>
      </c>
      <c r="B1233" s="4" t="s">
        <v>16</v>
      </c>
      <c r="C1233" s="8" t="s">
        <v>1884</v>
      </c>
      <c r="D1233" s="8" t="s">
        <v>1885</v>
      </c>
      <c r="E1233" s="8"/>
      <c r="F1233" s="4">
        <v>1359478</v>
      </c>
      <c r="G1233" s="5" t="s">
        <v>1147</v>
      </c>
      <c r="H1233" s="4">
        <v>0</v>
      </c>
      <c r="I1233" s="6">
        <v>3000000</v>
      </c>
      <c r="J1233" s="6">
        <v>1465744</v>
      </c>
    </row>
    <row r="1234" spans="1:10" x14ac:dyDescent="0.2">
      <c r="A1234" s="4" t="s">
        <v>11</v>
      </c>
      <c r="B1234" s="4" t="s">
        <v>50</v>
      </c>
      <c r="C1234" s="8" t="s">
        <v>1886</v>
      </c>
      <c r="D1234" s="8" t="s">
        <v>1887</v>
      </c>
      <c r="E1234" s="8"/>
      <c r="F1234" s="4">
        <v>616191</v>
      </c>
      <c r="G1234" s="5" t="s">
        <v>1147</v>
      </c>
      <c r="H1234" s="4">
        <v>0</v>
      </c>
      <c r="I1234" s="6">
        <v>3000000</v>
      </c>
      <c r="J1234" s="6">
        <v>1466748</v>
      </c>
    </row>
    <row r="1235" spans="1:10" x14ac:dyDescent="0.2">
      <c r="A1235" s="4" t="s">
        <v>11</v>
      </c>
      <c r="B1235" s="4" t="s">
        <v>19</v>
      </c>
      <c r="C1235" s="8" t="s">
        <v>1888</v>
      </c>
      <c r="D1235" s="8" t="s">
        <v>1889</v>
      </c>
      <c r="E1235" s="8"/>
      <c r="F1235" s="4">
        <v>32744</v>
      </c>
      <c r="G1235" s="5" t="s">
        <v>1147</v>
      </c>
      <c r="H1235" s="4">
        <v>0</v>
      </c>
      <c r="I1235" s="6">
        <v>3000000</v>
      </c>
      <c r="J1235" s="6">
        <v>1467752</v>
      </c>
    </row>
    <row r="1236" spans="1:10" x14ac:dyDescent="0.2">
      <c r="A1236" s="4" t="s">
        <v>11</v>
      </c>
      <c r="B1236" s="4" t="s">
        <v>19</v>
      </c>
      <c r="C1236" s="8" t="s">
        <v>1890</v>
      </c>
      <c r="D1236" s="8" t="s">
        <v>1891</v>
      </c>
      <c r="E1236" s="8"/>
      <c r="F1236" s="4">
        <v>32736</v>
      </c>
      <c r="G1236" s="5" t="s">
        <v>1147</v>
      </c>
      <c r="H1236" s="4">
        <v>0</v>
      </c>
      <c r="I1236" s="6">
        <v>3000000</v>
      </c>
      <c r="J1236" s="6">
        <v>1468756</v>
      </c>
    </row>
    <row r="1237" spans="1:10" x14ac:dyDescent="0.2">
      <c r="A1237" s="4" t="s">
        <v>11</v>
      </c>
      <c r="B1237" s="4" t="s">
        <v>16</v>
      </c>
      <c r="C1237" s="8" t="s">
        <v>1606</v>
      </c>
      <c r="D1237" s="8" t="s">
        <v>1892</v>
      </c>
      <c r="E1237" s="8"/>
      <c r="F1237" s="4">
        <v>576106</v>
      </c>
      <c r="G1237" s="5" t="s">
        <v>1147</v>
      </c>
      <c r="H1237" s="4">
        <v>0</v>
      </c>
      <c r="I1237" s="6">
        <v>3000000</v>
      </c>
      <c r="J1237" s="6">
        <v>1469760</v>
      </c>
    </row>
    <row r="1238" spans="1:10" x14ac:dyDescent="0.2">
      <c r="A1238" s="4" t="s">
        <v>11</v>
      </c>
      <c r="B1238" s="4" t="s">
        <v>12</v>
      </c>
      <c r="C1238" s="8" t="s">
        <v>1893</v>
      </c>
      <c r="D1238" s="8" t="s">
        <v>1894</v>
      </c>
      <c r="E1238" s="8"/>
      <c r="F1238" s="4">
        <v>128427</v>
      </c>
      <c r="G1238" s="5" t="s">
        <v>1147</v>
      </c>
      <c r="H1238" s="4">
        <v>0</v>
      </c>
      <c r="I1238" s="6">
        <v>3000000</v>
      </c>
      <c r="J1238" s="6">
        <v>1470764</v>
      </c>
    </row>
    <row r="1239" spans="1:10" x14ac:dyDescent="0.2">
      <c r="A1239" s="4" t="s">
        <v>11</v>
      </c>
      <c r="B1239" s="4" t="s">
        <v>12</v>
      </c>
      <c r="C1239" s="8" t="s">
        <v>1895</v>
      </c>
      <c r="D1239" s="8" t="s">
        <v>1896</v>
      </c>
      <c r="E1239" s="8"/>
      <c r="F1239" s="4">
        <v>755924</v>
      </c>
      <c r="G1239" s="5" t="s">
        <v>1147</v>
      </c>
      <c r="H1239" s="4">
        <v>0</v>
      </c>
      <c r="I1239" s="6">
        <v>3000000</v>
      </c>
      <c r="J1239" s="6">
        <v>1471768</v>
      </c>
    </row>
    <row r="1240" spans="1:10" x14ac:dyDescent="0.2">
      <c r="A1240" s="4" t="s">
        <v>11</v>
      </c>
      <c r="B1240" s="4" t="s">
        <v>19</v>
      </c>
      <c r="C1240" s="8" t="s">
        <v>1897</v>
      </c>
      <c r="D1240" s="8" t="s">
        <v>1898</v>
      </c>
      <c r="E1240" s="8"/>
      <c r="F1240" s="4">
        <v>683050</v>
      </c>
      <c r="G1240" s="5" t="s">
        <v>1147</v>
      </c>
      <c r="H1240" s="4">
        <v>0</v>
      </c>
      <c r="I1240" s="6">
        <v>3000000</v>
      </c>
      <c r="J1240" s="6">
        <v>1472772</v>
      </c>
    </row>
    <row r="1241" spans="1:10" x14ac:dyDescent="0.2">
      <c r="A1241" s="4" t="s">
        <v>11</v>
      </c>
      <c r="B1241" s="4" t="s">
        <v>12</v>
      </c>
      <c r="C1241" s="8" t="s">
        <v>1899</v>
      </c>
      <c r="D1241" s="8" t="s">
        <v>1900</v>
      </c>
      <c r="E1241" s="8"/>
      <c r="F1241" s="4">
        <v>34617</v>
      </c>
      <c r="G1241" s="5" t="s">
        <v>1147</v>
      </c>
      <c r="H1241" s="4">
        <v>0</v>
      </c>
      <c r="I1241" s="6">
        <v>3000000</v>
      </c>
      <c r="J1241" s="6">
        <v>1473776</v>
      </c>
    </row>
    <row r="1242" spans="1:10" x14ac:dyDescent="0.2">
      <c r="A1242" s="4" t="s">
        <v>11</v>
      </c>
      <c r="B1242" s="4" t="s">
        <v>19</v>
      </c>
      <c r="C1242" s="8" t="s">
        <v>54</v>
      </c>
      <c r="D1242" s="8" t="s">
        <v>1901</v>
      </c>
      <c r="E1242" s="8"/>
      <c r="F1242" s="4">
        <v>677805</v>
      </c>
      <c r="G1242" s="5" t="s">
        <v>1147</v>
      </c>
      <c r="H1242" s="4">
        <v>0</v>
      </c>
      <c r="I1242" s="6">
        <v>3000000</v>
      </c>
      <c r="J1242" s="6">
        <v>1474780</v>
      </c>
    </row>
    <row r="1243" spans="1:10" x14ac:dyDescent="0.2">
      <c r="A1243" s="4" t="s">
        <v>11</v>
      </c>
      <c r="B1243" s="4" t="s">
        <v>12</v>
      </c>
      <c r="C1243" s="8" t="s">
        <v>1902</v>
      </c>
      <c r="D1243" s="8" t="s">
        <v>1903</v>
      </c>
      <c r="E1243" s="8"/>
      <c r="F1243" s="4">
        <v>38741</v>
      </c>
      <c r="G1243" s="5" t="s">
        <v>1147</v>
      </c>
      <c r="H1243" s="4">
        <v>0</v>
      </c>
      <c r="I1243" s="6">
        <v>3000000</v>
      </c>
      <c r="J1243" s="6">
        <v>1475784</v>
      </c>
    </row>
    <row r="1244" spans="1:10" x14ac:dyDescent="0.2">
      <c r="A1244" s="4" t="s">
        <v>11</v>
      </c>
      <c r="B1244" s="4" t="s">
        <v>19</v>
      </c>
      <c r="C1244" s="8" t="s">
        <v>661</v>
      </c>
      <c r="D1244" s="8" t="s">
        <v>1904</v>
      </c>
      <c r="E1244" s="8"/>
      <c r="F1244" s="4">
        <v>48252</v>
      </c>
      <c r="G1244" s="5" t="s">
        <v>1147</v>
      </c>
      <c r="H1244" s="4">
        <v>0</v>
      </c>
      <c r="I1244" s="6">
        <v>3000000</v>
      </c>
      <c r="J1244" s="6">
        <v>1476788</v>
      </c>
    </row>
    <row r="1245" spans="1:10" x14ac:dyDescent="0.2">
      <c r="A1245" s="4" t="s">
        <v>11</v>
      </c>
      <c r="B1245" s="4" t="s">
        <v>16</v>
      </c>
      <c r="C1245" s="8" t="s">
        <v>1905</v>
      </c>
      <c r="D1245" s="8" t="s">
        <v>1906</v>
      </c>
      <c r="E1245" s="8"/>
      <c r="F1245" s="4">
        <v>40630</v>
      </c>
      <c r="G1245" s="5" t="s">
        <v>1147</v>
      </c>
      <c r="H1245" s="4">
        <v>0</v>
      </c>
      <c r="I1245" s="6">
        <v>3000000</v>
      </c>
      <c r="J1245" s="6">
        <v>1477792</v>
      </c>
    </row>
    <row r="1246" spans="1:10" x14ac:dyDescent="0.2">
      <c r="A1246" s="4" t="s">
        <v>11</v>
      </c>
      <c r="B1246" s="4" t="s">
        <v>25</v>
      </c>
      <c r="C1246" s="8" t="s">
        <v>1724</v>
      </c>
      <c r="D1246" s="8" t="s">
        <v>1907</v>
      </c>
      <c r="E1246" s="8"/>
      <c r="F1246" s="4">
        <v>1144490</v>
      </c>
      <c r="G1246" s="5" t="s">
        <v>1147</v>
      </c>
      <c r="H1246" s="4">
        <v>0</v>
      </c>
      <c r="I1246" s="6">
        <v>3000000</v>
      </c>
      <c r="J1246" s="6">
        <v>1478796</v>
      </c>
    </row>
    <row r="1247" spans="1:10" x14ac:dyDescent="0.2">
      <c r="A1247" s="4" t="s">
        <v>11</v>
      </c>
      <c r="B1247" s="4" t="s">
        <v>22</v>
      </c>
      <c r="C1247" s="8" t="s">
        <v>1908</v>
      </c>
      <c r="D1247" s="8" t="s">
        <v>1909</v>
      </c>
      <c r="E1247" s="8"/>
      <c r="F1247" s="4">
        <v>51181</v>
      </c>
      <c r="G1247" s="5" t="s">
        <v>1147</v>
      </c>
      <c r="H1247" s="4">
        <v>0</v>
      </c>
      <c r="I1247" s="6">
        <v>3000000</v>
      </c>
      <c r="J1247" s="6">
        <v>1479800</v>
      </c>
    </row>
    <row r="1248" spans="1:10" x14ac:dyDescent="0.2">
      <c r="A1248" s="4" t="s">
        <v>11</v>
      </c>
      <c r="B1248" s="4" t="s">
        <v>22</v>
      </c>
      <c r="C1248" s="8" t="s">
        <v>1910</v>
      </c>
      <c r="D1248" s="8" t="s">
        <v>1911</v>
      </c>
      <c r="E1248" s="8"/>
      <c r="F1248" s="4">
        <v>44335</v>
      </c>
      <c r="G1248" s="5" t="s">
        <v>1147</v>
      </c>
      <c r="H1248" s="4">
        <v>0</v>
      </c>
      <c r="I1248" s="6">
        <v>3000000</v>
      </c>
      <c r="J1248" s="6">
        <v>1480804</v>
      </c>
    </row>
    <row r="1249" spans="1:10" x14ac:dyDescent="0.2">
      <c r="A1249" s="4" t="s">
        <v>11</v>
      </c>
      <c r="B1249" s="4" t="s">
        <v>25</v>
      </c>
      <c r="C1249" s="8" t="s">
        <v>1912</v>
      </c>
      <c r="D1249" s="8" t="s">
        <v>1913</v>
      </c>
      <c r="E1249" s="8"/>
      <c r="F1249" s="4">
        <v>44194</v>
      </c>
      <c r="G1249" s="5" t="s">
        <v>1147</v>
      </c>
      <c r="H1249" s="4">
        <v>0</v>
      </c>
      <c r="I1249" s="6">
        <v>3000000</v>
      </c>
      <c r="J1249" s="6">
        <v>1481808</v>
      </c>
    </row>
    <row r="1250" spans="1:10" x14ac:dyDescent="0.2">
      <c r="A1250" s="4" t="s">
        <v>11</v>
      </c>
      <c r="B1250" s="4" t="s">
        <v>157</v>
      </c>
      <c r="C1250" s="8" t="s">
        <v>1914</v>
      </c>
      <c r="D1250" s="8" t="s">
        <v>1915</v>
      </c>
      <c r="E1250" s="8"/>
      <c r="F1250" s="4">
        <v>82897</v>
      </c>
      <c r="G1250" s="5" t="s">
        <v>1147</v>
      </c>
      <c r="H1250" s="4">
        <v>0</v>
      </c>
      <c r="I1250" s="6">
        <v>3000000</v>
      </c>
      <c r="J1250" s="6">
        <v>1482812</v>
      </c>
    </row>
    <row r="1251" spans="1:10" x14ac:dyDescent="0.2">
      <c r="A1251" s="4" t="s">
        <v>11</v>
      </c>
      <c r="B1251" s="4" t="s">
        <v>50</v>
      </c>
      <c r="C1251" s="8" t="s">
        <v>1818</v>
      </c>
      <c r="D1251" s="8" t="s">
        <v>1916</v>
      </c>
      <c r="E1251" s="8"/>
      <c r="F1251" s="4">
        <v>63467</v>
      </c>
      <c r="G1251" s="5" t="s">
        <v>1147</v>
      </c>
      <c r="H1251" s="4">
        <v>0</v>
      </c>
      <c r="I1251" s="6">
        <v>3000000</v>
      </c>
      <c r="J1251" s="6">
        <v>1483816</v>
      </c>
    </row>
    <row r="1252" spans="1:10" x14ac:dyDescent="0.2">
      <c r="A1252" s="4" t="s">
        <v>11</v>
      </c>
      <c r="B1252" s="4" t="s">
        <v>12</v>
      </c>
      <c r="C1252" s="8" t="s">
        <v>1917</v>
      </c>
      <c r="D1252" s="8" t="s">
        <v>1918</v>
      </c>
      <c r="E1252" s="8"/>
      <c r="F1252" s="4">
        <v>44236</v>
      </c>
      <c r="G1252" s="5" t="s">
        <v>1147</v>
      </c>
      <c r="H1252" s="4">
        <v>0</v>
      </c>
      <c r="I1252" s="6">
        <v>3000000</v>
      </c>
      <c r="J1252" s="6">
        <v>1484820</v>
      </c>
    </row>
    <row r="1253" spans="1:10" x14ac:dyDescent="0.2">
      <c r="A1253" s="4" t="s">
        <v>11</v>
      </c>
      <c r="B1253" s="4" t="s">
        <v>19</v>
      </c>
      <c r="C1253" s="8" t="s">
        <v>1919</v>
      </c>
      <c r="D1253" s="8" t="s">
        <v>1920</v>
      </c>
      <c r="E1253" s="8"/>
      <c r="F1253" s="4">
        <v>755890</v>
      </c>
      <c r="G1253" s="5" t="s">
        <v>1147</v>
      </c>
      <c r="H1253" s="4">
        <v>0</v>
      </c>
      <c r="I1253" s="6">
        <v>3000000</v>
      </c>
      <c r="J1253" s="6">
        <v>1485824</v>
      </c>
    </row>
    <row r="1254" spans="1:10" x14ac:dyDescent="0.2">
      <c r="A1254" s="4" t="s">
        <v>11</v>
      </c>
      <c r="B1254" s="4" t="s">
        <v>12</v>
      </c>
      <c r="C1254" s="8" t="s">
        <v>1921</v>
      </c>
      <c r="D1254" s="8" t="s">
        <v>1922</v>
      </c>
      <c r="E1254" s="8"/>
      <c r="F1254" s="4">
        <v>769131</v>
      </c>
      <c r="G1254" s="5" t="s">
        <v>1147</v>
      </c>
      <c r="H1254" s="4">
        <v>0</v>
      </c>
      <c r="I1254" s="6">
        <v>3000000</v>
      </c>
      <c r="J1254" s="6">
        <v>1486828</v>
      </c>
    </row>
    <row r="1255" spans="1:10" x14ac:dyDescent="0.2">
      <c r="A1255" s="4" t="s">
        <v>11</v>
      </c>
      <c r="B1255" s="4" t="s">
        <v>22</v>
      </c>
      <c r="C1255" s="8" t="s">
        <v>1923</v>
      </c>
      <c r="D1255" s="8" t="s">
        <v>1924</v>
      </c>
      <c r="E1255" s="8"/>
      <c r="F1255" s="4">
        <v>1017027</v>
      </c>
      <c r="G1255" s="5" t="s">
        <v>1147</v>
      </c>
      <c r="H1255" s="4">
        <v>0</v>
      </c>
      <c r="I1255" s="6">
        <v>3000000</v>
      </c>
      <c r="J1255" s="6">
        <v>1487832</v>
      </c>
    </row>
    <row r="1256" spans="1:10" x14ac:dyDescent="0.2">
      <c r="A1256" s="4" t="s">
        <v>11</v>
      </c>
      <c r="B1256" s="4" t="s">
        <v>22</v>
      </c>
      <c r="C1256" s="8" t="s">
        <v>1925</v>
      </c>
      <c r="D1256" s="8" t="s">
        <v>1926</v>
      </c>
      <c r="E1256" s="8"/>
      <c r="F1256" s="4">
        <v>1396819</v>
      </c>
      <c r="G1256" s="5" t="s">
        <v>1147</v>
      </c>
      <c r="H1256" s="4">
        <v>0</v>
      </c>
      <c r="I1256" s="6">
        <v>3000000</v>
      </c>
      <c r="J1256" s="6">
        <v>1488836</v>
      </c>
    </row>
    <row r="1257" spans="1:10" x14ac:dyDescent="0.2">
      <c r="A1257" s="4" t="s">
        <v>11</v>
      </c>
      <c r="B1257" s="4" t="s">
        <v>19</v>
      </c>
      <c r="C1257" s="8" t="s">
        <v>1927</v>
      </c>
      <c r="D1257" s="8" t="s">
        <v>1928</v>
      </c>
      <c r="E1257" s="8"/>
      <c r="F1257" s="4">
        <v>1007812</v>
      </c>
      <c r="G1257" s="5" t="s">
        <v>1147</v>
      </c>
      <c r="H1257" s="4">
        <v>0</v>
      </c>
      <c r="I1257" s="6">
        <v>3000000</v>
      </c>
      <c r="J1257" s="6">
        <v>1489840</v>
      </c>
    </row>
    <row r="1258" spans="1:10" x14ac:dyDescent="0.2">
      <c r="A1258" s="4" t="s">
        <v>11</v>
      </c>
      <c r="B1258" s="4" t="s">
        <v>19</v>
      </c>
      <c r="C1258" s="8" t="s">
        <v>1680</v>
      </c>
      <c r="D1258" s="8" t="s">
        <v>1929</v>
      </c>
      <c r="E1258" s="8"/>
      <c r="F1258" s="4">
        <v>1389400</v>
      </c>
      <c r="G1258" s="5" t="s">
        <v>1147</v>
      </c>
      <c r="H1258" s="4">
        <v>0</v>
      </c>
      <c r="I1258" s="6">
        <v>3000000</v>
      </c>
      <c r="J1258" s="6">
        <v>1490844</v>
      </c>
    </row>
    <row r="1259" spans="1:10" x14ac:dyDescent="0.2">
      <c r="A1259" s="4" t="s">
        <v>11</v>
      </c>
      <c r="B1259" s="4" t="s">
        <v>12</v>
      </c>
      <c r="C1259" s="8" t="s">
        <v>1930</v>
      </c>
      <c r="D1259" s="8" t="s">
        <v>1931</v>
      </c>
      <c r="E1259" s="8"/>
      <c r="F1259" s="4">
        <v>1555125</v>
      </c>
      <c r="G1259" s="5" t="s">
        <v>1147</v>
      </c>
      <c r="H1259" s="4">
        <v>0</v>
      </c>
      <c r="I1259" s="6">
        <v>3000000</v>
      </c>
      <c r="J1259" s="6">
        <v>1491848</v>
      </c>
    </row>
    <row r="1260" spans="1:10" x14ac:dyDescent="0.2">
      <c r="A1260" s="4" t="s">
        <v>11</v>
      </c>
      <c r="B1260" s="4" t="s">
        <v>67</v>
      </c>
      <c r="C1260" s="8" t="s">
        <v>1932</v>
      </c>
      <c r="D1260" s="8" t="s">
        <v>1933</v>
      </c>
      <c r="E1260" s="8"/>
      <c r="F1260" s="4">
        <v>455475</v>
      </c>
      <c r="G1260" s="5" t="s">
        <v>1147</v>
      </c>
      <c r="H1260" s="4">
        <v>0</v>
      </c>
      <c r="I1260" s="6">
        <v>3000000</v>
      </c>
      <c r="J1260" s="6">
        <v>1492852</v>
      </c>
    </row>
    <row r="1261" spans="1:10" x14ac:dyDescent="0.2">
      <c r="A1261" s="4" t="s">
        <v>11</v>
      </c>
      <c r="B1261" s="4" t="s">
        <v>25</v>
      </c>
      <c r="C1261" s="8" t="s">
        <v>1934</v>
      </c>
      <c r="D1261" s="8" t="s">
        <v>1935</v>
      </c>
      <c r="E1261" s="8"/>
      <c r="F1261" s="4">
        <v>108965</v>
      </c>
      <c r="G1261" s="5" t="s">
        <v>1147</v>
      </c>
      <c r="H1261" s="4">
        <v>0</v>
      </c>
      <c r="I1261" s="6">
        <v>3000000</v>
      </c>
      <c r="J1261" s="6">
        <v>1493856</v>
      </c>
    </row>
    <row r="1262" spans="1:10" x14ac:dyDescent="0.2">
      <c r="A1262" s="4" t="s">
        <v>11</v>
      </c>
      <c r="B1262" s="4" t="s">
        <v>50</v>
      </c>
      <c r="C1262" s="8" t="s">
        <v>1936</v>
      </c>
      <c r="D1262" s="8" t="s">
        <v>1937</v>
      </c>
      <c r="E1262" s="8"/>
      <c r="F1262" s="4">
        <v>759298</v>
      </c>
      <c r="G1262" s="5" t="s">
        <v>1147</v>
      </c>
      <c r="H1262" s="4">
        <v>0</v>
      </c>
      <c r="I1262" s="6">
        <v>3000000</v>
      </c>
      <c r="J1262" s="6">
        <v>1494860</v>
      </c>
    </row>
    <row r="1263" spans="1:10" x14ac:dyDescent="0.2">
      <c r="A1263" s="4" t="s">
        <v>11</v>
      </c>
      <c r="B1263" s="4" t="s">
        <v>157</v>
      </c>
      <c r="C1263" s="8" t="s">
        <v>1188</v>
      </c>
      <c r="D1263" s="8" t="s">
        <v>1938</v>
      </c>
      <c r="E1263" s="8"/>
      <c r="F1263" s="4">
        <v>774792</v>
      </c>
      <c r="G1263" s="5" t="s">
        <v>1147</v>
      </c>
      <c r="H1263" s="4">
        <v>0</v>
      </c>
      <c r="I1263" s="6">
        <v>3000000</v>
      </c>
      <c r="J1263" s="6">
        <v>1495864</v>
      </c>
    </row>
    <row r="1264" spans="1:10" x14ac:dyDescent="0.2">
      <c r="A1264" s="4" t="s">
        <v>11</v>
      </c>
      <c r="B1264" s="4" t="s">
        <v>16</v>
      </c>
      <c r="C1264" s="8" t="s">
        <v>1939</v>
      </c>
      <c r="D1264" s="8" t="s">
        <v>1940</v>
      </c>
      <c r="E1264" s="8"/>
      <c r="F1264" s="4">
        <v>531127</v>
      </c>
      <c r="G1264" s="5" t="s">
        <v>1147</v>
      </c>
      <c r="H1264" s="4">
        <v>0</v>
      </c>
      <c r="I1264" s="6">
        <v>3000000</v>
      </c>
      <c r="J1264" s="6">
        <v>1496868</v>
      </c>
    </row>
    <row r="1265" spans="1:10" x14ac:dyDescent="0.2">
      <c r="A1265" s="4" t="s">
        <v>11</v>
      </c>
      <c r="B1265" s="4" t="s">
        <v>25</v>
      </c>
      <c r="C1265" s="8" t="s">
        <v>1941</v>
      </c>
      <c r="D1265" s="8" t="s">
        <v>1942</v>
      </c>
      <c r="E1265" s="8"/>
      <c r="F1265" s="4">
        <v>1754892</v>
      </c>
      <c r="G1265" s="5" t="s">
        <v>1147</v>
      </c>
      <c r="H1265" s="4">
        <v>0</v>
      </c>
      <c r="I1265" s="6">
        <v>3000000</v>
      </c>
      <c r="J1265" s="6">
        <v>1497872</v>
      </c>
    </row>
    <row r="1266" spans="1:10" x14ac:dyDescent="0.2">
      <c r="A1266" s="4" t="s">
        <v>11</v>
      </c>
      <c r="B1266" s="4" t="s">
        <v>146</v>
      </c>
      <c r="C1266" s="8" t="s">
        <v>1606</v>
      </c>
      <c r="D1266" s="8" t="s">
        <v>1943</v>
      </c>
      <c r="E1266" s="8"/>
      <c r="F1266" s="4">
        <v>860823</v>
      </c>
      <c r="G1266" s="5" t="s">
        <v>1147</v>
      </c>
      <c r="H1266" s="4">
        <v>0</v>
      </c>
      <c r="I1266" s="6">
        <v>3000000</v>
      </c>
      <c r="J1266" s="6">
        <v>1498876</v>
      </c>
    </row>
    <row r="1267" spans="1:10" x14ac:dyDescent="0.2">
      <c r="A1267" s="4" t="s">
        <v>11</v>
      </c>
      <c r="B1267" s="4" t="s">
        <v>50</v>
      </c>
      <c r="C1267" s="8" t="s">
        <v>1944</v>
      </c>
      <c r="D1267" s="8" t="s">
        <v>1945</v>
      </c>
      <c r="E1267" s="8"/>
      <c r="F1267" s="4">
        <v>1096898</v>
      </c>
      <c r="G1267" s="5" t="s">
        <v>1147</v>
      </c>
      <c r="H1267" s="4">
        <v>0</v>
      </c>
      <c r="I1267" s="6">
        <v>3000000</v>
      </c>
      <c r="J1267" s="6">
        <v>1499880</v>
      </c>
    </row>
    <row r="1268" spans="1:10" x14ac:dyDescent="0.2">
      <c r="A1268" s="4" t="s">
        <v>11</v>
      </c>
      <c r="B1268" s="4" t="s">
        <v>50</v>
      </c>
      <c r="C1268" s="8" t="s">
        <v>979</v>
      </c>
      <c r="D1268" s="8" t="s">
        <v>1946</v>
      </c>
      <c r="E1268" s="8"/>
      <c r="F1268" s="4">
        <v>1013844</v>
      </c>
      <c r="G1268" s="5" t="s">
        <v>1147</v>
      </c>
      <c r="H1268" s="4">
        <v>0</v>
      </c>
      <c r="I1268" s="6">
        <v>3000000</v>
      </c>
      <c r="J1268" s="6">
        <v>1500884</v>
      </c>
    </row>
    <row r="1269" spans="1:10" x14ac:dyDescent="0.2">
      <c r="A1269" s="4" t="s">
        <v>11</v>
      </c>
      <c r="B1269" s="4" t="s">
        <v>12</v>
      </c>
      <c r="C1269" s="8" t="s">
        <v>1947</v>
      </c>
      <c r="D1269" s="8" t="s">
        <v>1948</v>
      </c>
      <c r="E1269" s="8"/>
      <c r="F1269" s="4">
        <v>1660834</v>
      </c>
      <c r="G1269" s="5" t="s">
        <v>1147</v>
      </c>
      <c r="H1269" s="4">
        <v>0</v>
      </c>
      <c r="I1269" s="6">
        <v>3000000</v>
      </c>
      <c r="J1269" s="6">
        <v>1501888</v>
      </c>
    </row>
    <row r="1270" spans="1:10" x14ac:dyDescent="0.2">
      <c r="A1270" s="4" t="s">
        <v>11</v>
      </c>
      <c r="B1270" s="4" t="s">
        <v>12</v>
      </c>
      <c r="C1270" s="8" t="s">
        <v>1949</v>
      </c>
      <c r="D1270" s="8" t="s">
        <v>1950</v>
      </c>
      <c r="E1270" s="8"/>
      <c r="F1270" s="4">
        <v>1659349</v>
      </c>
      <c r="G1270" s="5" t="s">
        <v>1147</v>
      </c>
      <c r="H1270" s="4">
        <v>0</v>
      </c>
      <c r="I1270" s="6">
        <v>3000000</v>
      </c>
      <c r="J1270" s="6">
        <v>1502892</v>
      </c>
    </row>
    <row r="1271" spans="1:10" x14ac:dyDescent="0.2">
      <c r="A1271" s="4" t="s">
        <v>11</v>
      </c>
      <c r="B1271" s="4" t="s">
        <v>488</v>
      </c>
      <c r="C1271" s="8" t="s">
        <v>884</v>
      </c>
      <c r="D1271" s="8" t="s">
        <v>1951</v>
      </c>
      <c r="E1271" s="8"/>
      <c r="F1271" s="4">
        <v>1423811</v>
      </c>
      <c r="G1271" s="5" t="s">
        <v>1147</v>
      </c>
      <c r="H1271" s="4">
        <v>0</v>
      </c>
      <c r="I1271" s="6">
        <v>3000000</v>
      </c>
      <c r="J1271" s="6">
        <v>1503896</v>
      </c>
    </row>
    <row r="1272" spans="1:10" x14ac:dyDescent="0.2">
      <c r="A1272" s="4" t="s">
        <v>11</v>
      </c>
      <c r="B1272" s="4" t="s">
        <v>50</v>
      </c>
      <c r="C1272" s="8" t="s">
        <v>1755</v>
      </c>
      <c r="D1272" s="8" t="s">
        <v>1952</v>
      </c>
      <c r="E1272" s="8"/>
      <c r="F1272" s="4">
        <v>735538</v>
      </c>
      <c r="G1272" s="5" t="s">
        <v>1147</v>
      </c>
      <c r="H1272" s="4">
        <v>0</v>
      </c>
      <c r="I1272" s="6">
        <v>3000000</v>
      </c>
      <c r="J1272" s="6">
        <v>1504900</v>
      </c>
    </row>
    <row r="1273" spans="1:10" x14ac:dyDescent="0.2">
      <c r="A1273" s="4" t="s">
        <v>11</v>
      </c>
      <c r="B1273" s="4" t="s">
        <v>25</v>
      </c>
      <c r="C1273" s="8" t="s">
        <v>1953</v>
      </c>
      <c r="D1273" s="8" t="s">
        <v>1954</v>
      </c>
      <c r="E1273" s="8"/>
      <c r="F1273" s="4">
        <v>26789</v>
      </c>
      <c r="G1273" s="5" t="s">
        <v>1147</v>
      </c>
      <c r="H1273" s="4">
        <v>0</v>
      </c>
      <c r="I1273" s="6">
        <v>3000000</v>
      </c>
      <c r="J1273" s="6">
        <v>1505904</v>
      </c>
    </row>
    <row r="1274" spans="1:10" x14ac:dyDescent="0.2">
      <c r="A1274" s="4" t="s">
        <v>11</v>
      </c>
      <c r="B1274" s="4" t="s">
        <v>50</v>
      </c>
      <c r="C1274" s="8" t="s">
        <v>1879</v>
      </c>
      <c r="D1274" s="8" t="s">
        <v>1955</v>
      </c>
      <c r="E1274" s="8"/>
      <c r="F1274" s="4">
        <v>603751</v>
      </c>
      <c r="G1274" s="5" t="s">
        <v>1147</v>
      </c>
      <c r="H1274" s="4">
        <v>0</v>
      </c>
      <c r="I1274" s="6">
        <v>3000000</v>
      </c>
      <c r="J1274" s="6">
        <v>1506908</v>
      </c>
    </row>
    <row r="1275" spans="1:10" x14ac:dyDescent="0.2">
      <c r="A1275" s="4" t="s">
        <v>11</v>
      </c>
      <c r="B1275" s="4" t="s">
        <v>22</v>
      </c>
      <c r="C1275" s="8" t="s">
        <v>1755</v>
      </c>
      <c r="D1275" s="8" t="s">
        <v>1729</v>
      </c>
      <c r="E1275" s="8"/>
      <c r="F1275" s="4">
        <v>1339801</v>
      </c>
      <c r="G1275" s="5" t="s">
        <v>1147</v>
      </c>
      <c r="H1275" s="4">
        <v>0</v>
      </c>
      <c r="I1275" s="6">
        <v>3000000</v>
      </c>
      <c r="J1275" s="6">
        <v>1507912</v>
      </c>
    </row>
    <row r="1276" spans="1:10" x14ac:dyDescent="0.2">
      <c r="A1276" s="4" t="s">
        <v>11</v>
      </c>
      <c r="B1276" s="4" t="s">
        <v>12</v>
      </c>
      <c r="C1276" s="8" t="s">
        <v>1956</v>
      </c>
      <c r="D1276" s="8" t="s">
        <v>1957</v>
      </c>
      <c r="E1276" s="8"/>
      <c r="F1276" s="4">
        <v>1659604</v>
      </c>
      <c r="G1276" s="5" t="s">
        <v>1147</v>
      </c>
      <c r="H1276" s="4">
        <v>0</v>
      </c>
      <c r="I1276" s="6">
        <v>3000000</v>
      </c>
      <c r="J1276" s="6">
        <v>1508916</v>
      </c>
    </row>
    <row r="1277" spans="1:10" x14ac:dyDescent="0.2">
      <c r="A1277" s="4" t="s">
        <v>11</v>
      </c>
      <c r="B1277" s="4" t="s">
        <v>12</v>
      </c>
      <c r="C1277" s="8" t="s">
        <v>1958</v>
      </c>
      <c r="D1277" s="8" t="s">
        <v>1959</v>
      </c>
      <c r="E1277" s="8"/>
      <c r="F1277" s="4">
        <v>531424</v>
      </c>
      <c r="G1277" s="5" t="s">
        <v>1147</v>
      </c>
      <c r="H1277" s="4">
        <v>0</v>
      </c>
      <c r="I1277" s="6">
        <v>3000000</v>
      </c>
      <c r="J1277" s="6">
        <v>1509920</v>
      </c>
    </row>
    <row r="1278" spans="1:10" x14ac:dyDescent="0.2">
      <c r="A1278" s="4" t="s">
        <v>11</v>
      </c>
      <c r="B1278" s="4" t="s">
        <v>25</v>
      </c>
      <c r="C1278" s="8" t="s">
        <v>1960</v>
      </c>
      <c r="D1278" s="8" t="s">
        <v>1961</v>
      </c>
      <c r="E1278" s="8"/>
      <c r="F1278" s="4">
        <v>1809068</v>
      </c>
      <c r="G1278" s="5" t="s">
        <v>1147</v>
      </c>
      <c r="H1278" s="4">
        <v>0</v>
      </c>
      <c r="I1278" s="6">
        <v>3000000</v>
      </c>
      <c r="J1278" s="6">
        <v>1510924</v>
      </c>
    </row>
    <row r="1279" spans="1:10" x14ac:dyDescent="0.2">
      <c r="A1279" s="4" t="s">
        <v>11</v>
      </c>
      <c r="B1279" s="4" t="s">
        <v>50</v>
      </c>
      <c r="C1279" s="8" t="s">
        <v>1962</v>
      </c>
      <c r="D1279" s="8" t="s">
        <v>1963</v>
      </c>
      <c r="E1279" s="8"/>
      <c r="F1279" s="4">
        <v>511459</v>
      </c>
      <c r="G1279" s="5" t="s">
        <v>1147</v>
      </c>
      <c r="H1279" s="4">
        <v>0</v>
      </c>
      <c r="I1279" s="6">
        <v>3000000</v>
      </c>
      <c r="J1279" s="6">
        <v>1511928</v>
      </c>
    </row>
    <row r="1280" spans="1:10" x14ac:dyDescent="0.2">
      <c r="A1280" s="4" t="s">
        <v>11</v>
      </c>
      <c r="B1280" s="4" t="s">
        <v>12</v>
      </c>
      <c r="C1280" s="8" t="s">
        <v>1964</v>
      </c>
      <c r="D1280" s="8" t="s">
        <v>1965</v>
      </c>
      <c r="E1280" s="8"/>
      <c r="F1280" s="4">
        <v>1752292</v>
      </c>
      <c r="G1280" s="5" t="s">
        <v>1147</v>
      </c>
      <c r="H1280" s="4">
        <v>0</v>
      </c>
      <c r="I1280" s="6">
        <v>3000000</v>
      </c>
      <c r="J1280" s="6">
        <v>1512932</v>
      </c>
    </row>
    <row r="1281" spans="1:10" x14ac:dyDescent="0.2">
      <c r="A1281" s="4" t="s">
        <v>11</v>
      </c>
      <c r="B1281" s="4" t="s">
        <v>157</v>
      </c>
      <c r="C1281" s="8" t="s">
        <v>1966</v>
      </c>
      <c r="D1281" s="8" t="s">
        <v>1967</v>
      </c>
      <c r="E1281" s="8"/>
      <c r="F1281" s="4">
        <v>1433497</v>
      </c>
      <c r="G1281" s="5" t="s">
        <v>1147</v>
      </c>
      <c r="H1281" s="4">
        <v>0</v>
      </c>
      <c r="I1281" s="6">
        <v>3000000</v>
      </c>
      <c r="J1281" s="6">
        <v>1513936</v>
      </c>
    </row>
    <row r="1282" spans="1:10" x14ac:dyDescent="0.2">
      <c r="A1282" s="4" t="s">
        <v>11</v>
      </c>
      <c r="B1282" s="4" t="s">
        <v>12</v>
      </c>
      <c r="C1282" s="8" t="s">
        <v>1968</v>
      </c>
      <c r="D1282" s="8" t="s">
        <v>1969</v>
      </c>
      <c r="E1282" s="8"/>
      <c r="F1282" s="4">
        <v>1754900</v>
      </c>
      <c r="G1282" s="5" t="s">
        <v>1147</v>
      </c>
      <c r="H1282" s="4">
        <v>0</v>
      </c>
      <c r="I1282" s="6">
        <v>3000000</v>
      </c>
      <c r="J1282" s="6">
        <v>1514940</v>
      </c>
    </row>
    <row r="1283" spans="1:10" x14ac:dyDescent="0.2">
      <c r="A1283" s="4" t="s">
        <v>11</v>
      </c>
      <c r="B1283" s="4" t="s">
        <v>67</v>
      </c>
      <c r="C1283" s="8" t="s">
        <v>1784</v>
      </c>
      <c r="D1283" s="8" t="s">
        <v>1970</v>
      </c>
      <c r="E1283" s="8"/>
      <c r="F1283" s="4">
        <v>1692464</v>
      </c>
      <c r="G1283" s="5" t="s">
        <v>1147</v>
      </c>
      <c r="H1283" s="4">
        <v>0</v>
      </c>
      <c r="I1283" s="6">
        <v>3000000</v>
      </c>
      <c r="J1283" s="6">
        <v>1515944</v>
      </c>
    </row>
    <row r="1284" spans="1:10" x14ac:dyDescent="0.2">
      <c r="A1284" s="4" t="s">
        <v>11</v>
      </c>
      <c r="B1284" s="4" t="s">
        <v>12</v>
      </c>
      <c r="C1284" s="8" t="s">
        <v>1770</v>
      </c>
      <c r="D1284" s="8" t="s">
        <v>1971</v>
      </c>
      <c r="E1284" s="8"/>
      <c r="F1284" s="4">
        <v>1659778</v>
      </c>
      <c r="G1284" s="5" t="s">
        <v>1147</v>
      </c>
      <c r="H1284" s="4">
        <v>0</v>
      </c>
      <c r="I1284" s="6">
        <v>3000000</v>
      </c>
      <c r="J1284" s="6">
        <v>1516948</v>
      </c>
    </row>
    <row r="1285" spans="1:10" x14ac:dyDescent="0.2">
      <c r="A1285" s="4" t="s">
        <v>11</v>
      </c>
      <c r="B1285" s="4" t="s">
        <v>16</v>
      </c>
      <c r="C1285" s="8" t="s">
        <v>1972</v>
      </c>
      <c r="D1285" s="8" t="s">
        <v>1973</v>
      </c>
      <c r="E1285" s="8"/>
      <c r="F1285" s="4">
        <v>1380318</v>
      </c>
      <c r="G1285" s="5" t="s">
        <v>1147</v>
      </c>
      <c r="H1285" s="4">
        <v>0</v>
      </c>
      <c r="I1285" s="6">
        <v>3000000</v>
      </c>
      <c r="J1285" s="6">
        <v>1517952</v>
      </c>
    </row>
    <row r="1286" spans="1:10" x14ac:dyDescent="0.2">
      <c r="A1286" s="4" t="s">
        <v>11</v>
      </c>
      <c r="B1286" s="4" t="s">
        <v>488</v>
      </c>
      <c r="C1286" s="8" t="s">
        <v>1974</v>
      </c>
      <c r="D1286" s="8" t="s">
        <v>1975</v>
      </c>
      <c r="E1286" s="8"/>
      <c r="F1286" s="4">
        <v>521417</v>
      </c>
      <c r="G1286" s="5" t="s">
        <v>1147</v>
      </c>
      <c r="H1286" s="4">
        <v>0</v>
      </c>
      <c r="I1286" s="6">
        <v>3000000</v>
      </c>
      <c r="J1286" s="6">
        <v>1518956</v>
      </c>
    </row>
    <row r="1287" spans="1:10" x14ac:dyDescent="0.2">
      <c r="A1287" s="4" t="s">
        <v>11</v>
      </c>
      <c r="B1287" s="4" t="s">
        <v>50</v>
      </c>
      <c r="C1287" s="8" t="s">
        <v>1976</v>
      </c>
      <c r="D1287" s="8" t="s">
        <v>1977</v>
      </c>
      <c r="E1287" s="8"/>
      <c r="F1287" s="4">
        <v>608651</v>
      </c>
      <c r="G1287" s="5" t="s">
        <v>1147</v>
      </c>
      <c r="H1287" s="4">
        <v>0</v>
      </c>
      <c r="I1287" s="6">
        <v>3000000</v>
      </c>
      <c r="J1287" s="6">
        <v>1519960</v>
      </c>
    </row>
    <row r="1288" spans="1:10" x14ac:dyDescent="0.2">
      <c r="A1288" s="4" t="s">
        <v>11</v>
      </c>
      <c r="B1288" s="4" t="s">
        <v>50</v>
      </c>
      <c r="C1288" s="8" t="s">
        <v>1978</v>
      </c>
      <c r="D1288" s="8" t="s">
        <v>1979</v>
      </c>
      <c r="E1288" s="8"/>
      <c r="F1288" s="4">
        <v>525129</v>
      </c>
      <c r="G1288" s="5" t="s">
        <v>1147</v>
      </c>
      <c r="H1288" s="4">
        <v>0</v>
      </c>
      <c r="I1288" s="6">
        <v>3000000</v>
      </c>
      <c r="J1288" s="6">
        <v>1520964</v>
      </c>
    </row>
    <row r="1289" spans="1:10" x14ac:dyDescent="0.2">
      <c r="A1289" s="4" t="s">
        <v>11</v>
      </c>
      <c r="B1289" s="4" t="s">
        <v>25</v>
      </c>
      <c r="C1289" s="8" t="s">
        <v>1980</v>
      </c>
      <c r="D1289" s="8" t="s">
        <v>1981</v>
      </c>
      <c r="E1289" s="8"/>
      <c r="F1289" s="4">
        <v>13133</v>
      </c>
      <c r="G1289" s="5" t="s">
        <v>1147</v>
      </c>
      <c r="H1289" s="4">
        <v>0</v>
      </c>
      <c r="I1289" s="6">
        <v>3000000</v>
      </c>
      <c r="J1289" s="6">
        <v>1521968</v>
      </c>
    </row>
    <row r="1290" spans="1:10" x14ac:dyDescent="0.2">
      <c r="A1290" s="4" t="s">
        <v>11</v>
      </c>
      <c r="B1290" s="4" t="s">
        <v>67</v>
      </c>
      <c r="C1290" s="8" t="s">
        <v>1982</v>
      </c>
      <c r="D1290" s="8" t="s">
        <v>1983</v>
      </c>
      <c r="E1290" s="8"/>
      <c r="F1290" s="4">
        <v>526036</v>
      </c>
      <c r="G1290" s="5" t="s">
        <v>1147</v>
      </c>
      <c r="H1290" s="4">
        <v>0</v>
      </c>
      <c r="I1290" s="6">
        <v>3000000</v>
      </c>
      <c r="J1290" s="6">
        <v>1522972</v>
      </c>
    </row>
    <row r="1291" spans="1:10" x14ac:dyDescent="0.2">
      <c r="A1291" s="4" t="s">
        <v>11</v>
      </c>
      <c r="B1291" s="4" t="s">
        <v>146</v>
      </c>
      <c r="C1291" s="8" t="s">
        <v>1984</v>
      </c>
      <c r="D1291" s="8" t="s">
        <v>1985</v>
      </c>
      <c r="E1291" s="8"/>
      <c r="F1291" s="4">
        <v>1526779</v>
      </c>
      <c r="G1291" s="5" t="s">
        <v>1147</v>
      </c>
      <c r="H1291" s="4">
        <v>0</v>
      </c>
      <c r="I1291" s="6">
        <v>3000000</v>
      </c>
      <c r="J1291" s="6">
        <v>1523976</v>
      </c>
    </row>
    <row r="1292" spans="1:10" x14ac:dyDescent="0.2">
      <c r="A1292" s="4" t="s">
        <v>11</v>
      </c>
      <c r="B1292" s="4" t="s">
        <v>12</v>
      </c>
      <c r="C1292" s="8" t="s">
        <v>1986</v>
      </c>
      <c r="D1292" s="8" t="s">
        <v>1987</v>
      </c>
      <c r="E1292" s="8"/>
      <c r="F1292" s="4">
        <v>755932</v>
      </c>
      <c r="G1292" s="5" t="s">
        <v>1147</v>
      </c>
      <c r="H1292" s="4">
        <v>0</v>
      </c>
      <c r="I1292" s="6">
        <v>3000000</v>
      </c>
      <c r="J1292" s="6">
        <v>1524980</v>
      </c>
    </row>
    <row r="1293" spans="1:10" x14ac:dyDescent="0.2">
      <c r="A1293" s="4" t="s">
        <v>11</v>
      </c>
      <c r="B1293" s="4" t="s">
        <v>67</v>
      </c>
      <c r="C1293" s="8" t="s">
        <v>1755</v>
      </c>
      <c r="D1293" s="8" t="s">
        <v>1988</v>
      </c>
      <c r="E1293" s="8"/>
      <c r="F1293" s="4">
        <v>1621919</v>
      </c>
      <c r="G1293" s="5" t="s">
        <v>1147</v>
      </c>
      <c r="H1293" s="4">
        <v>0</v>
      </c>
      <c r="I1293" s="6">
        <v>3000000</v>
      </c>
      <c r="J1293" s="6">
        <v>1525984</v>
      </c>
    </row>
    <row r="1294" spans="1:10" x14ac:dyDescent="0.2">
      <c r="A1294" s="4" t="s">
        <v>11</v>
      </c>
      <c r="B1294" s="4" t="s">
        <v>12</v>
      </c>
      <c r="C1294" s="8" t="s">
        <v>893</v>
      </c>
      <c r="D1294" s="8" t="s">
        <v>1989</v>
      </c>
      <c r="E1294" s="8"/>
      <c r="F1294" s="4">
        <v>1450327</v>
      </c>
      <c r="G1294" s="5" t="s">
        <v>1147</v>
      </c>
      <c r="H1294" s="4">
        <v>0</v>
      </c>
      <c r="I1294" s="6">
        <v>3000000</v>
      </c>
      <c r="J1294" s="6">
        <v>1526988</v>
      </c>
    </row>
    <row r="1295" spans="1:10" x14ac:dyDescent="0.2">
      <c r="A1295" s="4" t="s">
        <v>11</v>
      </c>
      <c r="B1295" s="4" t="s">
        <v>19</v>
      </c>
      <c r="C1295" s="8" t="s">
        <v>1990</v>
      </c>
      <c r="D1295" s="8" t="s">
        <v>1991</v>
      </c>
      <c r="E1295" s="8"/>
      <c r="F1295" s="4">
        <v>769255</v>
      </c>
      <c r="G1295" s="5" t="s">
        <v>1147</v>
      </c>
      <c r="H1295" s="4">
        <v>0</v>
      </c>
      <c r="I1295" s="6">
        <v>3000000</v>
      </c>
      <c r="J1295" s="6">
        <v>1527992</v>
      </c>
    </row>
    <row r="1296" spans="1:10" x14ac:dyDescent="0.2">
      <c r="A1296" s="4" t="s">
        <v>11</v>
      </c>
      <c r="B1296" s="4" t="s">
        <v>12</v>
      </c>
      <c r="C1296" s="8" t="s">
        <v>1856</v>
      </c>
      <c r="D1296" s="8" t="s">
        <v>1992</v>
      </c>
      <c r="E1296" s="8"/>
      <c r="F1296" s="4">
        <v>1610821</v>
      </c>
      <c r="G1296" s="5" t="s">
        <v>1147</v>
      </c>
      <c r="H1296" s="4">
        <v>0</v>
      </c>
      <c r="I1296" s="6">
        <v>3000000</v>
      </c>
      <c r="J1296" s="6">
        <v>1528996</v>
      </c>
    </row>
    <row r="1297" spans="1:10" x14ac:dyDescent="0.2">
      <c r="A1297" s="4" t="s">
        <v>11</v>
      </c>
      <c r="B1297" s="4" t="s">
        <v>50</v>
      </c>
      <c r="C1297" s="8" t="s">
        <v>1993</v>
      </c>
      <c r="D1297" s="8" t="s">
        <v>1994</v>
      </c>
      <c r="E1297" s="8"/>
      <c r="F1297" s="4">
        <v>59150</v>
      </c>
      <c r="G1297" s="5" t="s">
        <v>1147</v>
      </c>
      <c r="H1297" s="4">
        <v>0</v>
      </c>
      <c r="I1297" s="6">
        <v>3000000</v>
      </c>
      <c r="J1297" s="6">
        <v>1530000</v>
      </c>
    </row>
    <row r="1298" spans="1:10" x14ac:dyDescent="0.2">
      <c r="A1298" s="4" t="s">
        <v>11</v>
      </c>
      <c r="B1298" s="4" t="s">
        <v>50</v>
      </c>
      <c r="C1298" s="8" t="s">
        <v>1995</v>
      </c>
      <c r="D1298" s="8" t="s">
        <v>1996</v>
      </c>
      <c r="E1298" s="8"/>
      <c r="F1298" s="4">
        <v>1534583</v>
      </c>
      <c r="G1298" s="5" t="s">
        <v>1147</v>
      </c>
      <c r="H1298" s="4">
        <v>0</v>
      </c>
      <c r="I1298" s="6">
        <v>3000000</v>
      </c>
      <c r="J1298" s="6">
        <v>1531004</v>
      </c>
    </row>
    <row r="1299" spans="1:10" x14ac:dyDescent="0.2">
      <c r="A1299" s="4" t="s">
        <v>11</v>
      </c>
      <c r="B1299" s="4" t="s">
        <v>12</v>
      </c>
      <c r="C1299" s="8" t="s">
        <v>1997</v>
      </c>
      <c r="D1299" s="8" t="s">
        <v>1998</v>
      </c>
      <c r="E1299" s="8"/>
      <c r="F1299" s="4">
        <v>1811700</v>
      </c>
      <c r="G1299" s="5" t="s">
        <v>1147</v>
      </c>
      <c r="H1299" s="4">
        <v>0</v>
      </c>
      <c r="I1299" s="6">
        <v>3000000</v>
      </c>
      <c r="J1299" s="6">
        <v>1532008</v>
      </c>
    </row>
    <row r="1300" spans="1:10" x14ac:dyDescent="0.2">
      <c r="A1300" s="4" t="s">
        <v>11</v>
      </c>
      <c r="B1300" s="4" t="s">
        <v>12</v>
      </c>
      <c r="C1300" s="8" t="s">
        <v>1999</v>
      </c>
      <c r="D1300" s="8" t="s">
        <v>2000</v>
      </c>
      <c r="E1300" s="8"/>
      <c r="F1300" s="4">
        <v>735090</v>
      </c>
      <c r="G1300" s="5" t="s">
        <v>1147</v>
      </c>
      <c r="H1300" s="4">
        <v>0</v>
      </c>
      <c r="I1300" s="6">
        <v>3000000</v>
      </c>
      <c r="J1300" s="6">
        <v>1533012</v>
      </c>
    </row>
    <row r="1301" spans="1:10" x14ac:dyDescent="0.2">
      <c r="A1301" s="4" t="s">
        <v>11</v>
      </c>
      <c r="B1301" s="4" t="s">
        <v>12</v>
      </c>
      <c r="C1301" s="8" t="s">
        <v>2001</v>
      </c>
      <c r="D1301" s="8" t="s">
        <v>2002</v>
      </c>
      <c r="E1301" s="8"/>
      <c r="F1301" s="4">
        <v>1095924</v>
      </c>
      <c r="G1301" s="5" t="s">
        <v>1147</v>
      </c>
      <c r="H1301" s="4">
        <v>0</v>
      </c>
      <c r="I1301" s="6">
        <v>3000000</v>
      </c>
      <c r="J1301" s="6">
        <v>1534016</v>
      </c>
    </row>
    <row r="1302" spans="1:10" x14ac:dyDescent="0.2">
      <c r="A1302" s="4" t="s">
        <v>11</v>
      </c>
      <c r="B1302" s="4" t="s">
        <v>19</v>
      </c>
      <c r="C1302" s="8" t="s">
        <v>2003</v>
      </c>
      <c r="D1302" s="8" t="s">
        <v>2004</v>
      </c>
      <c r="E1302" s="8"/>
      <c r="F1302" s="4">
        <v>668721</v>
      </c>
      <c r="G1302" s="5" t="s">
        <v>1147</v>
      </c>
      <c r="H1302" s="4">
        <v>0</v>
      </c>
      <c r="I1302" s="6">
        <v>3000000</v>
      </c>
      <c r="J1302" s="6">
        <v>1535020</v>
      </c>
    </row>
    <row r="1303" spans="1:10" x14ac:dyDescent="0.2">
      <c r="A1303" s="4" t="s">
        <v>11</v>
      </c>
      <c r="B1303" s="4" t="s">
        <v>19</v>
      </c>
      <c r="C1303" s="8" t="s">
        <v>2005</v>
      </c>
      <c r="D1303" s="8" t="s">
        <v>2006</v>
      </c>
      <c r="E1303" s="8"/>
      <c r="F1303" s="4">
        <v>1441821</v>
      </c>
      <c r="G1303" s="5" t="s">
        <v>1147</v>
      </c>
      <c r="H1303" s="4">
        <v>0</v>
      </c>
      <c r="I1303" s="6">
        <v>3000000</v>
      </c>
      <c r="J1303" s="6">
        <v>1536024</v>
      </c>
    </row>
    <row r="1304" spans="1:10" x14ac:dyDescent="0.2">
      <c r="A1304" s="4" t="s">
        <v>11</v>
      </c>
      <c r="B1304" s="4" t="s">
        <v>12</v>
      </c>
      <c r="C1304" s="8" t="s">
        <v>1721</v>
      </c>
      <c r="D1304" s="8" t="s">
        <v>2007</v>
      </c>
      <c r="E1304" s="8"/>
      <c r="F1304" s="4">
        <v>1424280</v>
      </c>
      <c r="G1304" s="5" t="s">
        <v>1147</v>
      </c>
      <c r="H1304" s="4">
        <v>0</v>
      </c>
      <c r="I1304" s="6">
        <v>3000000</v>
      </c>
      <c r="J1304" s="6">
        <v>1537028</v>
      </c>
    </row>
    <row r="1305" spans="1:10" x14ac:dyDescent="0.2">
      <c r="A1305" s="4" t="s">
        <v>11</v>
      </c>
      <c r="B1305" s="4" t="s">
        <v>19</v>
      </c>
      <c r="C1305" s="8" t="s">
        <v>2008</v>
      </c>
      <c r="D1305" s="8" t="s">
        <v>2009</v>
      </c>
      <c r="E1305" s="8"/>
      <c r="F1305" s="4">
        <v>506038</v>
      </c>
      <c r="G1305" s="5" t="s">
        <v>1147</v>
      </c>
      <c r="H1305" s="4">
        <v>0</v>
      </c>
      <c r="I1305" s="6">
        <v>3000000</v>
      </c>
      <c r="J1305" s="6">
        <v>1538032</v>
      </c>
    </row>
    <row r="1306" spans="1:10" x14ac:dyDescent="0.2">
      <c r="A1306" s="4" t="s">
        <v>11</v>
      </c>
      <c r="B1306" s="4" t="s">
        <v>22</v>
      </c>
      <c r="C1306" s="8" t="s">
        <v>2010</v>
      </c>
      <c r="D1306" s="8" t="s">
        <v>2011</v>
      </c>
      <c r="E1306" s="8"/>
      <c r="F1306" s="4">
        <v>744605</v>
      </c>
      <c r="G1306" s="5" t="s">
        <v>1147</v>
      </c>
      <c r="H1306" s="4">
        <v>0</v>
      </c>
      <c r="I1306" s="6">
        <v>3000000</v>
      </c>
      <c r="J1306" s="6">
        <v>1539036</v>
      </c>
    </row>
    <row r="1307" spans="1:10" x14ac:dyDescent="0.2">
      <c r="A1307" s="4" t="s">
        <v>11</v>
      </c>
      <c r="B1307" s="4" t="s">
        <v>12</v>
      </c>
      <c r="C1307" s="8" t="s">
        <v>2012</v>
      </c>
      <c r="D1307" s="8" t="s">
        <v>2013</v>
      </c>
      <c r="E1307" s="8"/>
      <c r="F1307" s="4">
        <v>1396256</v>
      </c>
      <c r="G1307" s="5" t="s">
        <v>1147</v>
      </c>
      <c r="H1307" s="4">
        <v>0</v>
      </c>
      <c r="I1307" s="6">
        <v>3000000</v>
      </c>
      <c r="J1307" s="6">
        <v>1540040</v>
      </c>
    </row>
    <row r="1308" spans="1:10" x14ac:dyDescent="0.2">
      <c r="A1308" s="4" t="s">
        <v>11</v>
      </c>
      <c r="B1308" s="4" t="s">
        <v>25</v>
      </c>
      <c r="C1308" s="8" t="s">
        <v>2014</v>
      </c>
      <c r="D1308" s="8" t="s">
        <v>2015</v>
      </c>
      <c r="E1308" s="8"/>
      <c r="F1308" s="4">
        <v>531812</v>
      </c>
      <c r="G1308" s="5" t="s">
        <v>1147</v>
      </c>
      <c r="H1308" s="4">
        <v>0</v>
      </c>
      <c r="I1308" s="6">
        <v>3000000</v>
      </c>
      <c r="J1308" s="6">
        <v>1541044</v>
      </c>
    </row>
    <row r="1309" spans="1:10" x14ac:dyDescent="0.2">
      <c r="A1309" s="4" t="s">
        <v>11</v>
      </c>
      <c r="B1309" s="4" t="s">
        <v>12</v>
      </c>
      <c r="C1309" s="8" t="s">
        <v>2016</v>
      </c>
      <c r="D1309" s="8" t="s">
        <v>2017</v>
      </c>
      <c r="E1309" s="8"/>
      <c r="F1309" s="4">
        <v>1352846</v>
      </c>
      <c r="G1309" s="5" t="s">
        <v>1147</v>
      </c>
      <c r="H1309" s="4">
        <v>0</v>
      </c>
      <c r="I1309" s="6">
        <v>3000000</v>
      </c>
      <c r="J1309" s="6">
        <v>1542048</v>
      </c>
    </row>
    <row r="1310" spans="1:10" x14ac:dyDescent="0.2">
      <c r="A1310" s="4" t="s">
        <v>11</v>
      </c>
      <c r="B1310" s="4" t="s">
        <v>146</v>
      </c>
      <c r="C1310" s="8" t="s">
        <v>2018</v>
      </c>
      <c r="D1310" s="8" t="s">
        <v>686</v>
      </c>
      <c r="E1310" s="8"/>
      <c r="F1310" s="4">
        <v>651578</v>
      </c>
      <c r="G1310" s="5" t="s">
        <v>1147</v>
      </c>
      <c r="H1310" s="4">
        <v>0</v>
      </c>
      <c r="I1310" s="6">
        <v>3000000</v>
      </c>
      <c r="J1310" s="6">
        <v>1543052</v>
      </c>
    </row>
    <row r="1311" spans="1:10" x14ac:dyDescent="0.2">
      <c r="A1311" s="4" t="s">
        <v>11</v>
      </c>
      <c r="B1311" s="4" t="s">
        <v>25</v>
      </c>
      <c r="C1311" s="8" t="s">
        <v>2019</v>
      </c>
      <c r="D1311" s="8" t="s">
        <v>2020</v>
      </c>
      <c r="E1311" s="8"/>
      <c r="F1311" s="4">
        <v>1019130</v>
      </c>
      <c r="G1311" s="5" t="s">
        <v>1147</v>
      </c>
      <c r="H1311" s="4">
        <v>0</v>
      </c>
      <c r="I1311" s="6">
        <v>3000000</v>
      </c>
      <c r="J1311" s="6">
        <v>1544056</v>
      </c>
    </row>
    <row r="1312" spans="1:10" x14ac:dyDescent="0.2">
      <c r="A1312" s="4" t="s">
        <v>11</v>
      </c>
      <c r="B1312" s="4" t="s">
        <v>146</v>
      </c>
      <c r="C1312" s="8" t="s">
        <v>1728</v>
      </c>
      <c r="D1312" s="8" t="s">
        <v>1671</v>
      </c>
      <c r="E1312" s="8"/>
      <c r="F1312" s="4">
        <v>1531720</v>
      </c>
      <c r="G1312" s="5" t="s">
        <v>1147</v>
      </c>
      <c r="H1312" s="4">
        <v>0</v>
      </c>
      <c r="I1312" s="6">
        <v>3000000</v>
      </c>
      <c r="J1312" s="6">
        <v>1545060</v>
      </c>
    </row>
    <row r="1313" spans="1:10" x14ac:dyDescent="0.2">
      <c r="A1313" s="4" t="s">
        <v>11</v>
      </c>
      <c r="B1313" s="4" t="s">
        <v>25</v>
      </c>
      <c r="C1313" s="8" t="s">
        <v>1956</v>
      </c>
      <c r="D1313" s="8" t="s">
        <v>1361</v>
      </c>
      <c r="E1313" s="8"/>
      <c r="F1313" s="4">
        <v>574812</v>
      </c>
      <c r="G1313" s="5" t="s">
        <v>1147</v>
      </c>
      <c r="H1313" s="4">
        <v>0</v>
      </c>
      <c r="I1313" s="6">
        <v>3000000</v>
      </c>
      <c r="J1313" s="6">
        <v>1546064</v>
      </c>
    </row>
    <row r="1314" spans="1:10" x14ac:dyDescent="0.2">
      <c r="A1314" s="4" t="s">
        <v>11</v>
      </c>
      <c r="B1314" s="4" t="s">
        <v>50</v>
      </c>
      <c r="C1314" s="8" t="s">
        <v>2021</v>
      </c>
      <c r="D1314" s="8" t="s">
        <v>2022</v>
      </c>
      <c r="E1314" s="8"/>
      <c r="F1314" s="4">
        <v>1340676</v>
      </c>
      <c r="G1314" s="5" t="s">
        <v>1147</v>
      </c>
      <c r="H1314" s="4">
        <v>0</v>
      </c>
      <c r="I1314" s="6">
        <v>3000000</v>
      </c>
      <c r="J1314" s="6">
        <v>1547068</v>
      </c>
    </row>
    <row r="1315" spans="1:10" x14ac:dyDescent="0.2">
      <c r="A1315" s="4" t="s">
        <v>11</v>
      </c>
      <c r="B1315" s="4" t="s">
        <v>22</v>
      </c>
      <c r="C1315" s="8" t="s">
        <v>2023</v>
      </c>
      <c r="D1315" s="8" t="s">
        <v>2024</v>
      </c>
      <c r="E1315" s="8"/>
      <c r="F1315" s="4">
        <v>683985</v>
      </c>
      <c r="G1315" s="5" t="s">
        <v>1147</v>
      </c>
      <c r="H1315" s="4">
        <v>0</v>
      </c>
      <c r="I1315" s="6">
        <v>3000000</v>
      </c>
      <c r="J1315" s="6">
        <v>1548072</v>
      </c>
    </row>
    <row r="1316" spans="1:10" x14ac:dyDescent="0.2">
      <c r="A1316" s="4" t="s">
        <v>11</v>
      </c>
      <c r="B1316" s="4" t="s">
        <v>67</v>
      </c>
      <c r="C1316" s="8" t="s">
        <v>2025</v>
      </c>
      <c r="D1316" s="8" t="s">
        <v>2026</v>
      </c>
      <c r="E1316" s="8"/>
      <c r="F1316" s="4">
        <v>1099686</v>
      </c>
      <c r="G1316" s="5" t="s">
        <v>1147</v>
      </c>
      <c r="H1316" s="4">
        <v>0</v>
      </c>
      <c r="I1316" s="6">
        <v>3000000</v>
      </c>
      <c r="J1316" s="6">
        <v>1549076</v>
      </c>
    </row>
    <row r="1317" spans="1:10" x14ac:dyDescent="0.2">
      <c r="A1317" s="4" t="s">
        <v>11</v>
      </c>
      <c r="B1317" s="4" t="s">
        <v>146</v>
      </c>
      <c r="C1317" s="8" t="s">
        <v>2027</v>
      </c>
      <c r="D1317" s="8" t="s">
        <v>2028</v>
      </c>
      <c r="E1317" s="8"/>
      <c r="F1317" s="4">
        <v>1521036</v>
      </c>
      <c r="G1317" s="5" t="s">
        <v>1147</v>
      </c>
      <c r="H1317" s="4">
        <v>0</v>
      </c>
      <c r="I1317" s="6">
        <v>3000000</v>
      </c>
      <c r="J1317" s="6">
        <v>1550080</v>
      </c>
    </row>
    <row r="1318" spans="1:10" x14ac:dyDescent="0.2">
      <c r="A1318" s="4" t="s">
        <v>11</v>
      </c>
      <c r="B1318" s="4" t="s">
        <v>25</v>
      </c>
      <c r="C1318" s="8" t="s">
        <v>2029</v>
      </c>
      <c r="D1318" s="8" t="s">
        <v>2030</v>
      </c>
      <c r="E1318" s="8"/>
      <c r="F1318" s="4">
        <v>1297215</v>
      </c>
      <c r="G1318" s="5" t="s">
        <v>1147</v>
      </c>
      <c r="H1318" s="4">
        <v>0</v>
      </c>
      <c r="I1318" s="6">
        <v>3000000</v>
      </c>
      <c r="J1318" s="6">
        <v>1551084</v>
      </c>
    </row>
    <row r="1319" spans="1:10" x14ac:dyDescent="0.2">
      <c r="A1319" s="4" t="s">
        <v>11</v>
      </c>
      <c r="B1319" s="4" t="s">
        <v>67</v>
      </c>
      <c r="C1319" s="8" t="s">
        <v>2031</v>
      </c>
      <c r="D1319" s="8" t="s">
        <v>2032</v>
      </c>
      <c r="E1319" s="8"/>
      <c r="F1319" s="4">
        <v>858421</v>
      </c>
      <c r="G1319" s="5" t="s">
        <v>1147</v>
      </c>
      <c r="H1319" s="4">
        <v>0</v>
      </c>
      <c r="I1319" s="6">
        <v>3000000</v>
      </c>
      <c r="J1319" s="6">
        <v>1552088</v>
      </c>
    </row>
    <row r="1320" spans="1:10" x14ac:dyDescent="0.2">
      <c r="A1320" s="4" t="s">
        <v>11</v>
      </c>
      <c r="B1320" s="4" t="s">
        <v>25</v>
      </c>
      <c r="C1320" s="8" t="s">
        <v>1655</v>
      </c>
      <c r="D1320" s="8" t="s">
        <v>2033</v>
      </c>
      <c r="E1320" s="8"/>
      <c r="F1320" s="4">
        <v>1450764</v>
      </c>
      <c r="G1320" s="5" t="s">
        <v>1147</v>
      </c>
      <c r="H1320" s="4">
        <v>0</v>
      </c>
      <c r="I1320" s="6">
        <v>3000000</v>
      </c>
      <c r="J1320" s="6">
        <v>1553092</v>
      </c>
    </row>
    <row r="1321" spans="1:10" x14ac:dyDescent="0.2">
      <c r="A1321" s="4" t="s">
        <v>11</v>
      </c>
      <c r="B1321" s="4" t="s">
        <v>12</v>
      </c>
      <c r="C1321" s="8" t="s">
        <v>2034</v>
      </c>
      <c r="D1321" s="8" t="s">
        <v>2035</v>
      </c>
      <c r="E1321" s="8"/>
      <c r="F1321" s="4">
        <v>738805</v>
      </c>
      <c r="G1321" s="5" t="s">
        <v>1147</v>
      </c>
      <c r="H1321" s="4">
        <v>0</v>
      </c>
      <c r="I1321" s="6">
        <v>3000000</v>
      </c>
      <c r="J1321" s="6">
        <v>1554096</v>
      </c>
    </row>
    <row r="1322" spans="1:10" x14ac:dyDescent="0.2">
      <c r="A1322" s="4" t="s">
        <v>11</v>
      </c>
      <c r="B1322" s="4" t="s">
        <v>25</v>
      </c>
      <c r="C1322" s="8" t="s">
        <v>2036</v>
      </c>
      <c r="D1322" s="8" t="s">
        <v>2037</v>
      </c>
      <c r="E1322" s="8"/>
      <c r="F1322" s="4">
        <v>1017498</v>
      </c>
      <c r="G1322" s="5" t="s">
        <v>1147</v>
      </c>
      <c r="H1322" s="4">
        <v>0</v>
      </c>
      <c r="I1322" s="6">
        <v>3000000</v>
      </c>
      <c r="J1322" s="6">
        <v>1555100</v>
      </c>
    </row>
    <row r="1323" spans="1:10" x14ac:dyDescent="0.2">
      <c r="A1323" s="4" t="s">
        <v>11</v>
      </c>
      <c r="B1323" s="4" t="s">
        <v>19</v>
      </c>
      <c r="C1323" s="8" t="s">
        <v>1960</v>
      </c>
      <c r="D1323" s="8" t="s">
        <v>2038</v>
      </c>
      <c r="E1323" s="8"/>
      <c r="F1323" s="4">
        <v>1555810</v>
      </c>
      <c r="G1323" s="5" t="s">
        <v>1147</v>
      </c>
      <c r="H1323" s="4">
        <v>0</v>
      </c>
      <c r="I1323" s="6">
        <v>3000000</v>
      </c>
      <c r="J1323" s="6">
        <v>1556104</v>
      </c>
    </row>
    <row r="1324" spans="1:10" x14ac:dyDescent="0.2">
      <c r="A1324" s="4" t="s">
        <v>11</v>
      </c>
      <c r="B1324" s="4" t="s">
        <v>25</v>
      </c>
      <c r="C1324" s="8" t="s">
        <v>2039</v>
      </c>
      <c r="D1324" s="8" t="s">
        <v>2040</v>
      </c>
      <c r="E1324" s="8"/>
      <c r="F1324" s="4">
        <v>735603</v>
      </c>
      <c r="G1324" s="5" t="s">
        <v>1147</v>
      </c>
      <c r="H1324" s="4">
        <v>0</v>
      </c>
      <c r="I1324" s="6">
        <v>3000000</v>
      </c>
      <c r="J1324" s="6">
        <v>1557108</v>
      </c>
    </row>
    <row r="1325" spans="1:10" x14ac:dyDescent="0.2">
      <c r="A1325" s="4" t="s">
        <v>11</v>
      </c>
      <c r="B1325" s="4" t="s">
        <v>157</v>
      </c>
      <c r="C1325" s="8" t="s">
        <v>2041</v>
      </c>
      <c r="D1325" s="8" t="s">
        <v>2042</v>
      </c>
      <c r="E1325" s="8"/>
      <c r="F1325" s="4">
        <v>1362902</v>
      </c>
      <c r="G1325" s="5" t="s">
        <v>1147</v>
      </c>
      <c r="H1325" s="4">
        <v>0</v>
      </c>
      <c r="I1325" s="6">
        <v>3000000</v>
      </c>
      <c r="J1325" s="6">
        <v>1558112</v>
      </c>
    </row>
    <row r="1326" spans="1:10" x14ac:dyDescent="0.2">
      <c r="A1326" s="4" t="s">
        <v>11</v>
      </c>
      <c r="B1326" s="4" t="s">
        <v>67</v>
      </c>
      <c r="C1326" s="8" t="s">
        <v>1784</v>
      </c>
      <c r="D1326" s="8" t="s">
        <v>1738</v>
      </c>
      <c r="E1326" s="8"/>
      <c r="F1326" s="4">
        <v>756922</v>
      </c>
      <c r="G1326" s="5" t="s">
        <v>1147</v>
      </c>
      <c r="H1326" s="4">
        <v>0</v>
      </c>
      <c r="I1326" s="6">
        <v>3000000</v>
      </c>
      <c r="J1326" s="6">
        <v>1559116</v>
      </c>
    </row>
    <row r="1327" spans="1:10" x14ac:dyDescent="0.2">
      <c r="A1327" s="4" t="s">
        <v>11</v>
      </c>
      <c r="B1327" s="4" t="s">
        <v>12</v>
      </c>
      <c r="C1327" s="8" t="s">
        <v>2043</v>
      </c>
      <c r="D1327" s="8" t="s">
        <v>2044</v>
      </c>
      <c r="E1327" s="8"/>
      <c r="F1327" s="4">
        <v>1424314</v>
      </c>
      <c r="G1327" s="5" t="s">
        <v>1147</v>
      </c>
      <c r="H1327" s="4">
        <v>0</v>
      </c>
      <c r="I1327" s="6">
        <v>3000000</v>
      </c>
      <c r="J1327" s="6">
        <v>1560120</v>
      </c>
    </row>
    <row r="1328" spans="1:10" x14ac:dyDescent="0.2">
      <c r="A1328" s="4" t="s">
        <v>11</v>
      </c>
      <c r="B1328" s="4" t="s">
        <v>50</v>
      </c>
      <c r="C1328" s="8" t="s">
        <v>1300</v>
      </c>
      <c r="D1328" s="8" t="s">
        <v>2045</v>
      </c>
      <c r="E1328" s="8"/>
      <c r="F1328" s="4">
        <v>1071966</v>
      </c>
      <c r="G1328" s="5" t="s">
        <v>1147</v>
      </c>
      <c r="H1328" s="4">
        <v>0</v>
      </c>
      <c r="I1328" s="6">
        <v>3000000</v>
      </c>
      <c r="J1328" s="6">
        <v>1561124</v>
      </c>
    </row>
    <row r="1329" spans="1:10" x14ac:dyDescent="0.2">
      <c r="A1329" s="4" t="s">
        <v>11</v>
      </c>
      <c r="B1329" s="4" t="s">
        <v>19</v>
      </c>
      <c r="C1329" s="8" t="s">
        <v>2046</v>
      </c>
      <c r="D1329" s="8" t="s">
        <v>2047</v>
      </c>
      <c r="E1329" s="8"/>
      <c r="F1329" s="4">
        <v>734127</v>
      </c>
      <c r="G1329" s="5" t="s">
        <v>1147</v>
      </c>
      <c r="H1329" s="4">
        <v>0</v>
      </c>
      <c r="I1329" s="6">
        <v>3000000</v>
      </c>
      <c r="J1329" s="6">
        <v>1562128</v>
      </c>
    </row>
    <row r="1330" spans="1:10" x14ac:dyDescent="0.2">
      <c r="A1330" s="4" t="s">
        <v>11</v>
      </c>
      <c r="B1330" s="4" t="s">
        <v>16</v>
      </c>
      <c r="C1330" s="8" t="s">
        <v>2048</v>
      </c>
      <c r="D1330" s="8" t="s">
        <v>1166</v>
      </c>
      <c r="E1330" s="8"/>
      <c r="F1330" s="4">
        <v>586238</v>
      </c>
      <c r="G1330" s="5" t="s">
        <v>1147</v>
      </c>
      <c r="H1330" s="4">
        <v>0</v>
      </c>
      <c r="I1330" s="6">
        <v>3000000</v>
      </c>
      <c r="J1330" s="6">
        <v>1563132</v>
      </c>
    </row>
    <row r="1331" spans="1:10" x14ac:dyDescent="0.2">
      <c r="A1331" s="4" t="s">
        <v>11</v>
      </c>
      <c r="B1331" s="4" t="s">
        <v>16</v>
      </c>
      <c r="C1331" s="8" t="s">
        <v>2049</v>
      </c>
      <c r="D1331" s="8" t="s">
        <v>2050</v>
      </c>
      <c r="E1331" s="8"/>
      <c r="F1331" s="4">
        <v>1066065</v>
      </c>
      <c r="G1331" s="5" t="s">
        <v>1147</v>
      </c>
      <c r="H1331" s="4">
        <v>0</v>
      </c>
      <c r="I1331" s="6">
        <v>3000000</v>
      </c>
      <c r="J1331" s="6">
        <v>1564136</v>
      </c>
    </row>
    <row r="1332" spans="1:10" x14ac:dyDescent="0.2">
      <c r="A1332" s="4" t="s">
        <v>11</v>
      </c>
      <c r="B1332" s="4" t="s">
        <v>16</v>
      </c>
      <c r="C1332" s="8" t="s">
        <v>2051</v>
      </c>
      <c r="D1332" s="8" t="s">
        <v>1459</v>
      </c>
      <c r="E1332" s="8"/>
      <c r="F1332" s="4">
        <v>1609559</v>
      </c>
      <c r="G1332" s="5" t="s">
        <v>1147</v>
      </c>
      <c r="H1332" s="4">
        <v>0</v>
      </c>
      <c r="I1332" s="6">
        <v>3000000</v>
      </c>
      <c r="J1332" s="6">
        <v>1565140</v>
      </c>
    </row>
    <row r="1333" spans="1:10" x14ac:dyDescent="0.2">
      <c r="A1333" s="4" t="s">
        <v>11</v>
      </c>
      <c r="B1333" s="4" t="s">
        <v>19</v>
      </c>
      <c r="C1333" s="8" t="s">
        <v>1642</v>
      </c>
      <c r="D1333" s="8" t="s">
        <v>2052</v>
      </c>
      <c r="E1333" s="8"/>
      <c r="F1333" s="4">
        <v>1151255</v>
      </c>
      <c r="G1333" s="5" t="s">
        <v>1147</v>
      </c>
      <c r="H1333" s="4">
        <v>0</v>
      </c>
      <c r="I1333" s="6">
        <v>3000000</v>
      </c>
      <c r="J1333" s="6">
        <v>1566144</v>
      </c>
    </row>
    <row r="1334" spans="1:10" x14ac:dyDescent="0.2">
      <c r="A1334" s="4" t="s">
        <v>11</v>
      </c>
      <c r="B1334" s="4" t="s">
        <v>50</v>
      </c>
      <c r="C1334" s="8" t="s">
        <v>1976</v>
      </c>
      <c r="D1334" s="8" t="s">
        <v>2053</v>
      </c>
      <c r="E1334" s="8"/>
      <c r="F1334" s="4">
        <v>551349</v>
      </c>
      <c r="G1334" s="5" t="s">
        <v>1147</v>
      </c>
      <c r="H1334" s="4">
        <v>0</v>
      </c>
      <c r="I1334" s="6">
        <v>3000000</v>
      </c>
      <c r="J1334" s="6">
        <v>1567148</v>
      </c>
    </row>
    <row r="1335" spans="1:10" x14ac:dyDescent="0.2">
      <c r="A1335" s="4" t="s">
        <v>11</v>
      </c>
      <c r="B1335" s="4" t="s">
        <v>12</v>
      </c>
      <c r="C1335" s="8" t="s">
        <v>2054</v>
      </c>
      <c r="D1335" s="8" t="s">
        <v>2055</v>
      </c>
      <c r="E1335" s="8"/>
      <c r="F1335" s="4">
        <v>741478</v>
      </c>
      <c r="G1335" s="5" t="s">
        <v>1147</v>
      </c>
      <c r="H1335" s="4">
        <v>0</v>
      </c>
      <c r="I1335" s="6">
        <v>3000000</v>
      </c>
      <c r="J1335" s="6">
        <v>1568152</v>
      </c>
    </row>
    <row r="1336" spans="1:10" x14ac:dyDescent="0.2">
      <c r="A1336" s="4" t="s">
        <v>11</v>
      </c>
      <c r="B1336" s="4" t="s">
        <v>25</v>
      </c>
      <c r="C1336" s="8" t="s">
        <v>1680</v>
      </c>
      <c r="D1336" s="8" t="s">
        <v>2056</v>
      </c>
      <c r="E1336" s="8"/>
      <c r="F1336" s="4">
        <v>559797</v>
      </c>
      <c r="G1336" s="5" t="s">
        <v>1147</v>
      </c>
      <c r="H1336" s="4">
        <v>0</v>
      </c>
      <c r="I1336" s="6">
        <v>3000000</v>
      </c>
      <c r="J1336" s="6">
        <v>1569156</v>
      </c>
    </row>
    <row r="1337" spans="1:10" x14ac:dyDescent="0.2">
      <c r="A1337" s="4" t="s">
        <v>11</v>
      </c>
      <c r="B1337" s="4" t="s">
        <v>12</v>
      </c>
      <c r="C1337" s="8" t="s">
        <v>1680</v>
      </c>
      <c r="D1337" s="8" t="s">
        <v>2057</v>
      </c>
      <c r="E1337" s="8"/>
      <c r="F1337" s="4">
        <v>1510724</v>
      </c>
      <c r="G1337" s="5" t="s">
        <v>1147</v>
      </c>
      <c r="H1337" s="4">
        <v>0</v>
      </c>
      <c r="I1337" s="6">
        <v>3000000</v>
      </c>
      <c r="J1337" s="6">
        <v>1570160</v>
      </c>
    </row>
    <row r="1338" spans="1:10" x14ac:dyDescent="0.2">
      <c r="A1338" s="4" t="s">
        <v>11</v>
      </c>
      <c r="B1338" s="4" t="s">
        <v>12</v>
      </c>
      <c r="C1338" s="8" t="s">
        <v>2058</v>
      </c>
      <c r="D1338" s="8" t="s">
        <v>2059</v>
      </c>
      <c r="E1338" s="8"/>
      <c r="F1338" s="4">
        <v>1660206</v>
      </c>
      <c r="G1338" s="5" t="s">
        <v>1147</v>
      </c>
      <c r="H1338" s="4">
        <v>0</v>
      </c>
      <c r="I1338" s="6">
        <v>3000000</v>
      </c>
      <c r="J1338" s="6">
        <v>1571164</v>
      </c>
    </row>
    <row r="1339" spans="1:10" x14ac:dyDescent="0.2">
      <c r="A1339" s="4" t="s">
        <v>11</v>
      </c>
      <c r="B1339" s="4" t="s">
        <v>50</v>
      </c>
      <c r="C1339" s="8" t="s">
        <v>2060</v>
      </c>
      <c r="D1339" s="8" t="s">
        <v>2061</v>
      </c>
      <c r="E1339" s="8"/>
      <c r="F1339" s="4">
        <v>600674</v>
      </c>
      <c r="G1339" s="5" t="s">
        <v>1147</v>
      </c>
      <c r="H1339" s="4">
        <v>0</v>
      </c>
      <c r="I1339" s="6">
        <v>3000000</v>
      </c>
      <c r="J1339" s="6">
        <v>1572168</v>
      </c>
    </row>
    <row r="1340" spans="1:10" x14ac:dyDescent="0.2">
      <c r="A1340" s="4" t="s">
        <v>11</v>
      </c>
      <c r="B1340" s="4" t="s">
        <v>22</v>
      </c>
      <c r="C1340" s="8" t="s">
        <v>2062</v>
      </c>
      <c r="D1340" s="8" t="s">
        <v>2063</v>
      </c>
      <c r="E1340" s="8"/>
      <c r="F1340" s="4">
        <v>598886</v>
      </c>
      <c r="G1340" s="5" t="s">
        <v>1147</v>
      </c>
      <c r="H1340" s="4">
        <v>0</v>
      </c>
      <c r="I1340" s="6">
        <v>3000000</v>
      </c>
      <c r="J1340" s="6">
        <v>1573172</v>
      </c>
    </row>
    <row r="1341" spans="1:10" x14ac:dyDescent="0.2">
      <c r="A1341" s="4" t="s">
        <v>11</v>
      </c>
      <c r="B1341" s="4" t="s">
        <v>146</v>
      </c>
      <c r="C1341" s="8" t="s">
        <v>2064</v>
      </c>
      <c r="D1341" s="8" t="s">
        <v>2065</v>
      </c>
      <c r="E1341" s="8"/>
      <c r="F1341" s="4">
        <v>629475</v>
      </c>
      <c r="G1341" s="5" t="s">
        <v>1147</v>
      </c>
      <c r="H1341" s="4">
        <v>0</v>
      </c>
      <c r="I1341" s="6">
        <v>3000000</v>
      </c>
      <c r="J1341" s="6">
        <v>1574176</v>
      </c>
    </row>
    <row r="1342" spans="1:10" x14ac:dyDescent="0.2">
      <c r="A1342" s="4" t="s">
        <v>11</v>
      </c>
      <c r="B1342" s="4" t="s">
        <v>19</v>
      </c>
      <c r="C1342" s="8" t="s">
        <v>2066</v>
      </c>
      <c r="D1342" s="8" t="s">
        <v>2067</v>
      </c>
      <c r="E1342" s="8"/>
      <c r="F1342" s="4">
        <v>52007</v>
      </c>
      <c r="G1342" s="5" t="s">
        <v>1147</v>
      </c>
      <c r="H1342" s="4">
        <v>0</v>
      </c>
      <c r="I1342" s="6">
        <v>3000000</v>
      </c>
      <c r="J1342" s="6">
        <v>1575180</v>
      </c>
    </row>
    <row r="1343" spans="1:10" x14ac:dyDescent="0.2">
      <c r="A1343" s="4" t="s">
        <v>11</v>
      </c>
      <c r="B1343" s="4" t="s">
        <v>67</v>
      </c>
      <c r="C1343" s="8" t="s">
        <v>1642</v>
      </c>
      <c r="D1343" s="8" t="s">
        <v>2068</v>
      </c>
      <c r="E1343" s="8"/>
      <c r="F1343" s="4">
        <v>1750676</v>
      </c>
      <c r="G1343" s="5" t="s">
        <v>1147</v>
      </c>
      <c r="H1343" s="4">
        <v>0</v>
      </c>
      <c r="I1343" s="6">
        <v>3000000</v>
      </c>
      <c r="J1343" s="6">
        <v>1576184</v>
      </c>
    </row>
    <row r="1344" spans="1:10" x14ac:dyDescent="0.2">
      <c r="A1344" s="4" t="s">
        <v>11</v>
      </c>
      <c r="B1344" s="4" t="s">
        <v>19</v>
      </c>
      <c r="C1344" s="8" t="s">
        <v>2069</v>
      </c>
      <c r="D1344" s="8" t="s">
        <v>2070</v>
      </c>
      <c r="E1344" s="8"/>
      <c r="F1344" s="4">
        <v>89371</v>
      </c>
      <c r="G1344" s="5" t="s">
        <v>1147</v>
      </c>
      <c r="H1344" s="4">
        <v>0</v>
      </c>
      <c r="I1344" s="6">
        <v>3000000</v>
      </c>
      <c r="J1344" s="6">
        <v>1577188</v>
      </c>
    </row>
    <row r="1345" spans="1:10" x14ac:dyDescent="0.2">
      <c r="A1345" s="4" t="s">
        <v>11</v>
      </c>
      <c r="B1345" s="4" t="s">
        <v>157</v>
      </c>
      <c r="C1345" s="8" t="s">
        <v>2071</v>
      </c>
      <c r="D1345" s="8" t="s">
        <v>2072</v>
      </c>
      <c r="E1345" s="8"/>
      <c r="F1345" s="4">
        <v>82889</v>
      </c>
      <c r="G1345" s="5" t="s">
        <v>1147</v>
      </c>
      <c r="H1345" s="4">
        <v>0</v>
      </c>
      <c r="I1345" s="6">
        <v>3000000</v>
      </c>
      <c r="J1345" s="6">
        <v>1578192</v>
      </c>
    </row>
    <row r="1346" spans="1:10" x14ac:dyDescent="0.2">
      <c r="A1346" s="4" t="s">
        <v>11</v>
      </c>
      <c r="B1346" s="4" t="s">
        <v>12</v>
      </c>
      <c r="C1346" s="8" t="s">
        <v>2073</v>
      </c>
      <c r="D1346" s="8" t="s">
        <v>2074</v>
      </c>
      <c r="E1346" s="8"/>
      <c r="F1346" s="4">
        <v>80065</v>
      </c>
      <c r="G1346" s="5" t="s">
        <v>1147</v>
      </c>
      <c r="H1346" s="4">
        <v>0</v>
      </c>
      <c r="I1346" s="6">
        <v>3000000</v>
      </c>
      <c r="J1346" s="6">
        <v>1579196</v>
      </c>
    </row>
    <row r="1347" spans="1:10" x14ac:dyDescent="0.2">
      <c r="A1347" s="4" t="s">
        <v>11</v>
      </c>
      <c r="B1347" s="4" t="s">
        <v>50</v>
      </c>
      <c r="C1347" s="8" t="s">
        <v>1666</v>
      </c>
      <c r="D1347" s="8" t="s">
        <v>2075</v>
      </c>
      <c r="E1347" s="8"/>
      <c r="F1347" s="4">
        <v>108916</v>
      </c>
      <c r="G1347" s="5" t="s">
        <v>1147</v>
      </c>
      <c r="H1347" s="4">
        <v>0</v>
      </c>
      <c r="I1347" s="6">
        <v>3000000</v>
      </c>
      <c r="J1347" s="6">
        <v>1580200</v>
      </c>
    </row>
    <row r="1348" spans="1:10" x14ac:dyDescent="0.2">
      <c r="A1348" s="4" t="s">
        <v>11</v>
      </c>
      <c r="B1348" s="4" t="s">
        <v>67</v>
      </c>
      <c r="C1348" s="8" t="s">
        <v>2076</v>
      </c>
      <c r="D1348" s="8" t="s">
        <v>2077</v>
      </c>
      <c r="E1348" s="8"/>
      <c r="F1348" s="4">
        <v>113544</v>
      </c>
      <c r="G1348" s="5" t="s">
        <v>1147</v>
      </c>
      <c r="H1348" s="4">
        <v>0</v>
      </c>
      <c r="I1348" s="6">
        <v>3000000</v>
      </c>
      <c r="J1348" s="6">
        <v>1581204</v>
      </c>
    </row>
    <row r="1349" spans="1:10" x14ac:dyDescent="0.2">
      <c r="A1349" s="4" t="s">
        <v>11</v>
      </c>
      <c r="B1349" s="4" t="s">
        <v>67</v>
      </c>
      <c r="C1349" s="8" t="s">
        <v>2078</v>
      </c>
      <c r="D1349" s="8" t="s">
        <v>2079</v>
      </c>
      <c r="E1349" s="8"/>
      <c r="F1349" s="4">
        <v>1358967</v>
      </c>
      <c r="G1349" s="5" t="s">
        <v>1147</v>
      </c>
      <c r="H1349" s="4">
        <v>0</v>
      </c>
      <c r="I1349" s="6">
        <v>3000000</v>
      </c>
      <c r="J1349" s="6">
        <v>1582208</v>
      </c>
    </row>
    <row r="1350" spans="1:10" x14ac:dyDescent="0.2">
      <c r="A1350" s="4" t="s">
        <v>11</v>
      </c>
      <c r="B1350" s="4" t="s">
        <v>50</v>
      </c>
      <c r="C1350" s="8" t="s">
        <v>2080</v>
      </c>
      <c r="D1350" s="8" t="s">
        <v>2081</v>
      </c>
      <c r="E1350" s="8"/>
      <c r="F1350" s="4">
        <v>643518</v>
      </c>
      <c r="G1350" s="5" t="s">
        <v>1147</v>
      </c>
      <c r="H1350" s="4">
        <v>0</v>
      </c>
      <c r="I1350" s="6">
        <v>3000000</v>
      </c>
      <c r="J1350" s="6">
        <v>1583212</v>
      </c>
    </row>
    <row r="1351" spans="1:10" x14ac:dyDescent="0.2">
      <c r="A1351" s="4" t="s">
        <v>11</v>
      </c>
      <c r="B1351" s="4" t="s">
        <v>22</v>
      </c>
      <c r="C1351" s="8" t="s">
        <v>2082</v>
      </c>
      <c r="D1351" s="8" t="s">
        <v>2083</v>
      </c>
      <c r="E1351" s="8"/>
      <c r="F1351" s="4">
        <v>763860</v>
      </c>
      <c r="G1351" s="5" t="s">
        <v>1147</v>
      </c>
      <c r="H1351" s="4">
        <v>0</v>
      </c>
      <c r="I1351" s="6">
        <v>3000000</v>
      </c>
      <c r="J1351" s="6">
        <v>1584216</v>
      </c>
    </row>
    <row r="1352" spans="1:10" x14ac:dyDescent="0.2">
      <c r="A1352" s="4" t="s">
        <v>11</v>
      </c>
      <c r="B1352" s="4" t="s">
        <v>146</v>
      </c>
      <c r="C1352" s="8" t="s">
        <v>2084</v>
      </c>
      <c r="D1352" s="8" t="s">
        <v>2085</v>
      </c>
      <c r="E1352" s="8"/>
      <c r="F1352" s="4">
        <v>1682705</v>
      </c>
      <c r="G1352" s="5" t="s">
        <v>1147</v>
      </c>
      <c r="H1352" s="4">
        <v>0</v>
      </c>
      <c r="I1352" s="6">
        <v>3000000</v>
      </c>
      <c r="J1352" s="6">
        <v>1585220</v>
      </c>
    </row>
    <row r="1353" spans="1:10" x14ac:dyDescent="0.2">
      <c r="A1353" s="4" t="s">
        <v>11</v>
      </c>
      <c r="B1353" s="4" t="s">
        <v>12</v>
      </c>
      <c r="C1353" s="8" t="s">
        <v>2086</v>
      </c>
      <c r="D1353" s="8" t="s">
        <v>191</v>
      </c>
      <c r="E1353" s="8"/>
      <c r="F1353" s="4">
        <v>1660925</v>
      </c>
      <c r="G1353" s="5" t="s">
        <v>1147</v>
      </c>
      <c r="H1353" s="4">
        <v>0</v>
      </c>
      <c r="I1353" s="6">
        <v>3000000</v>
      </c>
      <c r="J1353" s="6">
        <v>1586224</v>
      </c>
    </row>
    <row r="1354" spans="1:10" x14ac:dyDescent="0.2">
      <c r="A1354" s="4" t="s">
        <v>11</v>
      </c>
      <c r="B1354" s="4" t="s">
        <v>19</v>
      </c>
      <c r="C1354" s="8" t="s">
        <v>1650</v>
      </c>
      <c r="D1354" s="8" t="s">
        <v>2087</v>
      </c>
      <c r="E1354" s="8"/>
      <c r="F1354" s="4">
        <v>1604436</v>
      </c>
      <c r="G1354" s="5" t="s">
        <v>1147</v>
      </c>
      <c r="H1354" s="4">
        <v>0</v>
      </c>
      <c r="I1354" s="6">
        <v>3000000</v>
      </c>
      <c r="J1354" s="6">
        <v>1587228</v>
      </c>
    </row>
    <row r="1355" spans="1:10" x14ac:dyDescent="0.2">
      <c r="A1355" s="4" t="s">
        <v>11</v>
      </c>
      <c r="B1355" s="4" t="s">
        <v>488</v>
      </c>
      <c r="C1355" s="8" t="s">
        <v>2088</v>
      </c>
      <c r="D1355" s="8" t="s">
        <v>2089</v>
      </c>
      <c r="E1355" s="8"/>
      <c r="F1355" s="4">
        <v>1525292</v>
      </c>
      <c r="G1355" s="5" t="s">
        <v>1147</v>
      </c>
      <c r="H1355" s="4">
        <v>0</v>
      </c>
      <c r="I1355" s="6">
        <v>3000000</v>
      </c>
      <c r="J1355" s="6">
        <v>1588232</v>
      </c>
    </row>
    <row r="1356" spans="1:10" x14ac:dyDescent="0.2">
      <c r="A1356" s="4" t="s">
        <v>11</v>
      </c>
      <c r="B1356" s="4" t="s">
        <v>146</v>
      </c>
      <c r="C1356" s="8" t="s">
        <v>2090</v>
      </c>
      <c r="D1356" s="8" t="s">
        <v>1776</v>
      </c>
      <c r="E1356" s="8"/>
      <c r="F1356" s="4">
        <v>1745080</v>
      </c>
      <c r="G1356" s="5" t="s">
        <v>1147</v>
      </c>
      <c r="H1356" s="4">
        <v>0</v>
      </c>
      <c r="I1356" s="6">
        <v>3000000</v>
      </c>
      <c r="J1356" s="6">
        <v>1589236</v>
      </c>
    </row>
    <row r="1357" spans="1:10" x14ac:dyDescent="0.2">
      <c r="A1357" s="4" t="s">
        <v>11</v>
      </c>
      <c r="B1357" s="4" t="s">
        <v>19</v>
      </c>
      <c r="C1357" s="8" t="s">
        <v>2091</v>
      </c>
      <c r="D1357" s="8" t="s">
        <v>2092</v>
      </c>
      <c r="E1357" s="8"/>
      <c r="F1357" s="4">
        <v>525681</v>
      </c>
      <c r="G1357" s="5" t="s">
        <v>1147</v>
      </c>
      <c r="H1357" s="4">
        <v>0</v>
      </c>
      <c r="I1357" s="6">
        <v>3000000</v>
      </c>
      <c r="J1357" s="6">
        <v>1590240</v>
      </c>
    </row>
    <row r="1358" spans="1:10" x14ac:dyDescent="0.2">
      <c r="A1358" s="4" t="s">
        <v>11</v>
      </c>
      <c r="B1358" s="4" t="s">
        <v>12</v>
      </c>
      <c r="C1358" s="8" t="s">
        <v>2093</v>
      </c>
      <c r="D1358" s="8" t="s">
        <v>2094</v>
      </c>
      <c r="E1358" s="8"/>
      <c r="F1358" s="4">
        <v>609527</v>
      </c>
      <c r="G1358" s="5" t="s">
        <v>1147</v>
      </c>
      <c r="H1358" s="4">
        <v>0</v>
      </c>
      <c r="I1358" s="6">
        <v>3000000</v>
      </c>
      <c r="J1358" s="6">
        <v>1591244</v>
      </c>
    </row>
    <row r="1359" spans="1:10" x14ac:dyDescent="0.2">
      <c r="A1359" s="4" t="s">
        <v>11</v>
      </c>
      <c r="B1359" s="4" t="s">
        <v>50</v>
      </c>
      <c r="C1359" s="8" t="s">
        <v>2095</v>
      </c>
      <c r="D1359" s="8" t="s">
        <v>2096</v>
      </c>
      <c r="E1359" s="8"/>
      <c r="F1359" s="4">
        <v>1662384</v>
      </c>
      <c r="G1359" s="5" t="s">
        <v>1147</v>
      </c>
      <c r="H1359" s="4">
        <v>0</v>
      </c>
      <c r="I1359" s="6">
        <v>3000000</v>
      </c>
      <c r="J1359" s="6">
        <v>1592248</v>
      </c>
    </row>
    <row r="1360" spans="1:10" x14ac:dyDescent="0.2">
      <c r="A1360" s="4" t="s">
        <v>11</v>
      </c>
      <c r="B1360" s="4" t="s">
        <v>12</v>
      </c>
      <c r="C1360" s="8" t="s">
        <v>2097</v>
      </c>
      <c r="D1360" s="8" t="s">
        <v>2098</v>
      </c>
      <c r="E1360" s="8"/>
      <c r="F1360" s="4">
        <v>119103</v>
      </c>
      <c r="G1360" s="5" t="s">
        <v>1147</v>
      </c>
      <c r="H1360" s="4">
        <v>0</v>
      </c>
      <c r="I1360" s="6">
        <v>3000000</v>
      </c>
      <c r="J1360" s="6">
        <v>1593252</v>
      </c>
    </row>
    <row r="1361" spans="1:10" x14ac:dyDescent="0.2">
      <c r="A1361" s="4" t="s">
        <v>11</v>
      </c>
      <c r="B1361" s="4" t="s">
        <v>12</v>
      </c>
      <c r="C1361" s="8" t="s">
        <v>355</v>
      </c>
      <c r="D1361" s="8" t="s">
        <v>2099</v>
      </c>
      <c r="E1361" s="8"/>
      <c r="F1361" s="4">
        <v>1509940</v>
      </c>
      <c r="G1361" s="5" t="s">
        <v>1147</v>
      </c>
      <c r="H1361" s="4">
        <v>0</v>
      </c>
      <c r="I1361" s="6">
        <v>3000000</v>
      </c>
      <c r="J1361" s="6">
        <v>1594256</v>
      </c>
    </row>
    <row r="1362" spans="1:10" x14ac:dyDescent="0.2">
      <c r="A1362" s="4" t="s">
        <v>11</v>
      </c>
      <c r="B1362" s="4" t="s">
        <v>12</v>
      </c>
      <c r="C1362" s="8" t="s">
        <v>2100</v>
      </c>
      <c r="D1362" s="8" t="s">
        <v>2101</v>
      </c>
      <c r="E1362" s="8"/>
      <c r="F1362" s="4">
        <v>813681</v>
      </c>
      <c r="G1362" s="5" t="s">
        <v>1147</v>
      </c>
      <c r="H1362" s="4">
        <v>0</v>
      </c>
      <c r="I1362" s="6">
        <v>3000000</v>
      </c>
      <c r="J1362" s="6">
        <v>1595260</v>
      </c>
    </row>
    <row r="1363" spans="1:10" x14ac:dyDescent="0.2">
      <c r="A1363" s="4" t="s">
        <v>11</v>
      </c>
      <c r="B1363" s="4" t="s">
        <v>12</v>
      </c>
      <c r="C1363" s="8" t="s">
        <v>1661</v>
      </c>
      <c r="D1363" s="8" t="s">
        <v>2102</v>
      </c>
      <c r="E1363" s="8"/>
      <c r="F1363" s="4">
        <v>1662152</v>
      </c>
      <c r="G1363" s="5" t="s">
        <v>1147</v>
      </c>
      <c r="H1363" s="4">
        <v>0</v>
      </c>
      <c r="I1363" s="6">
        <v>3000000</v>
      </c>
      <c r="J1363" s="6">
        <v>1596264</v>
      </c>
    </row>
    <row r="1364" spans="1:10" x14ac:dyDescent="0.2">
      <c r="A1364" s="4" t="s">
        <v>11</v>
      </c>
      <c r="B1364" s="4" t="s">
        <v>50</v>
      </c>
      <c r="C1364" s="8" t="s">
        <v>1784</v>
      </c>
      <c r="D1364" s="8" t="s">
        <v>2103</v>
      </c>
      <c r="E1364" s="8"/>
      <c r="F1364" s="4">
        <v>1499761</v>
      </c>
      <c r="G1364" s="5" t="s">
        <v>1147</v>
      </c>
      <c r="H1364" s="4">
        <v>0</v>
      </c>
      <c r="I1364" s="6">
        <v>3000000</v>
      </c>
      <c r="J1364" s="6">
        <v>1597268</v>
      </c>
    </row>
    <row r="1365" spans="1:10" x14ac:dyDescent="0.2">
      <c r="A1365" s="4" t="s">
        <v>11</v>
      </c>
      <c r="B1365" s="4" t="s">
        <v>50</v>
      </c>
      <c r="C1365" s="8" t="s">
        <v>2104</v>
      </c>
      <c r="D1365" s="8" t="s">
        <v>2105</v>
      </c>
      <c r="E1365" s="8"/>
      <c r="F1365" s="4">
        <v>643088</v>
      </c>
      <c r="G1365" s="5" t="s">
        <v>1147</v>
      </c>
      <c r="H1365" s="4">
        <v>0</v>
      </c>
      <c r="I1365" s="6">
        <v>3000000</v>
      </c>
      <c r="J1365" s="6">
        <v>1598272</v>
      </c>
    </row>
    <row r="1366" spans="1:10" x14ac:dyDescent="0.2">
      <c r="A1366" s="4" t="s">
        <v>11</v>
      </c>
      <c r="B1366" s="4" t="s">
        <v>22</v>
      </c>
      <c r="C1366" s="8" t="s">
        <v>2106</v>
      </c>
      <c r="D1366" s="8" t="s">
        <v>2107</v>
      </c>
      <c r="E1366" s="8"/>
      <c r="F1366" s="4">
        <v>528982</v>
      </c>
      <c r="G1366" s="5" t="s">
        <v>1147</v>
      </c>
      <c r="H1366" s="4">
        <v>0</v>
      </c>
      <c r="I1366" s="6">
        <v>3000000</v>
      </c>
      <c r="J1366" s="6">
        <v>1599276</v>
      </c>
    </row>
    <row r="1367" spans="1:10" x14ac:dyDescent="0.2">
      <c r="A1367" s="4" t="s">
        <v>11</v>
      </c>
      <c r="B1367" s="4" t="s">
        <v>50</v>
      </c>
      <c r="C1367" s="8" t="s">
        <v>2108</v>
      </c>
      <c r="D1367" s="8" t="s">
        <v>2109</v>
      </c>
      <c r="E1367" s="8"/>
      <c r="F1367" s="4">
        <v>681807</v>
      </c>
      <c r="G1367" s="5" t="s">
        <v>1147</v>
      </c>
      <c r="H1367" s="4">
        <v>0</v>
      </c>
      <c r="I1367" s="6">
        <v>3000000</v>
      </c>
      <c r="J1367" s="6">
        <v>1600280</v>
      </c>
    </row>
    <row r="1368" spans="1:10" x14ac:dyDescent="0.2">
      <c r="A1368" s="4" t="s">
        <v>11</v>
      </c>
      <c r="B1368" s="4" t="s">
        <v>16</v>
      </c>
      <c r="C1368" s="8" t="s">
        <v>1932</v>
      </c>
      <c r="D1368" s="8" t="s">
        <v>2110</v>
      </c>
      <c r="E1368" s="8"/>
      <c r="F1368" s="4">
        <v>582203</v>
      </c>
      <c r="G1368" s="5" t="s">
        <v>1147</v>
      </c>
      <c r="H1368" s="4">
        <v>0</v>
      </c>
      <c r="I1368" s="6">
        <v>3000000</v>
      </c>
      <c r="J1368" s="6">
        <v>1601284</v>
      </c>
    </row>
    <row r="1369" spans="1:10" x14ac:dyDescent="0.2">
      <c r="A1369" s="4" t="s">
        <v>11</v>
      </c>
      <c r="B1369" s="4" t="s">
        <v>25</v>
      </c>
      <c r="C1369" s="8" t="s">
        <v>58</v>
      </c>
      <c r="D1369" s="8" t="s">
        <v>2111</v>
      </c>
      <c r="E1369" s="8"/>
      <c r="F1369" s="4">
        <v>600518</v>
      </c>
      <c r="G1369" s="5" t="s">
        <v>1147</v>
      </c>
      <c r="H1369" s="4">
        <v>0</v>
      </c>
      <c r="I1369" s="6">
        <v>3000000</v>
      </c>
      <c r="J1369" s="6">
        <v>1602288</v>
      </c>
    </row>
    <row r="1370" spans="1:10" x14ac:dyDescent="0.2">
      <c r="A1370" s="4" t="s">
        <v>11</v>
      </c>
      <c r="B1370" s="4" t="s">
        <v>50</v>
      </c>
      <c r="C1370" s="8" t="s">
        <v>2112</v>
      </c>
      <c r="D1370" s="8" t="s">
        <v>2113</v>
      </c>
      <c r="E1370" s="8"/>
      <c r="F1370" s="4">
        <v>1691789</v>
      </c>
      <c r="G1370" s="5" t="s">
        <v>1147</v>
      </c>
      <c r="H1370" s="4">
        <v>0</v>
      </c>
      <c r="I1370" s="6">
        <v>3000000</v>
      </c>
      <c r="J1370" s="6">
        <v>1603292</v>
      </c>
    </row>
    <row r="1371" spans="1:10" x14ac:dyDescent="0.2">
      <c r="A1371" s="4" t="s">
        <v>11</v>
      </c>
      <c r="B1371" s="4" t="s">
        <v>12</v>
      </c>
      <c r="C1371" s="8" t="s">
        <v>1113</v>
      </c>
      <c r="D1371" s="8" t="s">
        <v>2114</v>
      </c>
      <c r="E1371" s="8"/>
      <c r="F1371" s="4">
        <v>813848</v>
      </c>
      <c r="G1371" s="5" t="s">
        <v>1147</v>
      </c>
      <c r="H1371" s="4">
        <v>0</v>
      </c>
      <c r="I1371" s="6">
        <v>3000000</v>
      </c>
      <c r="J1371" s="6">
        <v>1604296</v>
      </c>
    </row>
    <row r="1372" spans="1:10" x14ac:dyDescent="0.2">
      <c r="A1372" s="4" t="s">
        <v>11</v>
      </c>
      <c r="B1372" s="4" t="s">
        <v>12</v>
      </c>
      <c r="C1372" s="8" t="s">
        <v>2115</v>
      </c>
      <c r="D1372" s="8" t="s">
        <v>2116</v>
      </c>
      <c r="E1372" s="8"/>
      <c r="F1372" s="4">
        <v>1658499</v>
      </c>
      <c r="G1372" s="5" t="s">
        <v>1147</v>
      </c>
      <c r="H1372" s="4">
        <v>0</v>
      </c>
      <c r="I1372" s="6">
        <v>3000000</v>
      </c>
      <c r="J1372" s="6">
        <v>1605300</v>
      </c>
    </row>
    <row r="1373" spans="1:10" x14ac:dyDescent="0.2">
      <c r="A1373" s="4" t="s">
        <v>11</v>
      </c>
      <c r="B1373" s="4" t="s">
        <v>12</v>
      </c>
      <c r="C1373" s="8" t="s">
        <v>2117</v>
      </c>
      <c r="D1373" s="8" t="s">
        <v>2118</v>
      </c>
      <c r="E1373" s="8"/>
      <c r="F1373" s="4">
        <v>38733</v>
      </c>
      <c r="G1373" s="5" t="s">
        <v>1147</v>
      </c>
      <c r="H1373" s="4">
        <v>0</v>
      </c>
      <c r="I1373" s="6">
        <v>3000000</v>
      </c>
      <c r="J1373" s="6">
        <v>1606304</v>
      </c>
    </row>
    <row r="1374" spans="1:10" x14ac:dyDescent="0.2">
      <c r="A1374" s="4" t="s">
        <v>11</v>
      </c>
      <c r="B1374" s="4" t="s">
        <v>157</v>
      </c>
      <c r="C1374" s="8" t="s">
        <v>2119</v>
      </c>
      <c r="D1374" s="8" t="s">
        <v>2120</v>
      </c>
      <c r="E1374" s="8"/>
      <c r="F1374" s="4">
        <v>747590</v>
      </c>
      <c r="G1374" s="5" t="s">
        <v>1147</v>
      </c>
      <c r="H1374" s="4">
        <v>0</v>
      </c>
      <c r="I1374" s="6">
        <v>3000000</v>
      </c>
      <c r="J1374" s="6">
        <v>1607308</v>
      </c>
    </row>
    <row r="1375" spans="1:10" x14ac:dyDescent="0.2">
      <c r="A1375" s="4" t="s">
        <v>11</v>
      </c>
      <c r="B1375" s="4" t="s">
        <v>19</v>
      </c>
      <c r="C1375" s="8" t="s">
        <v>661</v>
      </c>
      <c r="D1375" s="8" t="s">
        <v>2121</v>
      </c>
      <c r="E1375" s="8"/>
      <c r="F1375" s="4">
        <v>506343</v>
      </c>
      <c r="G1375" s="5" t="s">
        <v>1147</v>
      </c>
      <c r="H1375" s="4">
        <v>0</v>
      </c>
      <c r="I1375" s="6">
        <v>3000000</v>
      </c>
      <c r="J1375" s="6">
        <v>1608312</v>
      </c>
    </row>
    <row r="1376" spans="1:10" x14ac:dyDescent="0.2">
      <c r="A1376" s="4" t="s">
        <v>11</v>
      </c>
      <c r="B1376" s="4" t="s">
        <v>19</v>
      </c>
      <c r="C1376" s="8" t="s">
        <v>2122</v>
      </c>
      <c r="D1376" s="8" t="s">
        <v>2123</v>
      </c>
      <c r="E1376" s="8"/>
      <c r="F1376" s="4">
        <v>743805</v>
      </c>
      <c r="G1376" s="5" t="s">
        <v>1147</v>
      </c>
      <c r="H1376" s="4">
        <v>0</v>
      </c>
      <c r="I1376" s="6">
        <v>3000000</v>
      </c>
      <c r="J1376" s="6">
        <v>1609316</v>
      </c>
    </row>
    <row r="1377" spans="1:10" x14ac:dyDescent="0.2">
      <c r="A1377" s="4" t="s">
        <v>11</v>
      </c>
      <c r="B1377" s="4" t="s">
        <v>19</v>
      </c>
      <c r="C1377" s="8" t="s">
        <v>2124</v>
      </c>
      <c r="D1377" s="8" t="s">
        <v>2125</v>
      </c>
      <c r="E1377" s="8"/>
      <c r="F1377" s="4">
        <v>1656881</v>
      </c>
      <c r="G1377" s="5" t="s">
        <v>1147</v>
      </c>
      <c r="H1377" s="4">
        <v>0</v>
      </c>
      <c r="I1377" s="6">
        <v>3000000</v>
      </c>
      <c r="J1377" s="6">
        <v>1610320</v>
      </c>
    </row>
    <row r="1378" spans="1:10" x14ac:dyDescent="0.2">
      <c r="A1378" s="4" t="s">
        <v>11</v>
      </c>
      <c r="B1378" s="4" t="s">
        <v>12</v>
      </c>
      <c r="C1378" s="8" t="s">
        <v>2126</v>
      </c>
      <c r="D1378" s="8" t="s">
        <v>2127</v>
      </c>
      <c r="E1378" s="8"/>
      <c r="F1378" s="4">
        <v>1756723</v>
      </c>
      <c r="G1378" s="5" t="s">
        <v>1147</v>
      </c>
      <c r="H1378" s="4">
        <v>0</v>
      </c>
      <c r="I1378" s="6">
        <v>3000000</v>
      </c>
      <c r="J1378" s="6">
        <v>1611324</v>
      </c>
    </row>
    <row r="1379" spans="1:10" x14ac:dyDescent="0.2">
      <c r="A1379" s="4" t="s">
        <v>11</v>
      </c>
      <c r="B1379" s="4" t="s">
        <v>50</v>
      </c>
      <c r="C1379" s="8" t="s">
        <v>2128</v>
      </c>
      <c r="D1379" s="8" t="s">
        <v>2129</v>
      </c>
      <c r="E1379" s="8"/>
      <c r="F1379" s="4">
        <v>113817</v>
      </c>
      <c r="G1379" s="5" t="s">
        <v>1147</v>
      </c>
      <c r="H1379" s="4">
        <v>0</v>
      </c>
      <c r="I1379" s="6">
        <v>3000000</v>
      </c>
      <c r="J1379" s="6">
        <v>1612328</v>
      </c>
    </row>
    <row r="1380" spans="1:10" x14ac:dyDescent="0.2">
      <c r="A1380" s="4" t="s">
        <v>11</v>
      </c>
      <c r="B1380" s="4" t="s">
        <v>67</v>
      </c>
      <c r="C1380" s="8" t="s">
        <v>2130</v>
      </c>
      <c r="D1380" s="8" t="s">
        <v>2131</v>
      </c>
      <c r="E1380" s="8"/>
      <c r="F1380" s="4">
        <v>1531712</v>
      </c>
      <c r="G1380" s="5" t="s">
        <v>1147</v>
      </c>
      <c r="H1380" s="4">
        <v>0</v>
      </c>
      <c r="I1380" s="6">
        <v>3000000</v>
      </c>
      <c r="J1380" s="6">
        <v>1613332</v>
      </c>
    </row>
    <row r="1381" spans="1:10" x14ac:dyDescent="0.2">
      <c r="A1381" s="4" t="s">
        <v>11</v>
      </c>
      <c r="B1381" s="4" t="s">
        <v>19</v>
      </c>
      <c r="C1381" s="8" t="s">
        <v>2132</v>
      </c>
      <c r="D1381" s="8" t="s">
        <v>2133</v>
      </c>
      <c r="E1381" s="8"/>
      <c r="F1381" s="4">
        <v>527323</v>
      </c>
      <c r="G1381" s="5" t="s">
        <v>1147</v>
      </c>
      <c r="H1381" s="4">
        <v>0</v>
      </c>
      <c r="I1381" s="6">
        <v>3000000</v>
      </c>
      <c r="J1381" s="6">
        <v>1614336</v>
      </c>
    </row>
    <row r="1382" spans="1:10" x14ac:dyDescent="0.2">
      <c r="A1382" s="4" t="s">
        <v>11</v>
      </c>
      <c r="B1382" s="4" t="s">
        <v>50</v>
      </c>
      <c r="C1382" s="8" t="s">
        <v>54</v>
      </c>
      <c r="D1382" s="8" t="s">
        <v>2134</v>
      </c>
      <c r="E1382" s="8"/>
      <c r="F1382" s="4">
        <v>1737459</v>
      </c>
      <c r="G1382" s="5" t="s">
        <v>1147</v>
      </c>
      <c r="H1382" s="4">
        <v>0</v>
      </c>
      <c r="I1382" s="6">
        <v>3000000</v>
      </c>
      <c r="J1382" s="6">
        <v>1615340</v>
      </c>
    </row>
    <row r="1383" spans="1:10" x14ac:dyDescent="0.2">
      <c r="A1383" s="4" t="s">
        <v>11</v>
      </c>
      <c r="B1383" s="4" t="s">
        <v>12</v>
      </c>
      <c r="C1383" s="8" t="s">
        <v>2135</v>
      </c>
      <c r="D1383" s="8" t="s">
        <v>2136</v>
      </c>
      <c r="E1383" s="8"/>
      <c r="F1383" s="4">
        <v>1659869</v>
      </c>
      <c r="G1383" s="5" t="s">
        <v>1147</v>
      </c>
      <c r="H1383" s="4">
        <v>0</v>
      </c>
      <c r="I1383" s="6">
        <v>3000000</v>
      </c>
      <c r="J1383" s="6">
        <v>1616344</v>
      </c>
    </row>
    <row r="1384" spans="1:10" x14ac:dyDescent="0.2">
      <c r="A1384" s="4" t="s">
        <v>11</v>
      </c>
      <c r="B1384" s="4" t="s">
        <v>25</v>
      </c>
      <c r="C1384" s="8" t="s">
        <v>2137</v>
      </c>
      <c r="D1384" s="8" t="s">
        <v>2138</v>
      </c>
      <c r="E1384" s="8"/>
      <c r="F1384" s="4">
        <v>1614112</v>
      </c>
      <c r="G1384" s="5" t="s">
        <v>1147</v>
      </c>
      <c r="H1384" s="4">
        <v>0</v>
      </c>
      <c r="I1384" s="6">
        <v>3000000</v>
      </c>
      <c r="J1384" s="6">
        <v>1617348</v>
      </c>
    </row>
    <row r="1385" spans="1:10" x14ac:dyDescent="0.2">
      <c r="A1385" s="4" t="s">
        <v>11</v>
      </c>
      <c r="B1385" s="4" t="s">
        <v>22</v>
      </c>
      <c r="C1385" s="8" t="s">
        <v>1467</v>
      </c>
      <c r="D1385" s="8" t="s">
        <v>2139</v>
      </c>
      <c r="E1385" s="8"/>
      <c r="F1385" s="4">
        <v>1501558</v>
      </c>
      <c r="G1385" s="5" t="s">
        <v>1147</v>
      </c>
      <c r="H1385" s="4">
        <v>0</v>
      </c>
      <c r="I1385" s="6">
        <v>3000000</v>
      </c>
      <c r="J1385" s="6">
        <v>1618352</v>
      </c>
    </row>
    <row r="1386" spans="1:10" x14ac:dyDescent="0.2">
      <c r="A1386" s="4" t="s">
        <v>11</v>
      </c>
      <c r="B1386" s="4" t="s">
        <v>19</v>
      </c>
      <c r="C1386" s="8" t="s">
        <v>2140</v>
      </c>
      <c r="D1386" s="8" t="s">
        <v>2141</v>
      </c>
      <c r="E1386" s="8"/>
      <c r="F1386" s="4">
        <v>104154</v>
      </c>
      <c r="G1386" s="5" t="s">
        <v>1147</v>
      </c>
      <c r="H1386" s="4">
        <v>0</v>
      </c>
      <c r="I1386" s="6">
        <v>3000000</v>
      </c>
      <c r="J1386" s="6">
        <v>1619356</v>
      </c>
    </row>
    <row r="1387" spans="1:10" x14ac:dyDescent="0.2">
      <c r="A1387" s="4" t="s">
        <v>11</v>
      </c>
      <c r="B1387" s="4" t="s">
        <v>16</v>
      </c>
      <c r="C1387" s="8" t="s">
        <v>2142</v>
      </c>
      <c r="D1387" s="8" t="s">
        <v>2143</v>
      </c>
      <c r="E1387" s="8"/>
      <c r="F1387" s="4">
        <v>1135878</v>
      </c>
      <c r="G1387" s="5" t="s">
        <v>1147</v>
      </c>
      <c r="H1387" s="4">
        <v>0</v>
      </c>
      <c r="I1387" s="6">
        <v>3000000</v>
      </c>
      <c r="J1387" s="6">
        <v>1620360</v>
      </c>
    </row>
    <row r="1388" spans="1:10" x14ac:dyDescent="0.2">
      <c r="A1388" s="4" t="s">
        <v>11</v>
      </c>
      <c r="B1388" s="4" t="s">
        <v>146</v>
      </c>
      <c r="C1388" s="8" t="s">
        <v>2144</v>
      </c>
      <c r="D1388" s="8" t="s">
        <v>2145</v>
      </c>
      <c r="E1388" s="8"/>
      <c r="F1388" s="4">
        <v>84133</v>
      </c>
      <c r="G1388" s="5" t="s">
        <v>1147</v>
      </c>
      <c r="H1388" s="4">
        <v>0</v>
      </c>
      <c r="I1388" s="6">
        <v>3000000</v>
      </c>
      <c r="J1388" s="6">
        <v>1621364</v>
      </c>
    </row>
    <row r="1389" spans="1:10" x14ac:dyDescent="0.2">
      <c r="A1389" s="4" t="s">
        <v>11</v>
      </c>
      <c r="B1389" s="4" t="s">
        <v>25</v>
      </c>
      <c r="C1389" s="8" t="s">
        <v>58</v>
      </c>
      <c r="D1389" s="8" t="s">
        <v>2146</v>
      </c>
      <c r="E1389" s="8"/>
      <c r="F1389" s="4">
        <v>595270</v>
      </c>
      <c r="G1389" s="5" t="s">
        <v>1147</v>
      </c>
      <c r="H1389" s="4">
        <v>0</v>
      </c>
      <c r="I1389" s="6">
        <v>3000000</v>
      </c>
      <c r="J1389" s="6">
        <v>1622368</v>
      </c>
    </row>
    <row r="1390" spans="1:10" x14ac:dyDescent="0.2">
      <c r="A1390" s="4" t="s">
        <v>11</v>
      </c>
      <c r="B1390" s="4" t="s">
        <v>25</v>
      </c>
      <c r="C1390" s="8" t="s">
        <v>2147</v>
      </c>
      <c r="D1390" s="8" t="s">
        <v>2148</v>
      </c>
      <c r="E1390" s="8"/>
      <c r="F1390" s="4">
        <v>1621935</v>
      </c>
      <c r="G1390" s="5" t="s">
        <v>1147</v>
      </c>
      <c r="H1390" s="4">
        <v>0</v>
      </c>
      <c r="I1390" s="6">
        <v>3000000</v>
      </c>
      <c r="J1390" s="6">
        <v>1623372</v>
      </c>
    </row>
    <row r="1391" spans="1:10" x14ac:dyDescent="0.2">
      <c r="A1391" s="4" t="s">
        <v>11</v>
      </c>
      <c r="B1391" s="4" t="s">
        <v>22</v>
      </c>
      <c r="C1391" s="8" t="s">
        <v>1976</v>
      </c>
      <c r="D1391" s="8" t="s">
        <v>2149</v>
      </c>
      <c r="E1391" s="8"/>
      <c r="F1391" s="4">
        <v>1602448</v>
      </c>
      <c r="G1391" s="5" t="s">
        <v>1147</v>
      </c>
      <c r="H1391" s="4">
        <v>0</v>
      </c>
      <c r="I1391" s="6">
        <v>3000000</v>
      </c>
      <c r="J1391" s="6">
        <v>1624376</v>
      </c>
    </row>
    <row r="1392" spans="1:10" x14ac:dyDescent="0.2">
      <c r="A1392" s="4" t="s">
        <v>11</v>
      </c>
      <c r="B1392" s="4" t="s">
        <v>12</v>
      </c>
      <c r="C1392" s="8" t="s">
        <v>2150</v>
      </c>
      <c r="D1392" s="8" t="s">
        <v>392</v>
      </c>
      <c r="E1392" s="8"/>
      <c r="F1392" s="4">
        <v>1615853</v>
      </c>
      <c r="G1392" s="5" t="s">
        <v>1147</v>
      </c>
      <c r="H1392" s="4">
        <v>0</v>
      </c>
      <c r="I1392" s="6">
        <v>3000000</v>
      </c>
      <c r="J1392" s="6">
        <v>1625380</v>
      </c>
    </row>
    <row r="1393" spans="1:10" x14ac:dyDescent="0.2">
      <c r="A1393" s="4" t="s">
        <v>11</v>
      </c>
      <c r="B1393" s="4" t="s">
        <v>50</v>
      </c>
      <c r="C1393" s="8" t="s">
        <v>2151</v>
      </c>
      <c r="D1393" s="8" t="s">
        <v>2152</v>
      </c>
      <c r="E1393" s="8"/>
      <c r="F1393" s="4">
        <v>734077</v>
      </c>
      <c r="G1393" s="5" t="s">
        <v>1147</v>
      </c>
      <c r="H1393" s="4">
        <v>0</v>
      </c>
      <c r="I1393" s="6">
        <v>3000000</v>
      </c>
      <c r="J1393" s="6">
        <v>1626384</v>
      </c>
    </row>
    <row r="1394" spans="1:10" x14ac:dyDescent="0.2">
      <c r="A1394" s="4" t="s">
        <v>11</v>
      </c>
      <c r="B1394" s="4" t="s">
        <v>12</v>
      </c>
      <c r="C1394" s="8" t="s">
        <v>2153</v>
      </c>
      <c r="D1394" s="8" t="s">
        <v>2154</v>
      </c>
      <c r="E1394" s="8"/>
      <c r="F1394" s="4">
        <v>464493</v>
      </c>
      <c r="G1394" s="5" t="s">
        <v>1147</v>
      </c>
      <c r="H1394" s="4">
        <v>0</v>
      </c>
      <c r="I1394" s="6">
        <v>3000000</v>
      </c>
      <c r="J1394" s="6">
        <v>1627388</v>
      </c>
    </row>
    <row r="1395" spans="1:10" x14ac:dyDescent="0.2">
      <c r="A1395" s="4" t="s">
        <v>11</v>
      </c>
      <c r="B1395" s="4" t="s">
        <v>16</v>
      </c>
      <c r="C1395" s="8" t="s">
        <v>2155</v>
      </c>
      <c r="D1395" s="8" t="s">
        <v>2156</v>
      </c>
      <c r="E1395" s="8"/>
      <c r="F1395" s="4">
        <v>527935</v>
      </c>
      <c r="G1395" s="5" t="s">
        <v>1147</v>
      </c>
      <c r="H1395" s="4">
        <v>0</v>
      </c>
      <c r="I1395" s="6">
        <v>3000000</v>
      </c>
      <c r="J1395" s="6">
        <v>1628392</v>
      </c>
    </row>
    <row r="1396" spans="1:10" x14ac:dyDescent="0.2">
      <c r="A1396" s="4" t="s">
        <v>11</v>
      </c>
      <c r="B1396" s="4" t="s">
        <v>25</v>
      </c>
      <c r="C1396" s="8" t="s">
        <v>1298</v>
      </c>
      <c r="D1396" s="8" t="s">
        <v>2157</v>
      </c>
      <c r="E1396" s="8"/>
      <c r="F1396" s="4">
        <v>1747649</v>
      </c>
      <c r="G1396" s="5" t="s">
        <v>1147</v>
      </c>
      <c r="H1396" s="4">
        <v>0</v>
      </c>
      <c r="I1396" s="6">
        <v>3000000</v>
      </c>
      <c r="J1396" s="6">
        <v>1629396</v>
      </c>
    </row>
    <row r="1397" spans="1:10" x14ac:dyDescent="0.2">
      <c r="A1397" s="4" t="s">
        <v>11</v>
      </c>
      <c r="B1397" s="4" t="s">
        <v>12</v>
      </c>
      <c r="C1397" s="8" t="s">
        <v>2158</v>
      </c>
      <c r="D1397" s="8" t="s">
        <v>2159</v>
      </c>
      <c r="E1397" s="8"/>
      <c r="F1397" s="4">
        <v>1041357</v>
      </c>
      <c r="G1397" s="5" t="s">
        <v>1147</v>
      </c>
      <c r="H1397" s="4">
        <v>0</v>
      </c>
      <c r="I1397" s="6">
        <v>3000000</v>
      </c>
      <c r="J1397" s="6">
        <v>1630400</v>
      </c>
    </row>
    <row r="1398" spans="1:10" x14ac:dyDescent="0.2">
      <c r="A1398" s="4" t="s">
        <v>11</v>
      </c>
      <c r="B1398" s="4" t="s">
        <v>12</v>
      </c>
      <c r="C1398" s="8" t="s">
        <v>2160</v>
      </c>
      <c r="D1398" s="8" t="s">
        <v>2161</v>
      </c>
      <c r="E1398" s="8"/>
      <c r="F1398" s="4">
        <v>1049418</v>
      </c>
      <c r="G1398" s="5" t="s">
        <v>1147</v>
      </c>
      <c r="H1398" s="4">
        <v>0</v>
      </c>
      <c r="I1398" s="6">
        <v>3000000</v>
      </c>
      <c r="J1398" s="6">
        <v>1631404</v>
      </c>
    </row>
    <row r="1399" spans="1:10" x14ac:dyDescent="0.2">
      <c r="A1399" s="4" t="s">
        <v>11</v>
      </c>
      <c r="B1399" s="4" t="s">
        <v>12</v>
      </c>
      <c r="C1399" s="8" t="s">
        <v>971</v>
      </c>
      <c r="D1399" s="8" t="s">
        <v>2162</v>
      </c>
      <c r="E1399" s="8"/>
      <c r="F1399" s="4">
        <v>672798</v>
      </c>
      <c r="G1399" s="5" t="s">
        <v>1147</v>
      </c>
      <c r="H1399" s="4">
        <v>0</v>
      </c>
      <c r="I1399" s="6">
        <v>3000000</v>
      </c>
      <c r="J1399" s="6">
        <v>1632408</v>
      </c>
    </row>
    <row r="1400" spans="1:10" x14ac:dyDescent="0.2">
      <c r="A1400" s="4" t="s">
        <v>11</v>
      </c>
      <c r="B1400" s="4" t="s">
        <v>25</v>
      </c>
      <c r="C1400" s="8" t="s">
        <v>2163</v>
      </c>
      <c r="D1400" s="8" t="s">
        <v>2164</v>
      </c>
      <c r="E1400" s="8"/>
      <c r="F1400" s="4">
        <v>668200</v>
      </c>
      <c r="G1400" s="5" t="s">
        <v>1147</v>
      </c>
      <c r="H1400" s="4">
        <v>0</v>
      </c>
      <c r="I1400" s="6">
        <v>3000000</v>
      </c>
      <c r="J1400" s="6">
        <v>1633412</v>
      </c>
    </row>
    <row r="1401" spans="1:10" x14ac:dyDescent="0.2">
      <c r="A1401" s="4" t="s">
        <v>11</v>
      </c>
      <c r="B1401" s="4" t="s">
        <v>19</v>
      </c>
      <c r="C1401" s="8" t="s">
        <v>2165</v>
      </c>
      <c r="D1401" s="8" t="s">
        <v>2166</v>
      </c>
      <c r="E1401" s="8"/>
      <c r="F1401" s="4">
        <v>1520111</v>
      </c>
      <c r="G1401" s="5" t="s">
        <v>1147</v>
      </c>
      <c r="H1401" s="4">
        <v>0</v>
      </c>
      <c r="I1401" s="6">
        <v>3000000</v>
      </c>
      <c r="J1401" s="6">
        <v>1634416</v>
      </c>
    </row>
    <row r="1402" spans="1:10" x14ac:dyDescent="0.2">
      <c r="A1402" s="4" t="s">
        <v>11</v>
      </c>
      <c r="B1402" s="4" t="s">
        <v>12</v>
      </c>
      <c r="C1402" s="8" t="s">
        <v>2167</v>
      </c>
      <c r="D1402" s="8" t="s">
        <v>2168</v>
      </c>
      <c r="E1402" s="8"/>
      <c r="F1402" s="4">
        <v>612893</v>
      </c>
      <c r="G1402" s="5" t="s">
        <v>1147</v>
      </c>
      <c r="H1402" s="4">
        <v>0</v>
      </c>
      <c r="I1402" s="6">
        <v>3000000</v>
      </c>
      <c r="J1402" s="6">
        <v>1635420</v>
      </c>
    </row>
    <row r="1403" spans="1:10" x14ac:dyDescent="0.2">
      <c r="A1403" s="4" t="s">
        <v>11</v>
      </c>
      <c r="B1403" s="4" t="s">
        <v>12</v>
      </c>
      <c r="C1403" s="8" t="s">
        <v>2169</v>
      </c>
      <c r="D1403" s="8" t="s">
        <v>2170</v>
      </c>
      <c r="E1403" s="8"/>
      <c r="F1403" s="4">
        <v>1808169</v>
      </c>
      <c r="G1403" s="5" t="s">
        <v>1147</v>
      </c>
      <c r="H1403" s="4">
        <v>0</v>
      </c>
      <c r="I1403" s="6">
        <v>3000000</v>
      </c>
      <c r="J1403" s="6">
        <v>1636424</v>
      </c>
    </row>
    <row r="1404" spans="1:10" x14ac:dyDescent="0.2">
      <c r="A1404" s="4" t="s">
        <v>11</v>
      </c>
      <c r="B1404" s="4" t="s">
        <v>22</v>
      </c>
      <c r="C1404" s="8" t="s">
        <v>2171</v>
      </c>
      <c r="D1404" s="8" t="s">
        <v>2172</v>
      </c>
      <c r="E1404" s="8"/>
      <c r="F1404" s="4">
        <v>585941</v>
      </c>
      <c r="G1404" s="5" t="s">
        <v>1147</v>
      </c>
      <c r="H1404" s="4">
        <v>0</v>
      </c>
      <c r="I1404" s="6">
        <v>3000000</v>
      </c>
      <c r="J1404" s="6">
        <v>1637428</v>
      </c>
    </row>
    <row r="1405" spans="1:10" x14ac:dyDescent="0.2">
      <c r="A1405" s="4" t="s">
        <v>11</v>
      </c>
      <c r="B1405" s="4" t="s">
        <v>22</v>
      </c>
      <c r="C1405" s="8" t="s">
        <v>447</v>
      </c>
      <c r="D1405" s="8" t="s">
        <v>1039</v>
      </c>
      <c r="E1405" s="8"/>
      <c r="F1405" s="4">
        <v>672004</v>
      </c>
      <c r="G1405" s="5" t="s">
        <v>1147</v>
      </c>
      <c r="H1405" s="4">
        <v>0</v>
      </c>
      <c r="I1405" s="6">
        <v>3000000</v>
      </c>
      <c r="J1405" s="6">
        <v>1638432</v>
      </c>
    </row>
    <row r="1406" spans="1:10" x14ac:dyDescent="0.2">
      <c r="A1406" s="4" t="s">
        <v>11</v>
      </c>
      <c r="B1406" s="4" t="s">
        <v>157</v>
      </c>
      <c r="C1406" s="8" t="s">
        <v>1808</v>
      </c>
      <c r="D1406" s="8" t="s">
        <v>2173</v>
      </c>
      <c r="E1406" s="8"/>
      <c r="F1406" s="4">
        <v>1396355</v>
      </c>
      <c r="G1406" s="5" t="s">
        <v>1147</v>
      </c>
      <c r="H1406" s="4">
        <v>0</v>
      </c>
      <c r="I1406" s="6">
        <v>3000000</v>
      </c>
      <c r="J1406" s="6">
        <v>1639436</v>
      </c>
    </row>
    <row r="1407" spans="1:10" x14ac:dyDescent="0.2">
      <c r="A1407" s="4" t="s">
        <v>11</v>
      </c>
      <c r="B1407" s="4" t="s">
        <v>12</v>
      </c>
      <c r="C1407" s="8" t="s">
        <v>2174</v>
      </c>
      <c r="D1407" s="8" t="s">
        <v>2175</v>
      </c>
      <c r="E1407" s="8"/>
      <c r="F1407" s="4">
        <v>1439312</v>
      </c>
      <c r="G1407" s="5" t="s">
        <v>1147</v>
      </c>
      <c r="H1407" s="4">
        <v>0</v>
      </c>
      <c r="I1407" s="6">
        <v>3000000</v>
      </c>
      <c r="J1407" s="6">
        <v>1640440</v>
      </c>
    </row>
    <row r="1408" spans="1:10" x14ac:dyDescent="0.2">
      <c r="A1408" s="4" t="s">
        <v>11</v>
      </c>
      <c r="B1408" s="4" t="s">
        <v>16</v>
      </c>
      <c r="C1408" s="8" t="s">
        <v>2176</v>
      </c>
      <c r="D1408" s="8" t="s">
        <v>2177</v>
      </c>
      <c r="E1408" s="8"/>
      <c r="F1408" s="4">
        <v>1364692</v>
      </c>
      <c r="G1408" s="5" t="s">
        <v>1147</v>
      </c>
      <c r="H1408" s="4">
        <v>0</v>
      </c>
      <c r="I1408" s="6">
        <v>3000000</v>
      </c>
      <c r="J1408" s="6">
        <v>1641444</v>
      </c>
    </row>
    <row r="1409" spans="1:10" x14ac:dyDescent="0.2">
      <c r="A1409" s="4" t="s">
        <v>11</v>
      </c>
      <c r="B1409" s="4" t="s">
        <v>22</v>
      </c>
      <c r="C1409" s="8" t="s">
        <v>2178</v>
      </c>
      <c r="D1409" s="8" t="s">
        <v>2179</v>
      </c>
      <c r="E1409" s="8"/>
      <c r="F1409" s="4">
        <v>1610268</v>
      </c>
      <c r="G1409" s="5" t="s">
        <v>1147</v>
      </c>
      <c r="H1409" s="4">
        <v>0</v>
      </c>
      <c r="I1409" s="6">
        <v>3000000</v>
      </c>
      <c r="J1409" s="6">
        <v>1642448</v>
      </c>
    </row>
    <row r="1410" spans="1:10" x14ac:dyDescent="0.2">
      <c r="A1410" s="4" t="s">
        <v>11</v>
      </c>
      <c r="B1410" s="4" t="s">
        <v>25</v>
      </c>
      <c r="C1410" s="8" t="s">
        <v>893</v>
      </c>
      <c r="D1410" s="8" t="s">
        <v>2180</v>
      </c>
      <c r="E1410" s="8"/>
      <c r="F1410" s="4">
        <v>1144961</v>
      </c>
      <c r="G1410" s="5" t="s">
        <v>1147</v>
      </c>
      <c r="H1410" s="4">
        <v>0</v>
      </c>
      <c r="I1410" s="6">
        <v>3000000</v>
      </c>
      <c r="J1410" s="6">
        <v>1643452</v>
      </c>
    </row>
    <row r="1411" spans="1:10" x14ac:dyDescent="0.2">
      <c r="A1411" s="4" t="s">
        <v>11</v>
      </c>
      <c r="B1411" s="4" t="s">
        <v>157</v>
      </c>
      <c r="C1411" s="8" t="s">
        <v>2181</v>
      </c>
      <c r="D1411" s="8" t="s">
        <v>2182</v>
      </c>
      <c r="E1411" s="8"/>
      <c r="F1411" s="4">
        <v>668234</v>
      </c>
      <c r="G1411" s="5" t="s">
        <v>1147</v>
      </c>
      <c r="H1411" s="4">
        <v>0</v>
      </c>
      <c r="I1411" s="6">
        <v>3000000</v>
      </c>
      <c r="J1411" s="6">
        <v>1644456</v>
      </c>
    </row>
    <row r="1412" spans="1:10" x14ac:dyDescent="0.2">
      <c r="A1412" s="4" t="s">
        <v>11</v>
      </c>
      <c r="B1412" s="4" t="s">
        <v>19</v>
      </c>
      <c r="C1412" s="8" t="s">
        <v>2183</v>
      </c>
      <c r="D1412" s="8" t="s">
        <v>2184</v>
      </c>
      <c r="E1412" s="8"/>
      <c r="F1412" s="4">
        <v>522779</v>
      </c>
      <c r="G1412" s="5" t="s">
        <v>1147</v>
      </c>
      <c r="H1412" s="4">
        <v>0</v>
      </c>
      <c r="I1412" s="6">
        <v>3000000</v>
      </c>
      <c r="J1412" s="6">
        <v>1645460</v>
      </c>
    </row>
    <row r="1413" spans="1:10" x14ac:dyDescent="0.2">
      <c r="A1413" s="4" t="s">
        <v>11</v>
      </c>
      <c r="B1413" s="4" t="s">
        <v>16</v>
      </c>
      <c r="C1413" s="8" t="s">
        <v>2185</v>
      </c>
      <c r="D1413" s="8" t="s">
        <v>2186</v>
      </c>
      <c r="E1413" s="8"/>
      <c r="F1413" s="4">
        <v>1450590</v>
      </c>
      <c r="G1413" s="5" t="s">
        <v>1147</v>
      </c>
      <c r="H1413" s="4">
        <v>0</v>
      </c>
      <c r="I1413" s="6">
        <v>3000000</v>
      </c>
      <c r="J1413" s="6">
        <v>1646464</v>
      </c>
    </row>
    <row r="1414" spans="1:10" x14ac:dyDescent="0.2">
      <c r="A1414" s="4" t="s">
        <v>11</v>
      </c>
      <c r="B1414" s="4" t="s">
        <v>157</v>
      </c>
      <c r="C1414" s="8" t="s">
        <v>2187</v>
      </c>
      <c r="D1414" s="8" t="s">
        <v>2188</v>
      </c>
      <c r="E1414" s="8"/>
      <c r="F1414" s="4">
        <v>1599149</v>
      </c>
      <c r="G1414" s="5" t="s">
        <v>1147</v>
      </c>
      <c r="H1414" s="4">
        <v>0</v>
      </c>
      <c r="I1414" s="6">
        <v>3000000</v>
      </c>
      <c r="J1414" s="6">
        <v>1647468</v>
      </c>
    </row>
    <row r="1415" spans="1:10" x14ac:dyDescent="0.2">
      <c r="A1415" s="4" t="s">
        <v>11</v>
      </c>
      <c r="B1415" s="4" t="s">
        <v>50</v>
      </c>
      <c r="C1415" s="8" t="s">
        <v>2189</v>
      </c>
      <c r="D1415" s="8" t="s">
        <v>2190</v>
      </c>
      <c r="E1415" s="8"/>
      <c r="F1415" s="4">
        <v>526655</v>
      </c>
      <c r="G1415" s="5" t="s">
        <v>1147</v>
      </c>
      <c r="H1415" s="4">
        <v>0</v>
      </c>
      <c r="I1415" s="6">
        <v>3000000</v>
      </c>
      <c r="J1415" s="6">
        <v>1648472</v>
      </c>
    </row>
    <row r="1416" spans="1:10" x14ac:dyDescent="0.2">
      <c r="A1416" s="4" t="s">
        <v>11</v>
      </c>
      <c r="B1416" s="4" t="s">
        <v>146</v>
      </c>
      <c r="C1416" s="8" t="s">
        <v>2191</v>
      </c>
      <c r="D1416" s="8" t="s">
        <v>2192</v>
      </c>
      <c r="E1416" s="8"/>
      <c r="F1416" s="4">
        <v>1050002</v>
      </c>
      <c r="G1416" s="5" t="s">
        <v>1147</v>
      </c>
      <c r="H1416" s="4">
        <v>0</v>
      </c>
      <c r="I1416" s="6">
        <v>3000000</v>
      </c>
      <c r="J1416" s="6">
        <v>1649476</v>
      </c>
    </row>
    <row r="1417" spans="1:10" x14ac:dyDescent="0.2">
      <c r="A1417" s="4" t="s">
        <v>11</v>
      </c>
      <c r="B1417" s="4" t="s">
        <v>12</v>
      </c>
      <c r="C1417" s="8" t="s">
        <v>2193</v>
      </c>
      <c r="D1417" s="8" t="s">
        <v>2194</v>
      </c>
      <c r="E1417" s="8"/>
      <c r="F1417" s="4">
        <v>1661584</v>
      </c>
      <c r="G1417" s="5" t="s">
        <v>1147</v>
      </c>
      <c r="H1417" s="4">
        <v>0</v>
      </c>
      <c r="I1417" s="6">
        <v>3000000</v>
      </c>
      <c r="J1417" s="6">
        <v>1650480</v>
      </c>
    </row>
    <row r="1418" spans="1:10" x14ac:dyDescent="0.2">
      <c r="A1418" s="4" t="s">
        <v>11</v>
      </c>
      <c r="B1418" s="4" t="s">
        <v>25</v>
      </c>
      <c r="C1418" s="8" t="s">
        <v>2195</v>
      </c>
      <c r="D1418" s="8" t="s">
        <v>2196</v>
      </c>
      <c r="E1418" s="8"/>
      <c r="F1418" s="4">
        <v>523009</v>
      </c>
      <c r="G1418" s="5" t="s">
        <v>1147</v>
      </c>
      <c r="H1418" s="4">
        <v>0</v>
      </c>
      <c r="I1418" s="6">
        <v>3000000</v>
      </c>
      <c r="J1418" s="6">
        <v>1651484</v>
      </c>
    </row>
    <row r="1419" spans="1:10" x14ac:dyDescent="0.2">
      <c r="A1419" s="4" t="s">
        <v>11</v>
      </c>
      <c r="B1419" s="4" t="s">
        <v>67</v>
      </c>
      <c r="C1419" s="8" t="s">
        <v>2197</v>
      </c>
      <c r="D1419" s="8" t="s">
        <v>2198</v>
      </c>
      <c r="E1419" s="8"/>
      <c r="F1419" s="4">
        <v>518843</v>
      </c>
      <c r="G1419" s="5" t="s">
        <v>1147</v>
      </c>
      <c r="H1419" s="4">
        <v>0</v>
      </c>
      <c r="I1419" s="6">
        <v>3000000</v>
      </c>
      <c r="J1419" s="6">
        <v>1652488</v>
      </c>
    </row>
    <row r="1420" spans="1:10" x14ac:dyDescent="0.2">
      <c r="A1420" s="4" t="s">
        <v>11</v>
      </c>
      <c r="B1420" s="4" t="s">
        <v>50</v>
      </c>
      <c r="C1420" s="8" t="s">
        <v>1786</v>
      </c>
      <c r="D1420" s="8" t="s">
        <v>2199</v>
      </c>
      <c r="E1420" s="8"/>
      <c r="F1420" s="4">
        <v>680676</v>
      </c>
      <c r="G1420" s="5" t="s">
        <v>1147</v>
      </c>
      <c r="H1420" s="4">
        <v>0</v>
      </c>
      <c r="I1420" s="6">
        <v>3000000</v>
      </c>
      <c r="J1420" s="6">
        <v>1653492</v>
      </c>
    </row>
    <row r="1421" spans="1:10" x14ac:dyDescent="0.2">
      <c r="A1421" s="4" t="s">
        <v>11</v>
      </c>
      <c r="B1421" s="4" t="s">
        <v>157</v>
      </c>
      <c r="C1421" s="8" t="s">
        <v>2200</v>
      </c>
      <c r="D1421" s="8" t="s">
        <v>2201</v>
      </c>
      <c r="E1421" s="8"/>
      <c r="F1421" s="4">
        <v>597938</v>
      </c>
      <c r="G1421" s="5" t="s">
        <v>1147</v>
      </c>
      <c r="H1421" s="4">
        <v>0</v>
      </c>
      <c r="I1421" s="6">
        <v>3000000</v>
      </c>
      <c r="J1421" s="6">
        <v>1654496</v>
      </c>
    </row>
    <row r="1422" spans="1:10" x14ac:dyDescent="0.2">
      <c r="A1422" s="4" t="s">
        <v>11</v>
      </c>
      <c r="B1422" s="4" t="s">
        <v>50</v>
      </c>
      <c r="C1422" s="8" t="s">
        <v>2202</v>
      </c>
      <c r="D1422" s="8" t="s">
        <v>2203</v>
      </c>
      <c r="E1422" s="8"/>
      <c r="F1422" s="4">
        <v>752970</v>
      </c>
      <c r="G1422" s="5" t="s">
        <v>1147</v>
      </c>
      <c r="H1422" s="4">
        <v>0</v>
      </c>
      <c r="I1422" s="6">
        <v>3000000</v>
      </c>
      <c r="J1422" s="6">
        <v>1655500</v>
      </c>
    </row>
    <row r="1423" spans="1:10" x14ac:dyDescent="0.2">
      <c r="A1423" s="4" t="s">
        <v>11</v>
      </c>
      <c r="B1423" s="4" t="s">
        <v>19</v>
      </c>
      <c r="C1423" s="8" t="s">
        <v>1189</v>
      </c>
      <c r="D1423" s="8" t="s">
        <v>2204</v>
      </c>
      <c r="E1423" s="8"/>
      <c r="F1423" s="4">
        <v>571420</v>
      </c>
      <c r="G1423" s="5" t="s">
        <v>1147</v>
      </c>
      <c r="H1423" s="4">
        <v>0</v>
      </c>
      <c r="I1423" s="6">
        <v>3000000</v>
      </c>
      <c r="J1423" s="6">
        <v>1656504</v>
      </c>
    </row>
    <row r="1424" spans="1:10" x14ac:dyDescent="0.2">
      <c r="A1424" s="4" t="s">
        <v>11</v>
      </c>
      <c r="B1424" s="4" t="s">
        <v>16</v>
      </c>
      <c r="C1424" s="8" t="s">
        <v>2205</v>
      </c>
      <c r="D1424" s="8" t="s">
        <v>2206</v>
      </c>
      <c r="E1424" s="8"/>
      <c r="F1424" s="4">
        <v>66338</v>
      </c>
      <c r="G1424" s="5" t="s">
        <v>1147</v>
      </c>
      <c r="H1424" s="4">
        <v>0</v>
      </c>
      <c r="I1424" s="6">
        <v>3000000</v>
      </c>
      <c r="J1424" s="6">
        <v>1657508</v>
      </c>
    </row>
    <row r="1425" spans="1:10" x14ac:dyDescent="0.2">
      <c r="A1425" s="4" t="s">
        <v>11</v>
      </c>
      <c r="B1425" s="4" t="s">
        <v>25</v>
      </c>
      <c r="C1425" s="8" t="s">
        <v>2207</v>
      </c>
      <c r="D1425" s="8" t="s">
        <v>2208</v>
      </c>
      <c r="E1425" s="8"/>
      <c r="F1425" s="4">
        <v>1008901</v>
      </c>
      <c r="G1425" s="5" t="s">
        <v>1147</v>
      </c>
      <c r="H1425" s="4">
        <v>0</v>
      </c>
      <c r="I1425" s="6">
        <v>3000000</v>
      </c>
      <c r="J1425" s="6">
        <v>1658512</v>
      </c>
    </row>
    <row r="1426" spans="1:10" x14ac:dyDescent="0.2">
      <c r="A1426" s="4" t="s">
        <v>11</v>
      </c>
      <c r="B1426" s="4" t="s">
        <v>12</v>
      </c>
      <c r="C1426" s="8" t="s">
        <v>2209</v>
      </c>
      <c r="D1426" s="8" t="s">
        <v>2210</v>
      </c>
      <c r="E1426" s="8"/>
      <c r="F1426" s="4">
        <v>1049723</v>
      </c>
      <c r="G1426" s="5" t="s">
        <v>1147</v>
      </c>
      <c r="H1426" s="4">
        <v>0</v>
      </c>
      <c r="I1426" s="6">
        <v>3000000</v>
      </c>
      <c r="J1426" s="6">
        <v>1659516</v>
      </c>
    </row>
    <row r="1427" spans="1:10" x14ac:dyDescent="0.2">
      <c r="A1427" s="4" t="s">
        <v>11</v>
      </c>
      <c r="B1427" s="4" t="s">
        <v>488</v>
      </c>
      <c r="C1427" s="8" t="s">
        <v>1749</v>
      </c>
      <c r="D1427" s="8" t="s">
        <v>2211</v>
      </c>
      <c r="E1427" s="8"/>
      <c r="F1427" s="4">
        <v>1671476</v>
      </c>
      <c r="G1427" s="5" t="s">
        <v>1147</v>
      </c>
      <c r="H1427" s="4">
        <v>0</v>
      </c>
      <c r="I1427" s="6">
        <v>3000000</v>
      </c>
      <c r="J1427" s="6">
        <v>1660520</v>
      </c>
    </row>
    <row r="1428" spans="1:10" x14ac:dyDescent="0.2">
      <c r="A1428" s="4" t="s">
        <v>11</v>
      </c>
      <c r="B1428" s="4" t="s">
        <v>12</v>
      </c>
      <c r="C1428" s="8" t="s">
        <v>2212</v>
      </c>
      <c r="D1428" s="8" t="s">
        <v>2213</v>
      </c>
      <c r="E1428" s="8"/>
      <c r="F1428" s="4">
        <v>118477</v>
      </c>
      <c r="G1428" s="5" t="s">
        <v>1147</v>
      </c>
      <c r="H1428" s="4">
        <v>0</v>
      </c>
      <c r="I1428" s="6">
        <v>3000000</v>
      </c>
      <c r="J1428" s="6">
        <v>1661524</v>
      </c>
    </row>
    <row r="1429" spans="1:10" x14ac:dyDescent="0.2">
      <c r="A1429" s="4" t="s">
        <v>11</v>
      </c>
      <c r="B1429" s="4" t="s">
        <v>22</v>
      </c>
      <c r="C1429" s="8" t="s">
        <v>2214</v>
      </c>
      <c r="D1429" s="8" t="s">
        <v>2215</v>
      </c>
      <c r="E1429" s="8"/>
      <c r="F1429" s="4">
        <v>647428</v>
      </c>
      <c r="G1429" s="5" t="s">
        <v>1147</v>
      </c>
      <c r="H1429" s="4">
        <v>0</v>
      </c>
      <c r="I1429" s="6">
        <v>3000000</v>
      </c>
      <c r="J1429" s="6">
        <v>1662528</v>
      </c>
    </row>
    <row r="1430" spans="1:10" x14ac:dyDescent="0.2">
      <c r="A1430" s="4" t="s">
        <v>11</v>
      </c>
      <c r="B1430" s="4" t="s">
        <v>25</v>
      </c>
      <c r="C1430" s="8" t="s">
        <v>2216</v>
      </c>
      <c r="D1430" s="8" t="s">
        <v>2217</v>
      </c>
      <c r="E1430" s="8"/>
      <c r="F1430" s="4">
        <v>1017480</v>
      </c>
      <c r="G1430" s="5" t="s">
        <v>1147</v>
      </c>
      <c r="H1430" s="4">
        <v>0</v>
      </c>
      <c r="I1430" s="6">
        <v>3000000</v>
      </c>
      <c r="J1430" s="6">
        <v>1663532</v>
      </c>
    </row>
    <row r="1431" spans="1:10" x14ac:dyDescent="0.2">
      <c r="A1431" s="4" t="s">
        <v>11</v>
      </c>
      <c r="B1431" s="4" t="s">
        <v>19</v>
      </c>
      <c r="C1431" s="8" t="s">
        <v>2218</v>
      </c>
      <c r="D1431" s="8" t="s">
        <v>2219</v>
      </c>
      <c r="E1431" s="8"/>
      <c r="F1431" s="4">
        <v>586006</v>
      </c>
      <c r="G1431" s="5" t="s">
        <v>1147</v>
      </c>
      <c r="H1431" s="4">
        <v>0</v>
      </c>
      <c r="I1431" s="6">
        <v>3000000</v>
      </c>
      <c r="J1431" s="6">
        <v>1664536</v>
      </c>
    </row>
    <row r="1432" spans="1:10" x14ac:dyDescent="0.2">
      <c r="A1432" s="4" t="s">
        <v>11</v>
      </c>
      <c r="B1432" s="4" t="s">
        <v>157</v>
      </c>
      <c r="C1432" s="8" t="s">
        <v>2220</v>
      </c>
      <c r="D1432" s="8" t="s">
        <v>2221</v>
      </c>
      <c r="E1432" s="8"/>
      <c r="F1432" s="4">
        <v>1060803</v>
      </c>
      <c r="G1432" s="5" t="s">
        <v>1147</v>
      </c>
      <c r="H1432" s="4">
        <v>0</v>
      </c>
      <c r="I1432" s="6">
        <v>3000000</v>
      </c>
      <c r="J1432" s="6">
        <v>1665540</v>
      </c>
    </row>
    <row r="1433" spans="1:10" x14ac:dyDescent="0.2">
      <c r="A1433" s="4" t="s">
        <v>11</v>
      </c>
      <c r="B1433" s="4" t="s">
        <v>12</v>
      </c>
      <c r="C1433" s="8" t="s">
        <v>2222</v>
      </c>
      <c r="D1433" s="8" t="s">
        <v>2223</v>
      </c>
      <c r="E1433" s="8"/>
      <c r="F1433" s="4">
        <v>1661782</v>
      </c>
      <c r="G1433" s="5" t="s">
        <v>1147</v>
      </c>
      <c r="H1433" s="4">
        <v>0</v>
      </c>
      <c r="I1433" s="6">
        <v>3000000</v>
      </c>
      <c r="J1433" s="6">
        <v>1666544</v>
      </c>
    </row>
    <row r="1434" spans="1:10" x14ac:dyDescent="0.2">
      <c r="A1434" s="4" t="s">
        <v>11</v>
      </c>
      <c r="B1434" s="4" t="s">
        <v>19</v>
      </c>
      <c r="C1434" s="8" t="s">
        <v>1318</v>
      </c>
      <c r="D1434" s="8" t="s">
        <v>2224</v>
      </c>
      <c r="E1434" s="8"/>
      <c r="F1434" s="4">
        <v>1433919</v>
      </c>
      <c r="G1434" s="5" t="s">
        <v>1147</v>
      </c>
      <c r="H1434" s="4">
        <v>0</v>
      </c>
      <c r="I1434" s="6">
        <v>3000000</v>
      </c>
      <c r="J1434" s="6">
        <v>1667548</v>
      </c>
    </row>
    <row r="1435" spans="1:10" x14ac:dyDescent="0.2">
      <c r="A1435" s="4" t="s">
        <v>11</v>
      </c>
      <c r="B1435" s="4" t="s">
        <v>12</v>
      </c>
      <c r="C1435" s="8" t="s">
        <v>979</v>
      </c>
      <c r="D1435" s="8" t="s">
        <v>2225</v>
      </c>
      <c r="E1435" s="8"/>
      <c r="F1435" s="4">
        <v>1172517</v>
      </c>
      <c r="G1435" s="5" t="s">
        <v>1147</v>
      </c>
      <c r="H1435" s="4">
        <v>0</v>
      </c>
      <c r="I1435" s="6">
        <v>3000000</v>
      </c>
      <c r="J1435" s="6">
        <v>1668552</v>
      </c>
    </row>
    <row r="1436" spans="1:10" x14ac:dyDescent="0.2">
      <c r="A1436" s="4" t="s">
        <v>11</v>
      </c>
      <c r="B1436" s="4" t="s">
        <v>19</v>
      </c>
      <c r="C1436" s="8" t="s">
        <v>893</v>
      </c>
      <c r="D1436" s="8" t="s">
        <v>2226</v>
      </c>
      <c r="E1436" s="8"/>
      <c r="F1436" s="4">
        <v>1436458</v>
      </c>
      <c r="G1436" s="5" t="s">
        <v>1147</v>
      </c>
      <c r="H1436" s="4">
        <v>0</v>
      </c>
      <c r="I1436" s="6">
        <v>3000000</v>
      </c>
      <c r="J1436" s="6">
        <v>1669556</v>
      </c>
    </row>
    <row r="1437" spans="1:10" x14ac:dyDescent="0.2">
      <c r="A1437" s="4" t="s">
        <v>11</v>
      </c>
      <c r="B1437" s="4" t="s">
        <v>157</v>
      </c>
      <c r="C1437" s="8" t="s">
        <v>661</v>
      </c>
      <c r="D1437" s="8" t="s">
        <v>2227</v>
      </c>
      <c r="E1437" s="8"/>
      <c r="F1437" s="4">
        <v>82905</v>
      </c>
      <c r="G1437" s="5" t="s">
        <v>1147</v>
      </c>
      <c r="H1437" s="4">
        <v>0</v>
      </c>
      <c r="I1437" s="6">
        <v>3000000</v>
      </c>
      <c r="J1437" s="6">
        <v>1670560</v>
      </c>
    </row>
    <row r="1438" spans="1:10" x14ac:dyDescent="0.2">
      <c r="A1438" s="4" t="s">
        <v>11</v>
      </c>
      <c r="B1438" s="4" t="s">
        <v>25</v>
      </c>
      <c r="C1438" s="8" t="s">
        <v>2228</v>
      </c>
      <c r="D1438" s="8" t="s">
        <v>2229</v>
      </c>
      <c r="E1438" s="8"/>
      <c r="F1438" s="4">
        <v>1396652</v>
      </c>
      <c r="G1438" s="5" t="s">
        <v>1147</v>
      </c>
      <c r="H1438" s="4">
        <v>0</v>
      </c>
      <c r="I1438" s="6">
        <v>3000000</v>
      </c>
      <c r="J1438" s="6">
        <v>1671564</v>
      </c>
    </row>
    <row r="1439" spans="1:10" x14ac:dyDescent="0.2">
      <c r="A1439" s="4" t="s">
        <v>11</v>
      </c>
      <c r="B1439" s="4" t="s">
        <v>12</v>
      </c>
      <c r="C1439" s="8" t="s">
        <v>2230</v>
      </c>
      <c r="D1439" s="8" t="s">
        <v>1988</v>
      </c>
      <c r="E1439" s="8"/>
      <c r="F1439" s="4">
        <v>1540671</v>
      </c>
      <c r="G1439" s="5" t="s">
        <v>1147</v>
      </c>
      <c r="H1439" s="4">
        <v>0</v>
      </c>
      <c r="I1439" s="6">
        <v>3000000</v>
      </c>
      <c r="J1439" s="6">
        <v>1672568</v>
      </c>
    </row>
    <row r="1440" spans="1:10" x14ac:dyDescent="0.2">
      <c r="A1440" s="4" t="s">
        <v>11</v>
      </c>
      <c r="B1440" s="4" t="s">
        <v>25</v>
      </c>
      <c r="C1440" s="8" t="s">
        <v>2193</v>
      </c>
      <c r="D1440" s="8" t="s">
        <v>2231</v>
      </c>
      <c r="E1440" s="8"/>
      <c r="F1440" s="4">
        <v>1138161</v>
      </c>
      <c r="G1440" s="5" t="s">
        <v>1147</v>
      </c>
      <c r="H1440" s="4">
        <v>0</v>
      </c>
      <c r="I1440" s="6">
        <v>3000000</v>
      </c>
      <c r="J1440" s="6">
        <v>1673572</v>
      </c>
    </row>
    <row r="1441" spans="1:10" x14ac:dyDescent="0.2">
      <c r="A1441" s="4" t="s">
        <v>11</v>
      </c>
      <c r="B1441" s="4" t="s">
        <v>146</v>
      </c>
      <c r="C1441" s="8" t="s">
        <v>2193</v>
      </c>
      <c r="D1441" s="8" t="s">
        <v>2232</v>
      </c>
      <c r="E1441" s="8"/>
      <c r="F1441" s="4">
        <v>1747763</v>
      </c>
      <c r="G1441" s="5" t="s">
        <v>1147</v>
      </c>
      <c r="H1441" s="4">
        <v>0</v>
      </c>
      <c r="I1441" s="6">
        <v>3000000</v>
      </c>
      <c r="J1441" s="6">
        <v>1674576</v>
      </c>
    </row>
    <row r="1442" spans="1:10" x14ac:dyDescent="0.2">
      <c r="A1442" s="4" t="s">
        <v>11</v>
      </c>
      <c r="B1442" s="4" t="s">
        <v>488</v>
      </c>
      <c r="C1442" s="8" t="s">
        <v>2233</v>
      </c>
      <c r="D1442" s="8" t="s">
        <v>2234</v>
      </c>
      <c r="E1442" s="8"/>
      <c r="F1442" s="4">
        <v>1671450</v>
      </c>
      <c r="G1442" s="5" t="s">
        <v>1147</v>
      </c>
      <c r="H1442" s="4">
        <v>0</v>
      </c>
      <c r="I1442" s="6">
        <v>3000000</v>
      </c>
      <c r="J1442" s="6">
        <v>1675580</v>
      </c>
    </row>
    <row r="1443" spans="1:10" x14ac:dyDescent="0.2">
      <c r="A1443" s="4" t="s">
        <v>11</v>
      </c>
      <c r="B1443" s="4" t="s">
        <v>12</v>
      </c>
      <c r="C1443" s="8" t="s">
        <v>2235</v>
      </c>
      <c r="D1443" s="8" t="s">
        <v>2236</v>
      </c>
      <c r="E1443" s="8"/>
      <c r="F1443" s="4">
        <v>36596</v>
      </c>
      <c r="G1443" s="5" t="s">
        <v>1147</v>
      </c>
      <c r="H1443" s="4">
        <v>0</v>
      </c>
      <c r="I1443" s="6">
        <v>3000000</v>
      </c>
      <c r="J1443" s="6">
        <v>1676584</v>
      </c>
    </row>
    <row r="1444" spans="1:10" x14ac:dyDescent="0.2">
      <c r="A1444" s="4" t="s">
        <v>11</v>
      </c>
      <c r="B1444" s="4" t="s">
        <v>12</v>
      </c>
      <c r="C1444" s="8" t="s">
        <v>1189</v>
      </c>
      <c r="D1444" s="8" t="s">
        <v>2237</v>
      </c>
      <c r="E1444" s="8"/>
      <c r="F1444" s="4">
        <v>119152</v>
      </c>
      <c r="G1444" s="5" t="s">
        <v>1147</v>
      </c>
      <c r="H1444" s="4">
        <v>0</v>
      </c>
      <c r="I1444" s="6">
        <v>3000000</v>
      </c>
      <c r="J1444" s="6">
        <v>1677588</v>
      </c>
    </row>
    <row r="1445" spans="1:10" x14ac:dyDescent="0.2">
      <c r="A1445" s="4" t="s">
        <v>11</v>
      </c>
      <c r="B1445" s="4" t="s">
        <v>25</v>
      </c>
      <c r="C1445" s="8" t="s">
        <v>2238</v>
      </c>
      <c r="D1445" s="8" t="s">
        <v>2239</v>
      </c>
      <c r="E1445" s="8"/>
      <c r="F1445" s="4">
        <v>600559</v>
      </c>
      <c r="G1445" s="5" t="s">
        <v>1147</v>
      </c>
      <c r="H1445" s="4">
        <v>0</v>
      </c>
      <c r="I1445" s="6">
        <v>3000000</v>
      </c>
      <c r="J1445" s="6">
        <v>1678592</v>
      </c>
    </row>
    <row r="1446" spans="1:10" x14ac:dyDescent="0.2">
      <c r="A1446" s="4" t="s">
        <v>11</v>
      </c>
      <c r="B1446" s="4" t="s">
        <v>146</v>
      </c>
      <c r="C1446" s="8" t="s">
        <v>2240</v>
      </c>
      <c r="D1446" s="8" t="s">
        <v>2241</v>
      </c>
      <c r="E1446" s="8"/>
      <c r="F1446" s="4">
        <v>1620465</v>
      </c>
      <c r="G1446" s="5" t="s">
        <v>1147</v>
      </c>
      <c r="H1446" s="4">
        <v>0</v>
      </c>
      <c r="I1446" s="6">
        <v>3000000</v>
      </c>
      <c r="J1446" s="6">
        <v>1679596</v>
      </c>
    </row>
    <row r="1447" spans="1:10" x14ac:dyDescent="0.2">
      <c r="A1447" s="4" t="s">
        <v>11</v>
      </c>
      <c r="B1447" s="4" t="s">
        <v>12</v>
      </c>
      <c r="C1447" s="8" t="s">
        <v>2242</v>
      </c>
      <c r="D1447" s="8" t="s">
        <v>2243</v>
      </c>
      <c r="E1447" s="8"/>
      <c r="F1447" s="4">
        <v>133039</v>
      </c>
      <c r="G1447" s="5" t="s">
        <v>1147</v>
      </c>
      <c r="H1447" s="4">
        <v>0</v>
      </c>
      <c r="I1447" s="6">
        <v>3000000</v>
      </c>
      <c r="J1447" s="6">
        <v>1680600</v>
      </c>
    </row>
    <row r="1448" spans="1:10" x14ac:dyDescent="0.2">
      <c r="A1448" s="4" t="s">
        <v>11</v>
      </c>
      <c r="B1448" s="4" t="s">
        <v>146</v>
      </c>
      <c r="C1448" s="8" t="s">
        <v>2244</v>
      </c>
      <c r="D1448" s="8" t="s">
        <v>2245</v>
      </c>
      <c r="E1448" s="8"/>
      <c r="F1448" s="4">
        <v>1657921</v>
      </c>
      <c r="G1448" s="5" t="s">
        <v>1147</v>
      </c>
      <c r="H1448" s="4">
        <v>0</v>
      </c>
      <c r="I1448" s="6">
        <v>3000000</v>
      </c>
      <c r="J1448" s="6">
        <v>1681604</v>
      </c>
    </row>
    <row r="1449" spans="1:10" x14ac:dyDescent="0.2">
      <c r="A1449" s="4" t="s">
        <v>11</v>
      </c>
      <c r="B1449" s="4" t="s">
        <v>12</v>
      </c>
      <c r="C1449" s="8" t="s">
        <v>2246</v>
      </c>
      <c r="D1449" s="8" t="s">
        <v>275</v>
      </c>
      <c r="E1449" s="8"/>
      <c r="F1449" s="4">
        <v>1658903</v>
      </c>
      <c r="G1449" s="5" t="s">
        <v>1147</v>
      </c>
      <c r="H1449" s="4">
        <v>0</v>
      </c>
      <c r="I1449" s="6">
        <v>3000000</v>
      </c>
      <c r="J1449" s="6">
        <v>1682608</v>
      </c>
    </row>
    <row r="1450" spans="1:10" x14ac:dyDescent="0.2">
      <c r="A1450" s="4" t="s">
        <v>11</v>
      </c>
      <c r="B1450" s="4" t="s">
        <v>12</v>
      </c>
      <c r="C1450" s="8" t="s">
        <v>2247</v>
      </c>
      <c r="D1450" s="8" t="s">
        <v>2248</v>
      </c>
      <c r="E1450" s="8"/>
      <c r="F1450" s="4">
        <v>1007861</v>
      </c>
      <c r="G1450" s="5" t="s">
        <v>1147</v>
      </c>
      <c r="H1450" s="4">
        <v>0</v>
      </c>
      <c r="I1450" s="6">
        <v>3000000</v>
      </c>
      <c r="J1450" s="6">
        <v>1683612</v>
      </c>
    </row>
    <row r="1451" spans="1:10" x14ac:dyDescent="0.2">
      <c r="A1451" s="4" t="s">
        <v>11</v>
      </c>
      <c r="B1451" s="4" t="s">
        <v>488</v>
      </c>
      <c r="C1451" s="8" t="s">
        <v>2249</v>
      </c>
      <c r="D1451" s="8" t="s">
        <v>2250</v>
      </c>
      <c r="E1451" s="8"/>
      <c r="F1451" s="4">
        <v>1671419</v>
      </c>
      <c r="G1451" s="5" t="s">
        <v>1147</v>
      </c>
      <c r="H1451" s="4">
        <v>0</v>
      </c>
      <c r="I1451" s="6">
        <v>3000000</v>
      </c>
      <c r="J1451" s="6">
        <v>1684616</v>
      </c>
    </row>
    <row r="1452" spans="1:10" x14ac:dyDescent="0.2">
      <c r="A1452" s="4" t="s">
        <v>11</v>
      </c>
      <c r="B1452" s="4" t="s">
        <v>25</v>
      </c>
      <c r="C1452" s="8" t="s">
        <v>2251</v>
      </c>
      <c r="D1452" s="8" t="s">
        <v>2252</v>
      </c>
      <c r="E1452" s="8"/>
      <c r="F1452" s="4">
        <v>11517</v>
      </c>
      <c r="G1452" s="5" t="s">
        <v>1147</v>
      </c>
      <c r="H1452" s="4">
        <v>0</v>
      </c>
      <c r="I1452" s="6">
        <v>3000000</v>
      </c>
      <c r="J1452" s="6">
        <v>1685620</v>
      </c>
    </row>
    <row r="1453" spans="1:10" x14ac:dyDescent="0.2">
      <c r="A1453" s="4" t="s">
        <v>11</v>
      </c>
      <c r="B1453" s="4" t="s">
        <v>25</v>
      </c>
      <c r="C1453" s="8" t="s">
        <v>1678</v>
      </c>
      <c r="D1453" s="8" t="s">
        <v>1336</v>
      </c>
      <c r="E1453" s="8"/>
      <c r="F1453" s="4">
        <v>702017</v>
      </c>
      <c r="G1453" s="5" t="s">
        <v>1147</v>
      </c>
      <c r="H1453" s="4">
        <v>0</v>
      </c>
      <c r="I1453" s="6">
        <v>3000000</v>
      </c>
      <c r="J1453" s="6">
        <v>1686624</v>
      </c>
    </row>
    <row r="1454" spans="1:10" x14ac:dyDescent="0.2">
      <c r="A1454" s="4" t="s">
        <v>11</v>
      </c>
      <c r="B1454" s="4" t="s">
        <v>19</v>
      </c>
      <c r="C1454" s="8" t="s">
        <v>2253</v>
      </c>
      <c r="D1454" s="8" t="s">
        <v>1227</v>
      </c>
      <c r="E1454" s="8"/>
      <c r="F1454" s="4">
        <v>3429</v>
      </c>
      <c r="G1454" s="5" t="s">
        <v>1147</v>
      </c>
      <c r="H1454" s="4">
        <v>0</v>
      </c>
      <c r="I1454" s="6">
        <v>3000000</v>
      </c>
      <c r="J1454" s="6">
        <v>1687628</v>
      </c>
    </row>
    <row r="1455" spans="1:10" x14ac:dyDescent="0.2">
      <c r="A1455" s="4" t="s">
        <v>11</v>
      </c>
      <c r="B1455" s="4" t="s">
        <v>25</v>
      </c>
      <c r="C1455" s="8" t="s">
        <v>2254</v>
      </c>
      <c r="D1455" s="8" t="s">
        <v>2255</v>
      </c>
      <c r="E1455" s="8"/>
      <c r="F1455" s="4">
        <v>800761</v>
      </c>
      <c r="G1455" s="5" t="s">
        <v>1147</v>
      </c>
      <c r="H1455" s="4">
        <v>0</v>
      </c>
      <c r="I1455" s="6">
        <v>3000000</v>
      </c>
      <c r="J1455" s="6">
        <v>1688632</v>
      </c>
    </row>
    <row r="1456" spans="1:10" x14ac:dyDescent="0.2">
      <c r="A1456" s="4" t="s">
        <v>11</v>
      </c>
      <c r="B1456" s="4" t="s">
        <v>12</v>
      </c>
      <c r="C1456" s="8" t="s">
        <v>1770</v>
      </c>
      <c r="D1456" s="8" t="s">
        <v>1187</v>
      </c>
      <c r="E1456" s="8"/>
      <c r="F1456" s="4">
        <v>646404</v>
      </c>
      <c r="G1456" s="5" t="s">
        <v>1147</v>
      </c>
      <c r="H1456" s="4">
        <v>0</v>
      </c>
      <c r="I1456" s="6">
        <v>3000000</v>
      </c>
      <c r="J1456" s="6">
        <v>1689636</v>
      </c>
    </row>
    <row r="1457" spans="1:10" x14ac:dyDescent="0.2">
      <c r="A1457" s="4" t="s">
        <v>11</v>
      </c>
      <c r="B1457" s="4" t="s">
        <v>25</v>
      </c>
      <c r="C1457" s="8" t="s">
        <v>1879</v>
      </c>
      <c r="D1457" s="8" t="s">
        <v>2256</v>
      </c>
      <c r="E1457" s="8"/>
      <c r="F1457" s="4">
        <v>1538857</v>
      </c>
      <c r="G1457" s="5" t="s">
        <v>1147</v>
      </c>
      <c r="H1457" s="4">
        <v>0</v>
      </c>
      <c r="I1457" s="6">
        <v>3000000</v>
      </c>
      <c r="J1457" s="6">
        <v>1690640</v>
      </c>
    </row>
    <row r="1458" spans="1:10" x14ac:dyDescent="0.2">
      <c r="A1458" s="4" t="s">
        <v>11</v>
      </c>
      <c r="B1458" s="4" t="s">
        <v>12</v>
      </c>
      <c r="C1458" s="8" t="s">
        <v>2257</v>
      </c>
      <c r="D1458" s="8" t="s">
        <v>2258</v>
      </c>
      <c r="E1458" s="8"/>
      <c r="F1458" s="4">
        <v>635423</v>
      </c>
      <c r="G1458" s="5" t="s">
        <v>1147</v>
      </c>
      <c r="H1458" s="4">
        <v>0</v>
      </c>
      <c r="I1458" s="6">
        <v>3000000</v>
      </c>
      <c r="J1458" s="6">
        <v>1691644</v>
      </c>
    </row>
    <row r="1459" spans="1:10" x14ac:dyDescent="0.2">
      <c r="A1459" s="4" t="s">
        <v>11</v>
      </c>
      <c r="B1459" s="4" t="s">
        <v>12</v>
      </c>
      <c r="C1459" s="8" t="s">
        <v>2259</v>
      </c>
      <c r="D1459" s="8" t="s">
        <v>2260</v>
      </c>
      <c r="E1459" s="8"/>
      <c r="F1459" s="4">
        <v>1597630</v>
      </c>
      <c r="G1459" s="5" t="s">
        <v>1147</v>
      </c>
      <c r="H1459" s="4">
        <v>0</v>
      </c>
      <c r="I1459" s="6">
        <v>3000000</v>
      </c>
      <c r="J1459" s="6">
        <v>1692648</v>
      </c>
    </row>
    <row r="1460" spans="1:10" x14ac:dyDescent="0.2">
      <c r="A1460" s="4" t="s">
        <v>11</v>
      </c>
      <c r="B1460" s="4" t="s">
        <v>50</v>
      </c>
      <c r="C1460" s="8" t="s">
        <v>2261</v>
      </c>
      <c r="D1460" s="8" t="s">
        <v>2262</v>
      </c>
      <c r="E1460" s="8"/>
      <c r="F1460" s="4">
        <v>100806</v>
      </c>
      <c r="G1460" s="5" t="s">
        <v>1147</v>
      </c>
      <c r="H1460" s="4">
        <v>0</v>
      </c>
      <c r="I1460" s="6">
        <v>3000000</v>
      </c>
      <c r="J1460" s="6">
        <v>1693652</v>
      </c>
    </row>
    <row r="1461" spans="1:10" x14ac:dyDescent="0.2">
      <c r="A1461" s="4" t="s">
        <v>11</v>
      </c>
      <c r="B1461" s="4" t="s">
        <v>19</v>
      </c>
      <c r="C1461" s="8" t="s">
        <v>2263</v>
      </c>
      <c r="D1461" s="8" t="s">
        <v>2264</v>
      </c>
      <c r="E1461" s="8"/>
      <c r="F1461" s="4">
        <v>1745817</v>
      </c>
      <c r="G1461" s="5" t="s">
        <v>1147</v>
      </c>
      <c r="H1461" s="4">
        <v>0</v>
      </c>
      <c r="I1461" s="6">
        <v>3000000</v>
      </c>
      <c r="J1461" s="6">
        <v>1694656</v>
      </c>
    </row>
    <row r="1462" spans="1:10" x14ac:dyDescent="0.2">
      <c r="A1462" s="4" t="s">
        <v>11</v>
      </c>
      <c r="B1462" s="4" t="s">
        <v>25</v>
      </c>
      <c r="C1462" s="8" t="s">
        <v>1749</v>
      </c>
      <c r="D1462" s="8" t="s">
        <v>2265</v>
      </c>
      <c r="E1462" s="8"/>
      <c r="F1462" s="4">
        <v>1380086</v>
      </c>
      <c r="G1462" s="5" t="s">
        <v>1147</v>
      </c>
      <c r="H1462" s="4">
        <v>0</v>
      </c>
      <c r="I1462" s="6">
        <v>3000000</v>
      </c>
      <c r="J1462" s="6">
        <v>1695660</v>
      </c>
    </row>
    <row r="1463" spans="1:10" x14ac:dyDescent="0.2">
      <c r="A1463" s="4" t="s">
        <v>11</v>
      </c>
      <c r="B1463" s="4" t="s">
        <v>25</v>
      </c>
      <c r="C1463" s="8" t="s">
        <v>1652</v>
      </c>
      <c r="D1463" s="8" t="s">
        <v>2266</v>
      </c>
      <c r="E1463" s="8"/>
      <c r="F1463" s="4">
        <v>1752276</v>
      </c>
      <c r="G1463" s="5" t="s">
        <v>1147</v>
      </c>
      <c r="H1463" s="4">
        <v>0</v>
      </c>
      <c r="I1463" s="6">
        <v>3000000</v>
      </c>
      <c r="J1463" s="6">
        <v>1696664</v>
      </c>
    </row>
    <row r="1464" spans="1:10" x14ac:dyDescent="0.2">
      <c r="A1464" s="4" t="s">
        <v>11</v>
      </c>
      <c r="B1464" s="4" t="s">
        <v>50</v>
      </c>
      <c r="C1464" s="8" t="s">
        <v>2151</v>
      </c>
      <c r="D1464" s="8" t="s">
        <v>2267</v>
      </c>
      <c r="E1464" s="8"/>
      <c r="F1464" s="4">
        <v>611093</v>
      </c>
      <c r="G1464" s="5" t="s">
        <v>1147</v>
      </c>
      <c r="H1464" s="4">
        <v>0</v>
      </c>
      <c r="I1464" s="6">
        <v>3000000</v>
      </c>
      <c r="J1464" s="6">
        <v>1697668</v>
      </c>
    </row>
    <row r="1465" spans="1:10" x14ac:dyDescent="0.2">
      <c r="A1465" s="4" t="s">
        <v>11</v>
      </c>
      <c r="B1465" s="4" t="s">
        <v>12</v>
      </c>
      <c r="C1465" s="8" t="s">
        <v>2268</v>
      </c>
      <c r="D1465" s="8" t="s">
        <v>2269</v>
      </c>
      <c r="E1465" s="8"/>
      <c r="F1465" s="4">
        <v>1437951</v>
      </c>
      <c r="G1465" s="5" t="s">
        <v>1147</v>
      </c>
      <c r="H1465" s="4">
        <v>0</v>
      </c>
      <c r="I1465" s="6">
        <v>3000000</v>
      </c>
      <c r="J1465" s="6">
        <v>1698672</v>
      </c>
    </row>
    <row r="1466" spans="1:10" x14ac:dyDescent="0.2">
      <c r="A1466" s="4" t="s">
        <v>11</v>
      </c>
      <c r="B1466" s="4" t="s">
        <v>22</v>
      </c>
      <c r="C1466" s="8" t="s">
        <v>2270</v>
      </c>
      <c r="D1466" s="8" t="s">
        <v>1075</v>
      </c>
      <c r="E1466" s="8"/>
      <c r="F1466" s="4">
        <v>633527</v>
      </c>
      <c r="G1466" s="5" t="s">
        <v>1147</v>
      </c>
      <c r="H1466" s="4">
        <v>0</v>
      </c>
      <c r="I1466" s="6">
        <v>3000000</v>
      </c>
      <c r="J1466" s="6">
        <v>1699676</v>
      </c>
    </row>
    <row r="1467" spans="1:10" x14ac:dyDescent="0.2">
      <c r="A1467" s="4" t="s">
        <v>11</v>
      </c>
      <c r="B1467" s="4" t="s">
        <v>12</v>
      </c>
      <c r="C1467" s="8" t="s">
        <v>1066</v>
      </c>
      <c r="D1467" s="8" t="s">
        <v>1818</v>
      </c>
      <c r="E1467" s="8"/>
      <c r="F1467" s="4">
        <v>743151</v>
      </c>
      <c r="G1467" s="5" t="s">
        <v>1147</v>
      </c>
      <c r="H1467" s="4">
        <v>0</v>
      </c>
      <c r="I1467" s="6">
        <v>3000000</v>
      </c>
      <c r="J1467" s="6">
        <v>1700680</v>
      </c>
    </row>
    <row r="1468" spans="1:10" x14ac:dyDescent="0.2">
      <c r="A1468" s="4" t="s">
        <v>11</v>
      </c>
      <c r="B1468" s="4" t="s">
        <v>50</v>
      </c>
      <c r="C1468" s="8" t="s">
        <v>938</v>
      </c>
      <c r="D1468" s="8" t="s">
        <v>2271</v>
      </c>
      <c r="E1468" s="8"/>
      <c r="F1468" s="4">
        <v>1340817</v>
      </c>
      <c r="G1468" s="5" t="s">
        <v>1147</v>
      </c>
      <c r="H1468" s="4">
        <v>0</v>
      </c>
      <c r="I1468" s="6">
        <v>3000000</v>
      </c>
      <c r="J1468" s="6">
        <v>1701684</v>
      </c>
    </row>
    <row r="1469" spans="1:10" x14ac:dyDescent="0.2">
      <c r="A1469" s="4" t="s">
        <v>11</v>
      </c>
      <c r="B1469" s="4" t="s">
        <v>25</v>
      </c>
      <c r="C1469" s="8" t="s">
        <v>628</v>
      </c>
      <c r="D1469" s="8" t="s">
        <v>2272</v>
      </c>
      <c r="E1469" s="8"/>
      <c r="F1469" s="4">
        <v>3387</v>
      </c>
      <c r="G1469" s="5" t="s">
        <v>1147</v>
      </c>
      <c r="H1469" s="4">
        <v>0</v>
      </c>
      <c r="I1469" s="6">
        <v>3000000</v>
      </c>
      <c r="J1469" s="6">
        <v>1702688</v>
      </c>
    </row>
    <row r="1470" spans="1:10" x14ac:dyDescent="0.2">
      <c r="A1470" s="4" t="s">
        <v>11</v>
      </c>
      <c r="B1470" s="4" t="s">
        <v>12</v>
      </c>
      <c r="C1470" s="8" t="s">
        <v>2273</v>
      </c>
      <c r="D1470" s="8" t="s">
        <v>2274</v>
      </c>
      <c r="E1470" s="8"/>
      <c r="F1470" s="4">
        <v>857720</v>
      </c>
      <c r="G1470" s="5" t="s">
        <v>1147</v>
      </c>
      <c r="H1470" s="4">
        <v>0</v>
      </c>
      <c r="I1470" s="6">
        <v>3000000</v>
      </c>
      <c r="J1470" s="6">
        <v>1703692</v>
      </c>
    </row>
    <row r="1471" spans="1:10" x14ac:dyDescent="0.2">
      <c r="A1471" s="4" t="s">
        <v>11</v>
      </c>
      <c r="B1471" s="4" t="s">
        <v>12</v>
      </c>
      <c r="C1471" s="8" t="s">
        <v>2209</v>
      </c>
      <c r="D1471" s="8" t="s">
        <v>2275</v>
      </c>
      <c r="E1471" s="8"/>
      <c r="F1471" s="4">
        <v>764363</v>
      </c>
      <c r="G1471" s="5" t="s">
        <v>1147</v>
      </c>
      <c r="H1471" s="4">
        <v>0</v>
      </c>
      <c r="I1471" s="6">
        <v>3000000</v>
      </c>
      <c r="J1471" s="6">
        <v>1704696</v>
      </c>
    </row>
    <row r="1472" spans="1:10" x14ac:dyDescent="0.2">
      <c r="A1472" s="4" t="s">
        <v>11</v>
      </c>
      <c r="B1472" s="4" t="s">
        <v>19</v>
      </c>
      <c r="C1472" s="8" t="s">
        <v>2276</v>
      </c>
      <c r="D1472" s="8" t="s">
        <v>2277</v>
      </c>
      <c r="E1472" s="8"/>
      <c r="F1472" s="4">
        <v>1756731</v>
      </c>
      <c r="G1472" s="5" t="s">
        <v>1147</v>
      </c>
      <c r="H1472" s="4">
        <v>0</v>
      </c>
      <c r="I1472" s="6">
        <v>3000000</v>
      </c>
      <c r="J1472" s="6">
        <v>1705700</v>
      </c>
    </row>
    <row r="1473" spans="1:10" x14ac:dyDescent="0.2">
      <c r="A1473" s="4" t="s">
        <v>11</v>
      </c>
      <c r="B1473" s="4" t="s">
        <v>12</v>
      </c>
      <c r="C1473" s="8" t="s">
        <v>1818</v>
      </c>
      <c r="D1473" s="8" t="s">
        <v>2278</v>
      </c>
      <c r="E1473" s="8"/>
      <c r="F1473" s="4">
        <v>1661493</v>
      </c>
      <c r="G1473" s="5" t="s">
        <v>1147</v>
      </c>
      <c r="H1473" s="4">
        <v>0</v>
      </c>
      <c r="I1473" s="6">
        <v>3000000</v>
      </c>
      <c r="J1473" s="6">
        <v>1706704</v>
      </c>
    </row>
    <row r="1474" spans="1:10" x14ac:dyDescent="0.2">
      <c r="A1474" s="4" t="s">
        <v>11</v>
      </c>
      <c r="B1474" s="4" t="s">
        <v>25</v>
      </c>
      <c r="C1474" s="8" t="s">
        <v>2279</v>
      </c>
      <c r="D1474" s="8" t="s">
        <v>2280</v>
      </c>
      <c r="E1474" s="8"/>
      <c r="F1474" s="4">
        <v>1446382</v>
      </c>
      <c r="G1474" s="5" t="s">
        <v>1147</v>
      </c>
      <c r="H1474" s="4">
        <v>0</v>
      </c>
      <c r="I1474" s="6">
        <v>3000000</v>
      </c>
      <c r="J1474" s="6">
        <v>1707708</v>
      </c>
    </row>
    <row r="1475" spans="1:10" x14ac:dyDescent="0.2">
      <c r="A1475" s="4" t="s">
        <v>11</v>
      </c>
      <c r="B1475" s="4" t="s">
        <v>22</v>
      </c>
      <c r="C1475" s="8" t="s">
        <v>2281</v>
      </c>
      <c r="D1475" s="8" t="s">
        <v>2282</v>
      </c>
      <c r="E1475" s="8"/>
      <c r="F1475" s="4">
        <v>1604493</v>
      </c>
      <c r="G1475" s="5" t="s">
        <v>1147</v>
      </c>
      <c r="H1475" s="4">
        <v>0</v>
      </c>
      <c r="I1475" s="6">
        <v>3000000</v>
      </c>
      <c r="J1475" s="6">
        <v>1708712</v>
      </c>
    </row>
    <row r="1476" spans="1:10" x14ac:dyDescent="0.2">
      <c r="A1476" s="4" t="s">
        <v>11</v>
      </c>
      <c r="B1476" s="4" t="s">
        <v>146</v>
      </c>
      <c r="C1476" s="8" t="s">
        <v>2283</v>
      </c>
      <c r="D1476" s="8" t="s">
        <v>2284</v>
      </c>
      <c r="E1476" s="8"/>
      <c r="F1476" s="4">
        <v>1534229</v>
      </c>
      <c r="G1476" s="5" t="s">
        <v>1147</v>
      </c>
      <c r="H1476" s="4">
        <v>0</v>
      </c>
      <c r="I1476" s="6">
        <v>3000000</v>
      </c>
      <c r="J1476" s="6">
        <v>1709716</v>
      </c>
    </row>
    <row r="1477" spans="1:10" x14ac:dyDescent="0.2">
      <c r="A1477" s="4" t="s">
        <v>11</v>
      </c>
      <c r="B1477" s="4" t="s">
        <v>12</v>
      </c>
      <c r="C1477" s="8" t="s">
        <v>2285</v>
      </c>
      <c r="D1477" s="8" t="s">
        <v>2286</v>
      </c>
      <c r="E1477" s="8"/>
      <c r="F1477" s="4">
        <v>1661139</v>
      </c>
      <c r="G1477" s="5" t="s">
        <v>1147</v>
      </c>
      <c r="H1477" s="4">
        <v>0</v>
      </c>
      <c r="I1477" s="6">
        <v>3000000</v>
      </c>
      <c r="J1477" s="6">
        <v>1710720</v>
      </c>
    </row>
    <row r="1478" spans="1:10" x14ac:dyDescent="0.2">
      <c r="A1478" s="4" t="s">
        <v>11</v>
      </c>
      <c r="B1478" s="4" t="s">
        <v>19</v>
      </c>
      <c r="C1478" s="8" t="s">
        <v>2287</v>
      </c>
      <c r="D1478" s="8" t="s">
        <v>2288</v>
      </c>
      <c r="E1478" s="8"/>
      <c r="F1478" s="4">
        <v>503084</v>
      </c>
      <c r="G1478" s="5" t="s">
        <v>1147</v>
      </c>
      <c r="H1478" s="4">
        <v>0</v>
      </c>
      <c r="I1478" s="6">
        <v>3000000</v>
      </c>
      <c r="J1478" s="6">
        <v>1711724</v>
      </c>
    </row>
    <row r="1479" spans="1:10" x14ac:dyDescent="0.2">
      <c r="A1479" s="4" t="s">
        <v>11</v>
      </c>
      <c r="B1479" s="4" t="s">
        <v>25</v>
      </c>
      <c r="C1479" s="8" t="s">
        <v>2289</v>
      </c>
      <c r="D1479" s="8" t="s">
        <v>2290</v>
      </c>
      <c r="E1479" s="8"/>
      <c r="F1479" s="4">
        <v>3783</v>
      </c>
      <c r="G1479" s="5" t="s">
        <v>1147</v>
      </c>
      <c r="H1479" s="4">
        <v>0</v>
      </c>
      <c r="I1479" s="6">
        <v>3000000</v>
      </c>
      <c r="J1479" s="6">
        <v>1712728</v>
      </c>
    </row>
    <row r="1480" spans="1:10" x14ac:dyDescent="0.2">
      <c r="A1480" s="4" t="s">
        <v>11</v>
      </c>
      <c r="B1480" s="4" t="s">
        <v>12</v>
      </c>
      <c r="C1480" s="8" t="s">
        <v>1856</v>
      </c>
      <c r="D1480" s="8" t="s">
        <v>2291</v>
      </c>
      <c r="E1480" s="8"/>
      <c r="F1480" s="4">
        <v>541290</v>
      </c>
      <c r="G1480" s="5" t="s">
        <v>1147</v>
      </c>
      <c r="H1480" s="4">
        <v>0</v>
      </c>
      <c r="I1480" s="6">
        <v>3000000</v>
      </c>
      <c r="J1480" s="6">
        <v>1713732</v>
      </c>
    </row>
    <row r="1481" spans="1:10" x14ac:dyDescent="0.2">
      <c r="A1481" s="4" t="s">
        <v>11</v>
      </c>
      <c r="B1481" s="4" t="s">
        <v>50</v>
      </c>
      <c r="C1481" s="8" t="s">
        <v>2292</v>
      </c>
      <c r="D1481" s="8" t="s">
        <v>2293</v>
      </c>
      <c r="E1481" s="8"/>
      <c r="F1481" s="4">
        <v>1662392</v>
      </c>
      <c r="G1481" s="5" t="s">
        <v>1147</v>
      </c>
      <c r="H1481" s="4">
        <v>0</v>
      </c>
      <c r="I1481" s="6">
        <v>3000000</v>
      </c>
      <c r="J1481" s="6">
        <v>1714736</v>
      </c>
    </row>
    <row r="1482" spans="1:10" x14ac:dyDescent="0.2">
      <c r="A1482" s="4" t="s">
        <v>11</v>
      </c>
      <c r="B1482" s="4" t="s">
        <v>67</v>
      </c>
      <c r="C1482" s="8" t="s">
        <v>1209</v>
      </c>
      <c r="D1482" s="8" t="s">
        <v>2294</v>
      </c>
      <c r="E1482" s="8"/>
      <c r="F1482" s="4">
        <v>1750668</v>
      </c>
      <c r="G1482" s="5" t="s">
        <v>1147</v>
      </c>
      <c r="H1482" s="4">
        <v>0</v>
      </c>
      <c r="I1482" s="6">
        <v>3000000</v>
      </c>
      <c r="J1482" s="6">
        <v>1715740</v>
      </c>
    </row>
    <row r="1483" spans="1:10" x14ac:dyDescent="0.2">
      <c r="A1483" s="4" t="s">
        <v>11</v>
      </c>
      <c r="B1483" s="4" t="s">
        <v>12</v>
      </c>
      <c r="C1483" s="8" t="s">
        <v>893</v>
      </c>
      <c r="D1483" s="8" t="s">
        <v>2295</v>
      </c>
      <c r="E1483" s="8"/>
      <c r="F1483" s="4">
        <v>585909</v>
      </c>
      <c r="G1483" s="5" t="s">
        <v>1147</v>
      </c>
      <c r="H1483" s="4">
        <v>0</v>
      </c>
      <c r="I1483" s="6">
        <v>3000000</v>
      </c>
      <c r="J1483" s="6">
        <v>1716744</v>
      </c>
    </row>
    <row r="1484" spans="1:10" x14ac:dyDescent="0.2">
      <c r="A1484" s="4" t="s">
        <v>11</v>
      </c>
      <c r="B1484" s="4" t="s">
        <v>25</v>
      </c>
      <c r="C1484" s="8" t="s">
        <v>893</v>
      </c>
      <c r="D1484" s="8" t="s">
        <v>2296</v>
      </c>
      <c r="E1484" s="8"/>
      <c r="F1484" s="4">
        <v>1715505</v>
      </c>
      <c r="G1484" s="5" t="s">
        <v>1147</v>
      </c>
      <c r="H1484" s="4">
        <v>0</v>
      </c>
      <c r="I1484" s="6">
        <v>3000000</v>
      </c>
      <c r="J1484" s="6">
        <v>1717748</v>
      </c>
    </row>
    <row r="1485" spans="1:10" x14ac:dyDescent="0.2">
      <c r="A1485" s="4" t="s">
        <v>11</v>
      </c>
      <c r="B1485" s="4" t="s">
        <v>19</v>
      </c>
      <c r="C1485" s="8" t="s">
        <v>1974</v>
      </c>
      <c r="D1485" s="8" t="s">
        <v>2131</v>
      </c>
      <c r="E1485" s="8"/>
      <c r="F1485" s="4">
        <v>577500</v>
      </c>
      <c r="G1485" s="5" t="s">
        <v>1147</v>
      </c>
      <c r="H1485" s="4">
        <v>0</v>
      </c>
      <c r="I1485" s="6">
        <v>3000000</v>
      </c>
      <c r="J1485" s="6">
        <v>1718752</v>
      </c>
    </row>
    <row r="1486" spans="1:10" x14ac:dyDescent="0.2">
      <c r="A1486" s="4" t="s">
        <v>11</v>
      </c>
      <c r="B1486" s="4" t="s">
        <v>50</v>
      </c>
      <c r="C1486" s="8" t="s">
        <v>2240</v>
      </c>
      <c r="D1486" s="8" t="s">
        <v>2297</v>
      </c>
      <c r="E1486" s="8"/>
      <c r="F1486" s="4">
        <v>570992</v>
      </c>
      <c r="G1486" s="5" t="s">
        <v>1147</v>
      </c>
      <c r="H1486" s="4">
        <v>0</v>
      </c>
      <c r="I1486" s="6">
        <v>3000000</v>
      </c>
      <c r="J1486" s="6">
        <v>1719756</v>
      </c>
    </row>
    <row r="1487" spans="1:10" x14ac:dyDescent="0.2">
      <c r="A1487" s="4" t="s">
        <v>11</v>
      </c>
      <c r="B1487" s="4" t="s">
        <v>12</v>
      </c>
      <c r="C1487" s="8" t="s">
        <v>2008</v>
      </c>
      <c r="D1487" s="8" t="s">
        <v>2298</v>
      </c>
      <c r="E1487" s="8"/>
      <c r="F1487" s="4">
        <v>504405</v>
      </c>
      <c r="G1487" s="5" t="s">
        <v>1147</v>
      </c>
      <c r="H1487" s="4">
        <v>0</v>
      </c>
      <c r="I1487" s="6">
        <v>3000000</v>
      </c>
      <c r="J1487" s="6">
        <v>1720760</v>
      </c>
    </row>
    <row r="1488" spans="1:10" x14ac:dyDescent="0.2">
      <c r="A1488" s="4" t="s">
        <v>11</v>
      </c>
      <c r="B1488" s="4" t="s">
        <v>50</v>
      </c>
      <c r="C1488" s="8" t="s">
        <v>2299</v>
      </c>
      <c r="D1488" s="8" t="s">
        <v>2300</v>
      </c>
      <c r="E1488" s="8"/>
      <c r="F1488" s="4">
        <v>667483</v>
      </c>
      <c r="G1488" s="5" t="s">
        <v>1147</v>
      </c>
      <c r="H1488" s="4">
        <v>0</v>
      </c>
      <c r="I1488" s="6">
        <v>3000000</v>
      </c>
      <c r="J1488" s="6">
        <v>1721764</v>
      </c>
    </row>
    <row r="1489" spans="1:10" x14ac:dyDescent="0.2">
      <c r="A1489" s="4" t="s">
        <v>11</v>
      </c>
      <c r="B1489" s="4" t="s">
        <v>67</v>
      </c>
      <c r="C1489" s="8" t="s">
        <v>2301</v>
      </c>
      <c r="D1489" s="8" t="s">
        <v>2302</v>
      </c>
      <c r="E1489" s="8"/>
      <c r="F1489" s="4">
        <v>800415</v>
      </c>
      <c r="G1489" s="5" t="s">
        <v>1147</v>
      </c>
      <c r="H1489" s="4">
        <v>0</v>
      </c>
      <c r="I1489" s="6">
        <v>3000000</v>
      </c>
      <c r="J1489" s="6">
        <v>1722768</v>
      </c>
    </row>
    <row r="1490" spans="1:10" x14ac:dyDescent="0.2">
      <c r="A1490" s="4" t="s">
        <v>11</v>
      </c>
      <c r="B1490" s="4" t="s">
        <v>157</v>
      </c>
      <c r="C1490" s="8" t="s">
        <v>622</v>
      </c>
      <c r="D1490" s="8" t="s">
        <v>2303</v>
      </c>
      <c r="E1490" s="8"/>
      <c r="F1490" s="4">
        <v>1362217</v>
      </c>
      <c r="G1490" s="5" t="s">
        <v>1147</v>
      </c>
      <c r="H1490" s="4">
        <v>0</v>
      </c>
      <c r="I1490" s="6">
        <v>3000000</v>
      </c>
      <c r="J1490" s="6">
        <v>1723772</v>
      </c>
    </row>
    <row r="1491" spans="1:10" x14ac:dyDescent="0.2">
      <c r="A1491" s="4" t="s">
        <v>11</v>
      </c>
      <c r="B1491" s="4" t="s">
        <v>16</v>
      </c>
      <c r="C1491" s="8" t="s">
        <v>2304</v>
      </c>
      <c r="D1491" s="8" t="s">
        <v>2305</v>
      </c>
      <c r="E1491" s="8"/>
      <c r="F1491" s="4">
        <v>642155</v>
      </c>
      <c r="G1491" s="5" t="s">
        <v>1147</v>
      </c>
      <c r="H1491" s="4">
        <v>0</v>
      </c>
      <c r="I1491" s="6">
        <v>3000000</v>
      </c>
      <c r="J1491" s="6">
        <v>1724776</v>
      </c>
    </row>
    <row r="1492" spans="1:10" x14ac:dyDescent="0.2">
      <c r="A1492" s="4" t="s">
        <v>11</v>
      </c>
      <c r="B1492" s="4" t="s">
        <v>12</v>
      </c>
      <c r="C1492" s="8" t="s">
        <v>2306</v>
      </c>
      <c r="D1492" s="8" t="s">
        <v>2307</v>
      </c>
      <c r="E1492" s="8"/>
      <c r="F1492" s="4">
        <v>577351</v>
      </c>
      <c r="G1492" s="5" t="s">
        <v>1147</v>
      </c>
      <c r="H1492" s="4">
        <v>0</v>
      </c>
      <c r="I1492" s="6">
        <v>3000000</v>
      </c>
      <c r="J1492" s="6">
        <v>1725780</v>
      </c>
    </row>
    <row r="1493" spans="1:10" x14ac:dyDescent="0.2">
      <c r="A1493" s="4" t="s">
        <v>11</v>
      </c>
      <c r="B1493" s="4" t="s">
        <v>12</v>
      </c>
      <c r="C1493" s="8" t="s">
        <v>125</v>
      </c>
      <c r="D1493" s="8" t="s">
        <v>2308</v>
      </c>
      <c r="E1493" s="8"/>
      <c r="F1493" s="4">
        <v>613669</v>
      </c>
      <c r="G1493" s="5" t="s">
        <v>1147</v>
      </c>
      <c r="H1493" s="4">
        <v>0</v>
      </c>
      <c r="I1493" s="6">
        <v>3000000</v>
      </c>
      <c r="J1493" s="6">
        <v>1726784</v>
      </c>
    </row>
    <row r="1494" spans="1:10" x14ac:dyDescent="0.2">
      <c r="A1494" s="4" t="s">
        <v>11</v>
      </c>
      <c r="B1494" s="4" t="s">
        <v>146</v>
      </c>
      <c r="C1494" s="8" t="s">
        <v>979</v>
      </c>
      <c r="D1494" s="8" t="s">
        <v>2309</v>
      </c>
      <c r="E1494" s="8"/>
      <c r="F1494" s="4">
        <v>1125036</v>
      </c>
      <c r="G1494" s="5" t="s">
        <v>1147</v>
      </c>
      <c r="H1494" s="4">
        <v>0</v>
      </c>
      <c r="I1494" s="6">
        <v>3000000</v>
      </c>
      <c r="J1494" s="6">
        <v>1727788</v>
      </c>
    </row>
    <row r="1495" spans="1:10" x14ac:dyDescent="0.2">
      <c r="A1495" s="4" t="s">
        <v>11</v>
      </c>
      <c r="B1495" s="4" t="s">
        <v>25</v>
      </c>
      <c r="C1495" s="8" t="s">
        <v>661</v>
      </c>
      <c r="D1495" s="8" t="s">
        <v>2310</v>
      </c>
      <c r="E1495" s="8"/>
      <c r="F1495" s="4">
        <v>503548</v>
      </c>
      <c r="G1495" s="5" t="s">
        <v>1147</v>
      </c>
      <c r="H1495" s="4">
        <v>0</v>
      </c>
      <c r="I1495" s="6">
        <v>3000000</v>
      </c>
      <c r="J1495" s="6">
        <v>1728792</v>
      </c>
    </row>
    <row r="1496" spans="1:10" x14ac:dyDescent="0.2">
      <c r="A1496" s="4" t="s">
        <v>11</v>
      </c>
      <c r="B1496" s="4" t="s">
        <v>50</v>
      </c>
      <c r="C1496" s="8" t="s">
        <v>2311</v>
      </c>
      <c r="D1496" s="8" t="s">
        <v>2312</v>
      </c>
      <c r="E1496" s="8"/>
      <c r="F1496" s="4">
        <v>640449</v>
      </c>
      <c r="G1496" s="5" t="s">
        <v>1147</v>
      </c>
      <c r="H1496" s="4">
        <v>0</v>
      </c>
      <c r="I1496" s="6">
        <v>3000000</v>
      </c>
      <c r="J1496" s="6">
        <v>1729796</v>
      </c>
    </row>
    <row r="1497" spans="1:10" x14ac:dyDescent="0.2">
      <c r="A1497" s="4" t="s">
        <v>11</v>
      </c>
      <c r="B1497" s="4" t="s">
        <v>19</v>
      </c>
      <c r="C1497" s="8" t="s">
        <v>2313</v>
      </c>
      <c r="D1497" s="8" t="s">
        <v>2314</v>
      </c>
      <c r="E1497" s="8"/>
      <c r="F1497" s="4">
        <v>122495</v>
      </c>
      <c r="G1497" s="5" t="s">
        <v>1147</v>
      </c>
      <c r="H1497" s="4">
        <v>0</v>
      </c>
      <c r="I1497" s="6">
        <v>3000000</v>
      </c>
      <c r="J1497" s="6">
        <v>1730800</v>
      </c>
    </row>
    <row r="1498" spans="1:10" x14ac:dyDescent="0.2">
      <c r="A1498" s="4" t="s">
        <v>11</v>
      </c>
      <c r="B1498" s="4" t="s">
        <v>12</v>
      </c>
      <c r="C1498" s="8" t="s">
        <v>2315</v>
      </c>
      <c r="D1498" s="8" t="s">
        <v>2316</v>
      </c>
      <c r="E1498" s="8"/>
      <c r="F1498" s="4">
        <v>1755253</v>
      </c>
      <c r="G1498" s="5" t="s">
        <v>1147</v>
      </c>
      <c r="H1498" s="4">
        <v>0</v>
      </c>
      <c r="I1498" s="6">
        <v>3000000</v>
      </c>
      <c r="J1498" s="6">
        <v>1731804</v>
      </c>
    </row>
    <row r="1499" spans="1:10" x14ac:dyDescent="0.2">
      <c r="A1499" s="4" t="s">
        <v>11</v>
      </c>
      <c r="B1499" s="4" t="s">
        <v>25</v>
      </c>
      <c r="C1499" s="8" t="s">
        <v>1325</v>
      </c>
      <c r="D1499" s="8" t="s">
        <v>2317</v>
      </c>
      <c r="E1499" s="8"/>
      <c r="F1499" s="4">
        <v>1745643</v>
      </c>
      <c r="G1499" s="5" t="s">
        <v>1147</v>
      </c>
      <c r="H1499" s="4">
        <v>0</v>
      </c>
      <c r="I1499" s="6">
        <v>3000000</v>
      </c>
      <c r="J1499" s="6">
        <v>1732808</v>
      </c>
    </row>
    <row r="1500" spans="1:10" x14ac:dyDescent="0.2">
      <c r="A1500" s="4" t="s">
        <v>11</v>
      </c>
      <c r="B1500" s="4" t="s">
        <v>146</v>
      </c>
      <c r="C1500" s="8" t="s">
        <v>2318</v>
      </c>
      <c r="D1500" s="8" t="s">
        <v>2319</v>
      </c>
      <c r="E1500" s="8"/>
      <c r="F1500" s="4">
        <v>1239290</v>
      </c>
      <c r="G1500" s="5" t="s">
        <v>1147</v>
      </c>
      <c r="H1500" s="4">
        <v>0</v>
      </c>
      <c r="I1500" s="6">
        <v>3000000</v>
      </c>
      <c r="J1500" s="6">
        <v>1733812</v>
      </c>
    </row>
    <row r="1501" spans="1:10" x14ac:dyDescent="0.2">
      <c r="A1501" s="4" t="s">
        <v>11</v>
      </c>
      <c r="B1501" s="4" t="s">
        <v>19</v>
      </c>
      <c r="C1501" s="8" t="s">
        <v>2320</v>
      </c>
      <c r="D1501" s="8" t="s">
        <v>2321</v>
      </c>
      <c r="E1501" s="8"/>
      <c r="F1501" s="4">
        <v>489532</v>
      </c>
      <c r="G1501" s="5" t="s">
        <v>1147</v>
      </c>
      <c r="H1501" s="4">
        <v>0</v>
      </c>
      <c r="I1501" s="6">
        <v>3000000</v>
      </c>
      <c r="J1501" s="6">
        <v>1734816</v>
      </c>
    </row>
    <row r="1502" spans="1:10" x14ac:dyDescent="0.2">
      <c r="A1502" s="4" t="s">
        <v>11</v>
      </c>
      <c r="B1502" s="4" t="s">
        <v>12</v>
      </c>
      <c r="C1502" s="8" t="s">
        <v>2322</v>
      </c>
      <c r="D1502" s="8" t="s">
        <v>2323</v>
      </c>
      <c r="E1502" s="8"/>
      <c r="F1502" s="4">
        <v>732667</v>
      </c>
      <c r="G1502" s="5" t="s">
        <v>1147</v>
      </c>
      <c r="H1502" s="4">
        <v>0</v>
      </c>
      <c r="I1502" s="6">
        <v>3000000</v>
      </c>
      <c r="J1502" s="6">
        <v>1735820</v>
      </c>
    </row>
    <row r="1503" spans="1:10" x14ac:dyDescent="0.2">
      <c r="A1503" s="4" t="s">
        <v>11</v>
      </c>
      <c r="B1503" s="4" t="s">
        <v>157</v>
      </c>
      <c r="C1503" s="8" t="s">
        <v>2324</v>
      </c>
      <c r="D1503" s="8" t="s">
        <v>2325</v>
      </c>
      <c r="E1503" s="8"/>
      <c r="F1503" s="4">
        <v>1611670</v>
      </c>
      <c r="G1503" s="5" t="s">
        <v>1147</v>
      </c>
      <c r="H1503" s="4">
        <v>0</v>
      </c>
      <c r="I1503" s="6">
        <v>3000000</v>
      </c>
      <c r="J1503" s="6">
        <v>1736824</v>
      </c>
    </row>
    <row r="1504" spans="1:10" x14ac:dyDescent="0.2">
      <c r="A1504" s="4" t="s">
        <v>11</v>
      </c>
      <c r="B1504" s="4" t="s">
        <v>50</v>
      </c>
      <c r="C1504" s="8" t="s">
        <v>2326</v>
      </c>
      <c r="D1504" s="8" t="s">
        <v>2327</v>
      </c>
      <c r="E1504" s="8"/>
      <c r="F1504" s="4">
        <v>507804</v>
      </c>
      <c r="G1504" s="5" t="s">
        <v>1147</v>
      </c>
      <c r="H1504" s="4">
        <v>0</v>
      </c>
      <c r="I1504" s="6">
        <v>3000000</v>
      </c>
      <c r="J1504" s="6">
        <v>1737828</v>
      </c>
    </row>
    <row r="1505" spans="1:10" x14ac:dyDescent="0.2">
      <c r="A1505" s="4" t="s">
        <v>11</v>
      </c>
      <c r="B1505" s="4" t="s">
        <v>12</v>
      </c>
      <c r="C1505" s="8" t="s">
        <v>2328</v>
      </c>
      <c r="D1505" s="8" t="s">
        <v>2329</v>
      </c>
      <c r="E1505" s="8"/>
      <c r="F1505" s="4">
        <v>1116332</v>
      </c>
      <c r="G1505" s="5" t="s">
        <v>1147</v>
      </c>
      <c r="H1505" s="4">
        <v>0</v>
      </c>
      <c r="I1505" s="6">
        <v>3000000</v>
      </c>
      <c r="J1505" s="6">
        <v>1738832</v>
      </c>
    </row>
    <row r="1506" spans="1:10" x14ac:dyDescent="0.2">
      <c r="A1506" s="4" t="s">
        <v>11</v>
      </c>
      <c r="B1506" s="4" t="s">
        <v>67</v>
      </c>
      <c r="C1506" s="8" t="s">
        <v>2330</v>
      </c>
      <c r="D1506" s="8" t="s">
        <v>2331</v>
      </c>
      <c r="E1506" s="8"/>
      <c r="F1506" s="4">
        <v>1535523</v>
      </c>
      <c r="G1506" s="5" t="s">
        <v>1147</v>
      </c>
      <c r="H1506" s="4">
        <v>0</v>
      </c>
      <c r="I1506" s="6">
        <v>3000000</v>
      </c>
      <c r="J1506" s="6">
        <v>1739836</v>
      </c>
    </row>
    <row r="1507" spans="1:10" x14ac:dyDescent="0.2">
      <c r="A1507" s="4" t="s">
        <v>11</v>
      </c>
      <c r="B1507" s="4" t="s">
        <v>22</v>
      </c>
      <c r="C1507" s="8" t="s">
        <v>1748</v>
      </c>
      <c r="D1507" s="8" t="s">
        <v>2332</v>
      </c>
      <c r="E1507" s="8"/>
      <c r="F1507" s="4">
        <v>1555927</v>
      </c>
      <c r="G1507" s="5" t="s">
        <v>1147</v>
      </c>
      <c r="H1507" s="4">
        <v>0</v>
      </c>
      <c r="I1507" s="6">
        <v>3000000</v>
      </c>
      <c r="J1507" s="6">
        <v>1740840</v>
      </c>
    </row>
    <row r="1508" spans="1:10" x14ac:dyDescent="0.2">
      <c r="A1508" s="4" t="s">
        <v>11</v>
      </c>
      <c r="B1508" s="4" t="s">
        <v>19</v>
      </c>
      <c r="C1508" s="8" t="s">
        <v>2333</v>
      </c>
      <c r="D1508" s="8" t="s">
        <v>2334</v>
      </c>
      <c r="E1508" s="8"/>
      <c r="F1508" s="4">
        <v>621183</v>
      </c>
      <c r="G1508" s="5" t="s">
        <v>1147</v>
      </c>
      <c r="H1508" s="4">
        <v>0</v>
      </c>
      <c r="I1508" s="6">
        <v>3000000</v>
      </c>
      <c r="J1508" s="6">
        <v>1741844</v>
      </c>
    </row>
    <row r="1509" spans="1:10" x14ac:dyDescent="0.2">
      <c r="A1509" s="4" t="s">
        <v>11</v>
      </c>
      <c r="B1509" s="4" t="s">
        <v>12</v>
      </c>
      <c r="C1509" s="8" t="s">
        <v>54</v>
      </c>
      <c r="D1509" s="8" t="s">
        <v>2335</v>
      </c>
      <c r="E1509" s="8"/>
      <c r="F1509" s="4">
        <v>1659174</v>
      </c>
      <c r="G1509" s="5" t="s">
        <v>1147</v>
      </c>
      <c r="H1509" s="4">
        <v>0</v>
      </c>
      <c r="I1509" s="6">
        <v>3000000</v>
      </c>
      <c r="J1509" s="6">
        <v>1742848</v>
      </c>
    </row>
    <row r="1510" spans="1:10" x14ac:dyDescent="0.2">
      <c r="A1510" s="4" t="s">
        <v>11</v>
      </c>
      <c r="B1510" s="4" t="s">
        <v>12</v>
      </c>
      <c r="C1510" s="8" t="s">
        <v>2336</v>
      </c>
      <c r="D1510" s="8" t="s">
        <v>2337</v>
      </c>
      <c r="E1510" s="8"/>
      <c r="F1510" s="4">
        <v>1659315</v>
      </c>
      <c r="G1510" s="5" t="s">
        <v>1147</v>
      </c>
      <c r="H1510" s="4">
        <v>0</v>
      </c>
      <c r="I1510" s="6">
        <v>3000000</v>
      </c>
      <c r="J1510" s="6">
        <v>1743852</v>
      </c>
    </row>
    <row r="1511" spans="1:10" x14ac:dyDescent="0.2">
      <c r="A1511" s="4" t="s">
        <v>11</v>
      </c>
      <c r="B1511" s="4" t="s">
        <v>67</v>
      </c>
      <c r="C1511" s="8" t="s">
        <v>2338</v>
      </c>
      <c r="D1511" s="8" t="s">
        <v>2339</v>
      </c>
      <c r="E1511" s="8"/>
      <c r="F1511" s="4">
        <v>611655</v>
      </c>
      <c r="G1511" s="5" t="s">
        <v>1147</v>
      </c>
      <c r="H1511" s="4">
        <v>0</v>
      </c>
      <c r="I1511" s="6">
        <v>3000000</v>
      </c>
      <c r="J1511" s="6">
        <v>1744856</v>
      </c>
    </row>
    <row r="1512" spans="1:10" x14ac:dyDescent="0.2">
      <c r="A1512" s="4" t="s">
        <v>11</v>
      </c>
      <c r="B1512" s="4" t="s">
        <v>19</v>
      </c>
      <c r="C1512" s="8" t="s">
        <v>2340</v>
      </c>
      <c r="D1512" s="8" t="s">
        <v>2341</v>
      </c>
      <c r="E1512" s="8"/>
      <c r="F1512" s="4">
        <v>638864</v>
      </c>
      <c r="G1512" s="5" t="s">
        <v>1147</v>
      </c>
      <c r="H1512" s="4">
        <v>0</v>
      </c>
      <c r="I1512" s="6">
        <v>3000000</v>
      </c>
      <c r="J1512" s="6">
        <v>1745860</v>
      </c>
    </row>
    <row r="1513" spans="1:10" x14ac:dyDescent="0.2">
      <c r="A1513" s="4" t="s">
        <v>11</v>
      </c>
      <c r="B1513" s="4" t="s">
        <v>16</v>
      </c>
      <c r="C1513" s="8" t="s">
        <v>2342</v>
      </c>
      <c r="D1513" s="8" t="s">
        <v>2343</v>
      </c>
      <c r="E1513" s="8"/>
      <c r="F1513" s="4">
        <v>618213</v>
      </c>
      <c r="G1513" s="5" t="s">
        <v>1147</v>
      </c>
      <c r="H1513" s="4">
        <v>0</v>
      </c>
      <c r="I1513" s="6">
        <v>3000000</v>
      </c>
      <c r="J1513" s="6">
        <v>1746864</v>
      </c>
    </row>
    <row r="1514" spans="1:10" x14ac:dyDescent="0.2">
      <c r="A1514" s="4" t="s">
        <v>11</v>
      </c>
      <c r="B1514" s="4" t="s">
        <v>157</v>
      </c>
      <c r="C1514" s="8" t="s">
        <v>2344</v>
      </c>
      <c r="D1514" s="8" t="s">
        <v>2345</v>
      </c>
      <c r="E1514" s="8"/>
      <c r="F1514" s="4">
        <v>1601630</v>
      </c>
      <c r="G1514" s="5" t="s">
        <v>1147</v>
      </c>
      <c r="H1514" s="4">
        <v>0</v>
      </c>
      <c r="I1514" s="6">
        <v>3000000</v>
      </c>
      <c r="J1514" s="6">
        <v>1747868</v>
      </c>
    </row>
    <row r="1515" spans="1:10" x14ac:dyDescent="0.2">
      <c r="A1515" s="4" t="s">
        <v>11</v>
      </c>
      <c r="B1515" s="4" t="s">
        <v>25</v>
      </c>
      <c r="C1515" s="8" t="s">
        <v>1804</v>
      </c>
      <c r="D1515" s="8" t="s">
        <v>2346</v>
      </c>
      <c r="E1515" s="8"/>
      <c r="F1515" s="4">
        <v>1603347</v>
      </c>
      <c r="G1515" s="5" t="s">
        <v>1147</v>
      </c>
      <c r="H1515" s="4">
        <v>0</v>
      </c>
      <c r="I1515" s="6">
        <v>3000000</v>
      </c>
      <c r="J1515" s="6">
        <v>1748872</v>
      </c>
    </row>
    <row r="1516" spans="1:10" x14ac:dyDescent="0.2">
      <c r="A1516" s="4" t="s">
        <v>11</v>
      </c>
      <c r="B1516" s="4" t="s">
        <v>25</v>
      </c>
      <c r="C1516" s="8" t="s">
        <v>1804</v>
      </c>
      <c r="D1516" s="8" t="s">
        <v>2347</v>
      </c>
      <c r="E1516" s="8"/>
      <c r="F1516" s="4">
        <v>1361987</v>
      </c>
      <c r="G1516" s="5" t="s">
        <v>1147</v>
      </c>
      <c r="H1516" s="4">
        <v>0</v>
      </c>
      <c r="I1516" s="6">
        <v>3000000</v>
      </c>
      <c r="J1516" s="6">
        <v>1749876</v>
      </c>
    </row>
    <row r="1517" spans="1:10" x14ac:dyDescent="0.2">
      <c r="A1517" s="4" t="s">
        <v>11</v>
      </c>
      <c r="B1517" s="4" t="s">
        <v>12</v>
      </c>
      <c r="C1517" s="8" t="s">
        <v>2348</v>
      </c>
      <c r="D1517" s="8" t="s">
        <v>2349</v>
      </c>
      <c r="E1517" s="8"/>
      <c r="F1517" s="4">
        <v>1608437</v>
      </c>
      <c r="G1517" s="5" t="s">
        <v>1147</v>
      </c>
      <c r="H1517" s="4">
        <v>0</v>
      </c>
      <c r="I1517" s="6">
        <v>3000000</v>
      </c>
      <c r="J1517" s="6">
        <v>1750880</v>
      </c>
    </row>
    <row r="1518" spans="1:10" x14ac:dyDescent="0.2">
      <c r="A1518" s="4" t="s">
        <v>11</v>
      </c>
      <c r="B1518" s="4" t="s">
        <v>25</v>
      </c>
      <c r="C1518" s="8" t="s">
        <v>661</v>
      </c>
      <c r="D1518" s="8" t="s">
        <v>2350</v>
      </c>
      <c r="E1518" s="8"/>
      <c r="F1518" s="4">
        <v>1738887</v>
      </c>
      <c r="G1518" s="5" t="s">
        <v>1147</v>
      </c>
      <c r="H1518" s="4">
        <v>0</v>
      </c>
      <c r="I1518" s="6">
        <v>3000000</v>
      </c>
      <c r="J1518" s="6">
        <v>1751884</v>
      </c>
    </row>
    <row r="1519" spans="1:10" x14ac:dyDescent="0.2">
      <c r="A1519" s="4" t="s">
        <v>11</v>
      </c>
      <c r="B1519" s="4" t="s">
        <v>25</v>
      </c>
      <c r="C1519" s="8" t="s">
        <v>2351</v>
      </c>
      <c r="D1519" s="8" t="s">
        <v>2352</v>
      </c>
      <c r="E1519" s="8"/>
      <c r="F1519" s="4">
        <v>585743</v>
      </c>
      <c r="G1519" s="5" t="s">
        <v>1147</v>
      </c>
      <c r="H1519" s="4">
        <v>0</v>
      </c>
      <c r="I1519" s="6">
        <v>3000000</v>
      </c>
      <c r="J1519" s="6">
        <v>1752888</v>
      </c>
    </row>
    <row r="1520" spans="1:10" x14ac:dyDescent="0.2">
      <c r="A1520" s="4" t="s">
        <v>11</v>
      </c>
      <c r="B1520" s="4" t="s">
        <v>25</v>
      </c>
      <c r="C1520" s="8" t="s">
        <v>1832</v>
      </c>
      <c r="D1520" s="8" t="s">
        <v>2353</v>
      </c>
      <c r="E1520" s="8"/>
      <c r="F1520" s="4">
        <v>772986</v>
      </c>
      <c r="G1520" s="5" t="s">
        <v>1147</v>
      </c>
      <c r="H1520" s="4">
        <v>0</v>
      </c>
      <c r="I1520" s="6">
        <v>3000000</v>
      </c>
      <c r="J1520" s="6">
        <v>1753892</v>
      </c>
    </row>
    <row r="1521" spans="1:10" x14ac:dyDescent="0.2">
      <c r="A1521" s="4" t="s">
        <v>11</v>
      </c>
      <c r="B1521" s="4" t="s">
        <v>12</v>
      </c>
      <c r="C1521" s="8" t="s">
        <v>979</v>
      </c>
      <c r="D1521" s="8" t="s">
        <v>2354</v>
      </c>
      <c r="E1521" s="8"/>
      <c r="F1521" s="4">
        <v>1658523</v>
      </c>
      <c r="G1521" s="5" t="s">
        <v>1147</v>
      </c>
      <c r="H1521" s="4">
        <v>0</v>
      </c>
      <c r="I1521" s="6">
        <v>3000000</v>
      </c>
      <c r="J1521" s="6">
        <v>1754896</v>
      </c>
    </row>
    <row r="1522" spans="1:10" x14ac:dyDescent="0.2">
      <c r="A1522" s="4" t="s">
        <v>11</v>
      </c>
      <c r="B1522" s="4" t="s">
        <v>12</v>
      </c>
      <c r="C1522" s="8" t="s">
        <v>1692</v>
      </c>
      <c r="D1522" s="8" t="s">
        <v>2355</v>
      </c>
      <c r="E1522" s="8"/>
      <c r="F1522" s="4">
        <v>1621703</v>
      </c>
      <c r="G1522" s="5" t="s">
        <v>1147</v>
      </c>
      <c r="H1522" s="4">
        <v>0</v>
      </c>
      <c r="I1522" s="6">
        <v>3000000</v>
      </c>
      <c r="J1522" s="6">
        <v>1755900</v>
      </c>
    </row>
    <row r="1523" spans="1:10" x14ac:dyDescent="0.2">
      <c r="A1523" s="4" t="s">
        <v>11</v>
      </c>
      <c r="B1523" s="4" t="s">
        <v>67</v>
      </c>
      <c r="C1523" s="8" t="s">
        <v>2356</v>
      </c>
      <c r="D1523" s="8" t="s">
        <v>2357</v>
      </c>
      <c r="E1523" s="8"/>
      <c r="F1523" s="4">
        <v>765691</v>
      </c>
      <c r="G1523" s="5" t="s">
        <v>1147</v>
      </c>
      <c r="H1523" s="4">
        <v>0</v>
      </c>
      <c r="I1523" s="6">
        <v>3000000</v>
      </c>
      <c r="J1523" s="6">
        <v>1756904</v>
      </c>
    </row>
    <row r="1524" spans="1:10" x14ac:dyDescent="0.2">
      <c r="A1524" s="4" t="s">
        <v>11</v>
      </c>
      <c r="B1524" s="4" t="s">
        <v>12</v>
      </c>
      <c r="C1524" s="8" t="s">
        <v>2358</v>
      </c>
      <c r="D1524" s="8" t="s">
        <v>2359</v>
      </c>
      <c r="E1524" s="8"/>
      <c r="F1524" s="4">
        <v>676625</v>
      </c>
      <c r="G1524" s="5" t="s">
        <v>1147</v>
      </c>
      <c r="H1524" s="4">
        <v>0</v>
      </c>
      <c r="I1524" s="6">
        <v>3000000</v>
      </c>
      <c r="J1524" s="6">
        <v>1757908</v>
      </c>
    </row>
    <row r="1525" spans="1:10" x14ac:dyDescent="0.2">
      <c r="A1525" s="4" t="s">
        <v>11</v>
      </c>
      <c r="B1525" s="4" t="s">
        <v>19</v>
      </c>
      <c r="C1525" s="8" t="s">
        <v>2360</v>
      </c>
      <c r="D1525" s="8" t="s">
        <v>2361</v>
      </c>
      <c r="E1525" s="8"/>
      <c r="F1525" s="4">
        <v>674430</v>
      </c>
      <c r="G1525" s="5" t="s">
        <v>1147</v>
      </c>
      <c r="H1525" s="4">
        <v>0</v>
      </c>
      <c r="I1525" s="6">
        <v>3000000</v>
      </c>
      <c r="J1525" s="6">
        <v>1758912</v>
      </c>
    </row>
    <row r="1526" spans="1:10" x14ac:dyDescent="0.2">
      <c r="A1526" s="4" t="s">
        <v>11</v>
      </c>
      <c r="B1526" s="4" t="s">
        <v>22</v>
      </c>
      <c r="C1526" s="8" t="s">
        <v>2362</v>
      </c>
      <c r="D1526" s="8" t="s">
        <v>2363</v>
      </c>
      <c r="E1526" s="8"/>
      <c r="F1526" s="4">
        <v>754828</v>
      </c>
      <c r="G1526" s="5" t="s">
        <v>1147</v>
      </c>
      <c r="H1526" s="4">
        <v>0</v>
      </c>
      <c r="I1526" s="6">
        <v>3000000</v>
      </c>
      <c r="J1526" s="6">
        <v>1759916</v>
      </c>
    </row>
    <row r="1527" spans="1:10" x14ac:dyDescent="0.2">
      <c r="A1527" s="4" t="s">
        <v>11</v>
      </c>
      <c r="B1527" s="4" t="s">
        <v>25</v>
      </c>
      <c r="C1527" s="8" t="s">
        <v>2276</v>
      </c>
      <c r="D1527" s="8" t="s">
        <v>2364</v>
      </c>
      <c r="E1527" s="8"/>
      <c r="F1527" s="4">
        <v>743698</v>
      </c>
      <c r="G1527" s="5" t="s">
        <v>1147</v>
      </c>
      <c r="H1527" s="4">
        <v>0</v>
      </c>
      <c r="I1527" s="6">
        <v>3000000</v>
      </c>
      <c r="J1527" s="6">
        <v>1760920</v>
      </c>
    </row>
    <row r="1528" spans="1:10" x14ac:dyDescent="0.2">
      <c r="A1528" s="4" t="s">
        <v>11</v>
      </c>
      <c r="B1528" s="4" t="s">
        <v>25</v>
      </c>
      <c r="C1528" s="8" t="s">
        <v>2365</v>
      </c>
      <c r="D1528" s="8" t="s">
        <v>2366</v>
      </c>
      <c r="E1528" s="8"/>
      <c r="F1528" s="4">
        <v>38915</v>
      </c>
      <c r="G1528" s="5" t="s">
        <v>1147</v>
      </c>
      <c r="H1528" s="4">
        <v>0</v>
      </c>
      <c r="I1528" s="6">
        <v>3000000</v>
      </c>
      <c r="J1528" s="6">
        <v>1761924</v>
      </c>
    </row>
    <row r="1529" spans="1:10" x14ac:dyDescent="0.2">
      <c r="A1529" s="4" t="s">
        <v>11</v>
      </c>
      <c r="B1529" s="4" t="s">
        <v>19</v>
      </c>
      <c r="C1529" s="8" t="s">
        <v>2367</v>
      </c>
      <c r="D1529" s="8" t="s">
        <v>2368</v>
      </c>
      <c r="E1529" s="8"/>
      <c r="F1529" s="4">
        <v>569291</v>
      </c>
      <c r="G1529" s="5" t="s">
        <v>1147</v>
      </c>
      <c r="H1529" s="4">
        <v>0</v>
      </c>
      <c r="I1529" s="6">
        <v>3000000</v>
      </c>
      <c r="J1529" s="6">
        <v>1762928</v>
      </c>
    </row>
    <row r="1530" spans="1:10" x14ac:dyDescent="0.2">
      <c r="A1530" s="4" t="s">
        <v>11</v>
      </c>
      <c r="B1530" s="4" t="s">
        <v>67</v>
      </c>
      <c r="C1530" s="8" t="s">
        <v>305</v>
      </c>
      <c r="D1530" s="8" t="s">
        <v>1996</v>
      </c>
      <c r="E1530" s="8"/>
      <c r="F1530" s="4">
        <v>858199</v>
      </c>
      <c r="G1530" s="5" t="s">
        <v>1147</v>
      </c>
      <c r="H1530" s="4">
        <v>0</v>
      </c>
      <c r="I1530" s="6">
        <v>3000000</v>
      </c>
      <c r="J1530" s="6">
        <v>1763932</v>
      </c>
    </row>
    <row r="1531" spans="1:10" x14ac:dyDescent="0.2">
      <c r="A1531" s="4" t="s">
        <v>11</v>
      </c>
      <c r="B1531" s="4" t="s">
        <v>12</v>
      </c>
      <c r="C1531" s="8" t="s">
        <v>2369</v>
      </c>
      <c r="D1531" s="8" t="s">
        <v>2370</v>
      </c>
      <c r="E1531" s="8"/>
      <c r="F1531" s="4">
        <v>573798</v>
      </c>
      <c r="G1531" s="5" t="s">
        <v>1147</v>
      </c>
      <c r="H1531" s="4">
        <v>0</v>
      </c>
      <c r="I1531" s="6">
        <v>3000000</v>
      </c>
      <c r="J1531" s="6">
        <v>1764936</v>
      </c>
    </row>
    <row r="1532" spans="1:10" x14ac:dyDescent="0.2">
      <c r="A1532" s="4" t="s">
        <v>11</v>
      </c>
      <c r="B1532" s="4" t="s">
        <v>12</v>
      </c>
      <c r="C1532" s="8" t="s">
        <v>1353</v>
      </c>
      <c r="D1532" s="8" t="s">
        <v>2371</v>
      </c>
      <c r="E1532" s="8"/>
      <c r="F1532" s="4">
        <v>118378</v>
      </c>
      <c r="G1532" s="5" t="s">
        <v>1147</v>
      </c>
      <c r="H1532" s="4">
        <v>0</v>
      </c>
      <c r="I1532" s="6">
        <v>3000000</v>
      </c>
      <c r="J1532" s="6">
        <v>1765940</v>
      </c>
    </row>
    <row r="1533" spans="1:10" x14ac:dyDescent="0.2">
      <c r="A1533" s="4" t="s">
        <v>11</v>
      </c>
      <c r="B1533" s="4" t="s">
        <v>25</v>
      </c>
      <c r="C1533" s="8" t="s">
        <v>884</v>
      </c>
      <c r="D1533" s="8" t="s">
        <v>2372</v>
      </c>
      <c r="E1533" s="8"/>
      <c r="F1533" s="4">
        <v>1748449</v>
      </c>
      <c r="G1533" s="5" t="s">
        <v>1147</v>
      </c>
      <c r="H1533" s="4">
        <v>0</v>
      </c>
      <c r="I1533" s="6">
        <v>3000000</v>
      </c>
      <c r="J1533" s="6">
        <v>1766944</v>
      </c>
    </row>
    <row r="1534" spans="1:10" x14ac:dyDescent="0.2">
      <c r="A1534" s="4" t="s">
        <v>11</v>
      </c>
      <c r="B1534" s="4" t="s">
        <v>50</v>
      </c>
      <c r="C1534" s="8" t="s">
        <v>2373</v>
      </c>
      <c r="D1534" s="8" t="s">
        <v>2374</v>
      </c>
      <c r="E1534" s="8"/>
      <c r="F1534" s="4">
        <v>685006</v>
      </c>
      <c r="G1534" s="5" t="s">
        <v>1147</v>
      </c>
      <c r="H1534" s="4">
        <v>0</v>
      </c>
      <c r="I1534" s="6">
        <v>3000000</v>
      </c>
      <c r="J1534" s="6">
        <v>1767948</v>
      </c>
    </row>
    <row r="1535" spans="1:10" x14ac:dyDescent="0.2">
      <c r="A1535" s="4" t="s">
        <v>11</v>
      </c>
      <c r="B1535" s="4" t="s">
        <v>67</v>
      </c>
      <c r="C1535" s="8" t="s">
        <v>2375</v>
      </c>
      <c r="D1535" s="8" t="s">
        <v>2376</v>
      </c>
      <c r="E1535" s="8"/>
      <c r="F1535" s="4">
        <v>1616380</v>
      </c>
      <c r="G1535" s="5" t="s">
        <v>1147</v>
      </c>
      <c r="H1535" s="4">
        <v>0</v>
      </c>
      <c r="I1535" s="6">
        <v>3000000</v>
      </c>
      <c r="J1535" s="6">
        <v>1768952</v>
      </c>
    </row>
    <row r="1536" spans="1:10" x14ac:dyDescent="0.2">
      <c r="A1536" s="4" t="s">
        <v>11</v>
      </c>
      <c r="B1536" s="4" t="s">
        <v>22</v>
      </c>
      <c r="C1536" s="8" t="s">
        <v>2377</v>
      </c>
      <c r="D1536" s="8" t="s">
        <v>2378</v>
      </c>
      <c r="E1536" s="8"/>
      <c r="F1536" s="4">
        <v>1605904</v>
      </c>
      <c r="G1536" s="5" t="s">
        <v>1147</v>
      </c>
      <c r="H1536" s="4">
        <v>0</v>
      </c>
      <c r="I1536" s="6">
        <v>3000000</v>
      </c>
      <c r="J1536" s="6">
        <v>1769956</v>
      </c>
    </row>
    <row r="1537" spans="1:10" x14ac:dyDescent="0.2">
      <c r="A1537" s="4" t="s">
        <v>11</v>
      </c>
      <c r="B1537" s="4" t="s">
        <v>12</v>
      </c>
      <c r="C1537" s="8" t="s">
        <v>2379</v>
      </c>
      <c r="D1537" s="8" t="s">
        <v>2380</v>
      </c>
      <c r="E1537" s="8"/>
      <c r="F1537" s="4">
        <v>643484</v>
      </c>
      <c r="G1537" s="5" t="s">
        <v>1147</v>
      </c>
      <c r="H1537" s="4">
        <v>0</v>
      </c>
      <c r="I1537" s="6">
        <v>3000000</v>
      </c>
      <c r="J1537" s="6">
        <v>1770960</v>
      </c>
    </row>
    <row r="1538" spans="1:10" x14ac:dyDescent="0.2">
      <c r="A1538" s="4" t="s">
        <v>11</v>
      </c>
      <c r="B1538" s="4" t="s">
        <v>50</v>
      </c>
      <c r="C1538" s="8" t="s">
        <v>2381</v>
      </c>
      <c r="D1538" s="8" t="s">
        <v>2382</v>
      </c>
      <c r="E1538" s="8"/>
      <c r="F1538" s="4">
        <v>789121</v>
      </c>
      <c r="G1538" s="5" t="s">
        <v>1147</v>
      </c>
      <c r="H1538" s="4">
        <v>0</v>
      </c>
      <c r="I1538" s="6">
        <v>3000000</v>
      </c>
      <c r="J1538" s="6">
        <v>1771964</v>
      </c>
    </row>
    <row r="1539" spans="1:10" x14ac:dyDescent="0.2">
      <c r="A1539" s="4" t="s">
        <v>11</v>
      </c>
      <c r="B1539" s="4" t="s">
        <v>488</v>
      </c>
      <c r="C1539" s="10" t="s">
        <v>4206</v>
      </c>
      <c r="D1539" s="4" t="s">
        <v>1734</v>
      </c>
      <c r="F1539" s="4">
        <v>110672</v>
      </c>
      <c r="G1539" s="5" t="s">
        <v>1147</v>
      </c>
      <c r="H1539" s="4">
        <v>0</v>
      </c>
      <c r="I1539" s="6">
        <v>3000000</v>
      </c>
      <c r="J1539" s="6">
        <v>1772968</v>
      </c>
    </row>
    <row r="1540" spans="1:10" x14ac:dyDescent="0.2">
      <c r="A1540" s="4" t="s">
        <v>11</v>
      </c>
      <c r="B1540" s="4" t="s">
        <v>25</v>
      </c>
      <c r="C1540" s="10" t="s">
        <v>4206</v>
      </c>
      <c r="D1540" s="9" t="s">
        <v>4209</v>
      </c>
      <c r="F1540" s="4">
        <v>523223</v>
      </c>
      <c r="G1540" s="5" t="s">
        <v>1147</v>
      </c>
      <c r="H1540" s="4">
        <v>0</v>
      </c>
      <c r="I1540" s="6">
        <v>3000000</v>
      </c>
      <c r="J1540" s="6">
        <v>1773972</v>
      </c>
    </row>
    <row r="1541" spans="1:10" x14ac:dyDescent="0.2">
      <c r="A1541" s="4" t="s">
        <v>11</v>
      </c>
      <c r="B1541" s="4" t="s">
        <v>22</v>
      </c>
      <c r="C1541" s="4" t="s">
        <v>4207</v>
      </c>
      <c r="D1541" s="9" t="s">
        <v>241</v>
      </c>
      <c r="F1541" s="4">
        <v>1451101</v>
      </c>
      <c r="G1541" s="5" t="s">
        <v>1147</v>
      </c>
      <c r="H1541" s="4">
        <v>0</v>
      </c>
      <c r="I1541" s="6">
        <v>3000000</v>
      </c>
      <c r="J1541" s="6">
        <v>1774976</v>
      </c>
    </row>
    <row r="1542" spans="1:10" x14ac:dyDescent="0.2">
      <c r="A1542" s="4" t="s">
        <v>11</v>
      </c>
      <c r="B1542" s="4" t="s">
        <v>22</v>
      </c>
      <c r="C1542" s="4" t="s">
        <v>4207</v>
      </c>
      <c r="D1542" s="9" t="s">
        <v>2247</v>
      </c>
      <c r="F1542" s="4">
        <v>571016</v>
      </c>
      <c r="G1542" s="5" t="s">
        <v>1147</v>
      </c>
      <c r="H1542" s="4">
        <v>0</v>
      </c>
      <c r="I1542" s="6">
        <v>3000000</v>
      </c>
      <c r="J1542" s="6">
        <v>1775980</v>
      </c>
    </row>
    <row r="1543" spans="1:10" x14ac:dyDescent="0.2">
      <c r="A1543" s="4" t="s">
        <v>11</v>
      </c>
      <c r="B1543" s="4" t="s">
        <v>19</v>
      </c>
      <c r="C1543" s="4" t="s">
        <v>691</v>
      </c>
      <c r="D1543" s="4" t="s">
        <v>1219</v>
      </c>
      <c r="F1543" s="4">
        <v>616217</v>
      </c>
      <c r="G1543" s="5" t="s">
        <v>1147</v>
      </c>
      <c r="H1543" s="4">
        <v>0</v>
      </c>
      <c r="I1543" s="6">
        <v>3000000</v>
      </c>
      <c r="J1543" s="6">
        <v>1776984</v>
      </c>
    </row>
    <row r="1544" spans="1:10" x14ac:dyDescent="0.2">
      <c r="A1544" s="4" t="s">
        <v>11</v>
      </c>
      <c r="B1544" s="4" t="s">
        <v>50</v>
      </c>
      <c r="C1544" s="4" t="s">
        <v>1151</v>
      </c>
      <c r="D1544" s="4" t="s">
        <v>2383</v>
      </c>
      <c r="F1544" s="4">
        <v>449007</v>
      </c>
      <c r="G1544" s="5" t="s">
        <v>1147</v>
      </c>
      <c r="H1544" s="4">
        <v>0</v>
      </c>
      <c r="I1544" s="6">
        <v>3000000</v>
      </c>
      <c r="J1544" s="6">
        <v>1777988</v>
      </c>
    </row>
    <row r="1545" spans="1:10" x14ac:dyDescent="0.2">
      <c r="A1545" s="4" t="s">
        <v>11</v>
      </c>
      <c r="B1545" s="4" t="s">
        <v>12</v>
      </c>
      <c r="C1545" s="4" t="s">
        <v>2384</v>
      </c>
      <c r="D1545" s="4" t="s">
        <v>2385</v>
      </c>
      <c r="F1545" s="4">
        <v>1600913</v>
      </c>
      <c r="G1545" s="5" t="s">
        <v>1147</v>
      </c>
      <c r="H1545" s="4">
        <v>0</v>
      </c>
      <c r="I1545" s="6">
        <v>3000000</v>
      </c>
      <c r="J1545" s="6">
        <v>1778992</v>
      </c>
    </row>
    <row r="1546" spans="1:10" x14ac:dyDescent="0.2">
      <c r="A1546" s="4" t="s">
        <v>11</v>
      </c>
      <c r="B1546" s="4" t="s">
        <v>12</v>
      </c>
      <c r="C1546" s="4" t="s">
        <v>1151</v>
      </c>
      <c r="D1546" s="4" t="s">
        <v>2386</v>
      </c>
      <c r="F1546" s="4">
        <v>568483</v>
      </c>
      <c r="G1546" s="5" t="s">
        <v>1147</v>
      </c>
      <c r="H1546" s="4">
        <v>0</v>
      </c>
      <c r="I1546" s="6">
        <v>3000000</v>
      </c>
      <c r="J1546" s="6">
        <v>1779996</v>
      </c>
    </row>
    <row r="1547" spans="1:10" x14ac:dyDescent="0.2">
      <c r="A1547" s="4" t="s">
        <v>11</v>
      </c>
      <c r="B1547" s="4" t="s">
        <v>12</v>
      </c>
      <c r="C1547" s="4" t="s">
        <v>1151</v>
      </c>
      <c r="D1547" s="4" t="s">
        <v>669</v>
      </c>
      <c r="F1547" s="4">
        <v>1507548</v>
      </c>
      <c r="G1547" s="5" t="s">
        <v>1147</v>
      </c>
      <c r="H1547" s="4">
        <v>0</v>
      </c>
      <c r="I1547" s="6">
        <v>3000000</v>
      </c>
      <c r="J1547" s="6">
        <v>1781000</v>
      </c>
    </row>
    <row r="1548" spans="1:10" x14ac:dyDescent="0.2">
      <c r="A1548" s="4" t="s">
        <v>11</v>
      </c>
      <c r="B1548" s="4" t="s">
        <v>25</v>
      </c>
      <c r="C1548" s="4" t="s">
        <v>2384</v>
      </c>
      <c r="D1548" s="4" t="s">
        <v>2387</v>
      </c>
      <c r="F1548" s="4">
        <v>747749</v>
      </c>
      <c r="G1548" s="5" t="s">
        <v>1147</v>
      </c>
      <c r="H1548" s="4">
        <v>0</v>
      </c>
      <c r="I1548" s="6">
        <v>3000000</v>
      </c>
      <c r="J1548" s="6">
        <v>1782004</v>
      </c>
    </row>
    <row r="1549" spans="1:10" x14ac:dyDescent="0.2">
      <c r="A1549" s="4" t="s">
        <v>11</v>
      </c>
      <c r="B1549" s="4" t="s">
        <v>12</v>
      </c>
      <c r="C1549" s="4" t="s">
        <v>2388</v>
      </c>
      <c r="D1549" s="4" t="s">
        <v>1141</v>
      </c>
      <c r="F1549" s="4">
        <v>1757861</v>
      </c>
      <c r="G1549" s="5" t="s">
        <v>1147</v>
      </c>
      <c r="H1549" s="4">
        <v>0</v>
      </c>
      <c r="I1549" s="6">
        <v>3000000</v>
      </c>
      <c r="J1549" s="6">
        <v>1783008</v>
      </c>
    </row>
    <row r="1550" spans="1:10" x14ac:dyDescent="0.2">
      <c r="A1550" s="4" t="s">
        <v>11</v>
      </c>
      <c r="B1550" s="4" t="s">
        <v>12</v>
      </c>
      <c r="C1550" s="4" t="s">
        <v>1151</v>
      </c>
      <c r="D1550" s="4" t="s">
        <v>2389</v>
      </c>
      <c r="F1550" s="4">
        <v>758365</v>
      </c>
      <c r="G1550" s="5" t="s">
        <v>1147</v>
      </c>
      <c r="H1550" s="4">
        <v>0</v>
      </c>
      <c r="I1550" s="6">
        <v>3000000</v>
      </c>
      <c r="J1550" s="6">
        <v>1784012</v>
      </c>
    </row>
    <row r="1551" spans="1:10" x14ac:dyDescent="0.2">
      <c r="A1551" s="4" t="s">
        <v>11</v>
      </c>
      <c r="B1551" s="4" t="s">
        <v>19</v>
      </c>
      <c r="C1551" s="4" t="s">
        <v>1032</v>
      </c>
      <c r="D1551" s="4" t="s">
        <v>2390</v>
      </c>
      <c r="F1551" s="4">
        <v>1071727</v>
      </c>
      <c r="G1551" s="5" t="s">
        <v>1147</v>
      </c>
      <c r="H1551" s="4">
        <v>0</v>
      </c>
      <c r="I1551" s="6">
        <v>3000000</v>
      </c>
      <c r="J1551" s="6">
        <v>1785016</v>
      </c>
    </row>
    <row r="1552" spans="1:10" x14ac:dyDescent="0.2">
      <c r="A1552" s="4" t="s">
        <v>11</v>
      </c>
      <c r="B1552" s="4" t="s">
        <v>19</v>
      </c>
      <c r="C1552" s="4" t="s">
        <v>1016</v>
      </c>
      <c r="D1552" s="4" t="s">
        <v>2391</v>
      </c>
      <c r="F1552" s="4">
        <v>36315</v>
      </c>
      <c r="G1552" s="5" t="s">
        <v>1147</v>
      </c>
      <c r="H1552" s="4">
        <v>0</v>
      </c>
      <c r="I1552" s="6">
        <v>3000000</v>
      </c>
      <c r="J1552" s="6">
        <v>1786020</v>
      </c>
    </row>
    <row r="1553" spans="1:10" x14ac:dyDescent="0.2">
      <c r="A1553" s="4" t="s">
        <v>11</v>
      </c>
      <c r="B1553" s="4" t="s">
        <v>146</v>
      </c>
      <c r="C1553" s="4" t="s">
        <v>1016</v>
      </c>
      <c r="D1553" s="4" t="s">
        <v>678</v>
      </c>
      <c r="F1553" s="4">
        <v>1556016</v>
      </c>
      <c r="G1553" s="5" t="s">
        <v>1147</v>
      </c>
      <c r="H1553" s="4">
        <v>0</v>
      </c>
      <c r="I1553" s="6">
        <v>3000000</v>
      </c>
      <c r="J1553" s="6">
        <v>1787024</v>
      </c>
    </row>
    <row r="1554" spans="1:10" x14ac:dyDescent="0.2">
      <c r="A1554" s="4" t="s">
        <v>11</v>
      </c>
      <c r="B1554" s="4" t="s">
        <v>12</v>
      </c>
      <c r="C1554" s="4" t="s">
        <v>2392</v>
      </c>
      <c r="D1554" s="4" t="s">
        <v>258</v>
      </c>
      <c r="F1554" s="4">
        <v>1662129</v>
      </c>
      <c r="G1554" s="5" t="s">
        <v>1147</v>
      </c>
      <c r="H1554" s="4">
        <v>0</v>
      </c>
      <c r="I1554" s="6">
        <v>3000000</v>
      </c>
      <c r="J1554" s="6">
        <v>1788028</v>
      </c>
    </row>
    <row r="1555" spans="1:10" x14ac:dyDescent="0.2">
      <c r="A1555" s="4" t="s">
        <v>11</v>
      </c>
      <c r="B1555" s="4" t="s">
        <v>25</v>
      </c>
      <c r="C1555" s="4" t="s">
        <v>1016</v>
      </c>
      <c r="D1555" s="4" t="s">
        <v>1394</v>
      </c>
      <c r="F1555" s="4">
        <v>772077</v>
      </c>
      <c r="G1555" s="5" t="s">
        <v>1147</v>
      </c>
      <c r="H1555" s="4">
        <v>0</v>
      </c>
      <c r="I1555" s="6">
        <v>3000000</v>
      </c>
      <c r="J1555" s="6">
        <v>1789032</v>
      </c>
    </row>
    <row r="1556" spans="1:10" x14ac:dyDescent="0.2">
      <c r="A1556" s="4" t="s">
        <v>11</v>
      </c>
      <c r="B1556" s="4" t="s">
        <v>67</v>
      </c>
      <c r="C1556" s="4" t="s">
        <v>2393</v>
      </c>
      <c r="D1556" s="4" t="s">
        <v>2394</v>
      </c>
      <c r="F1556" s="4">
        <v>1066032</v>
      </c>
      <c r="G1556" s="5" t="s">
        <v>1147</v>
      </c>
      <c r="H1556" s="4">
        <v>0</v>
      </c>
      <c r="I1556" s="6">
        <v>3000000</v>
      </c>
      <c r="J1556" s="6">
        <v>1790036</v>
      </c>
    </row>
    <row r="1557" spans="1:10" x14ac:dyDescent="0.2">
      <c r="A1557" s="4" t="s">
        <v>11</v>
      </c>
      <c r="B1557" s="4" t="s">
        <v>12</v>
      </c>
      <c r="C1557" s="4" t="s">
        <v>737</v>
      </c>
      <c r="D1557" s="4" t="s">
        <v>2395</v>
      </c>
      <c r="F1557" s="4">
        <v>1530698</v>
      </c>
      <c r="G1557" s="5" t="s">
        <v>1147</v>
      </c>
      <c r="H1557" s="4">
        <v>0</v>
      </c>
      <c r="I1557" s="6">
        <v>3000000</v>
      </c>
      <c r="J1557" s="6">
        <v>1791040</v>
      </c>
    </row>
    <row r="1558" spans="1:10" x14ac:dyDescent="0.2">
      <c r="A1558" s="4" t="s">
        <v>11</v>
      </c>
      <c r="B1558" s="4" t="s">
        <v>19</v>
      </c>
      <c r="C1558" s="4" t="s">
        <v>737</v>
      </c>
      <c r="D1558" s="4" t="s">
        <v>2396</v>
      </c>
      <c r="F1558" s="4">
        <v>506111</v>
      </c>
      <c r="G1558" s="5" t="s">
        <v>1147</v>
      </c>
      <c r="H1558" s="4">
        <v>0</v>
      </c>
      <c r="I1558" s="6">
        <v>3000000</v>
      </c>
      <c r="J1558" s="6">
        <v>1792044</v>
      </c>
    </row>
    <row r="1559" spans="1:10" x14ac:dyDescent="0.2">
      <c r="A1559" s="4" t="s">
        <v>11</v>
      </c>
      <c r="B1559" s="4" t="s">
        <v>19</v>
      </c>
      <c r="C1559" s="4" t="s">
        <v>991</v>
      </c>
      <c r="D1559" s="4" t="s">
        <v>2397</v>
      </c>
      <c r="F1559" s="4">
        <v>1605458</v>
      </c>
      <c r="G1559" s="5" t="s">
        <v>1147</v>
      </c>
      <c r="H1559" s="4">
        <v>0</v>
      </c>
      <c r="I1559" s="6">
        <v>3000000</v>
      </c>
      <c r="J1559" s="6">
        <v>1793048</v>
      </c>
    </row>
    <row r="1560" spans="1:10" x14ac:dyDescent="0.2">
      <c r="A1560" s="4" t="s">
        <v>11</v>
      </c>
      <c r="B1560" s="4" t="s">
        <v>12</v>
      </c>
      <c r="C1560" s="4" t="s">
        <v>737</v>
      </c>
      <c r="D1560" s="4" t="s">
        <v>52</v>
      </c>
      <c r="F1560" s="4">
        <v>1604386</v>
      </c>
      <c r="G1560" s="5" t="s">
        <v>1147</v>
      </c>
      <c r="H1560" s="4">
        <v>0</v>
      </c>
      <c r="I1560" s="6">
        <v>3000000</v>
      </c>
      <c r="J1560" s="6">
        <v>1794052</v>
      </c>
    </row>
    <row r="1561" spans="1:10" x14ac:dyDescent="0.2">
      <c r="A1561" s="4" t="s">
        <v>11</v>
      </c>
      <c r="B1561" s="4" t="s">
        <v>19</v>
      </c>
      <c r="C1561" s="4" t="s">
        <v>2103</v>
      </c>
      <c r="D1561" s="4" t="s">
        <v>2398</v>
      </c>
      <c r="F1561" s="4">
        <v>734408</v>
      </c>
      <c r="G1561" s="5" t="s">
        <v>1147</v>
      </c>
      <c r="H1561" s="4">
        <v>0</v>
      </c>
      <c r="I1561" s="6">
        <v>3000000</v>
      </c>
      <c r="J1561" s="6">
        <v>1795056</v>
      </c>
    </row>
    <row r="1562" spans="1:10" x14ac:dyDescent="0.2">
      <c r="A1562" s="4" t="s">
        <v>11</v>
      </c>
      <c r="B1562" s="4" t="s">
        <v>157</v>
      </c>
      <c r="C1562" s="4" t="s">
        <v>737</v>
      </c>
      <c r="D1562" s="4" t="s">
        <v>2399</v>
      </c>
      <c r="F1562" s="4">
        <v>674711</v>
      </c>
      <c r="G1562" s="5" t="s">
        <v>1147</v>
      </c>
      <c r="H1562" s="4">
        <v>0</v>
      </c>
      <c r="I1562" s="6">
        <v>3000000</v>
      </c>
      <c r="J1562" s="6">
        <v>1796060</v>
      </c>
    </row>
    <row r="1563" spans="1:10" x14ac:dyDescent="0.2">
      <c r="A1563" s="4" t="s">
        <v>11</v>
      </c>
      <c r="B1563" s="4" t="s">
        <v>19</v>
      </c>
      <c r="C1563" s="4" t="s">
        <v>462</v>
      </c>
      <c r="D1563" s="4" t="s">
        <v>2400</v>
      </c>
      <c r="F1563" s="4">
        <v>1592177</v>
      </c>
      <c r="G1563" s="5" t="s">
        <v>1147</v>
      </c>
      <c r="H1563" s="4">
        <v>0</v>
      </c>
      <c r="I1563" s="6">
        <v>3000000</v>
      </c>
      <c r="J1563" s="6">
        <v>1797064</v>
      </c>
    </row>
    <row r="1564" spans="1:10" x14ac:dyDescent="0.2">
      <c r="A1564" s="4" t="s">
        <v>11</v>
      </c>
      <c r="B1564" s="4" t="s">
        <v>25</v>
      </c>
      <c r="C1564" s="4" t="s">
        <v>737</v>
      </c>
      <c r="D1564" s="4" t="s">
        <v>2401</v>
      </c>
      <c r="F1564" s="4">
        <v>484152</v>
      </c>
      <c r="G1564" s="5" t="s">
        <v>1147</v>
      </c>
      <c r="H1564" s="4">
        <v>0</v>
      </c>
      <c r="I1564" s="6">
        <v>3000000</v>
      </c>
      <c r="J1564" s="6">
        <v>1798068</v>
      </c>
    </row>
    <row r="1565" spans="1:10" x14ac:dyDescent="0.2">
      <c r="A1565" s="4" t="s">
        <v>11</v>
      </c>
      <c r="B1565" s="4" t="s">
        <v>22</v>
      </c>
      <c r="C1565" s="4" t="s">
        <v>1027</v>
      </c>
      <c r="D1565" s="4" t="s">
        <v>2402</v>
      </c>
      <c r="F1565" s="4">
        <v>1132271</v>
      </c>
      <c r="G1565" s="5" t="s">
        <v>1147</v>
      </c>
      <c r="H1565" s="4">
        <v>0</v>
      </c>
      <c r="I1565" s="6">
        <v>3000000</v>
      </c>
      <c r="J1565" s="6">
        <v>1799072</v>
      </c>
    </row>
    <row r="1566" spans="1:10" x14ac:dyDescent="0.2">
      <c r="A1566" s="4" t="s">
        <v>11</v>
      </c>
      <c r="B1566" s="4" t="s">
        <v>157</v>
      </c>
      <c r="C1566" s="4" t="s">
        <v>2403</v>
      </c>
      <c r="D1566" s="4" t="s">
        <v>2404</v>
      </c>
      <c r="F1566" s="4">
        <v>1615994</v>
      </c>
      <c r="G1566" s="5" t="s">
        <v>1147</v>
      </c>
      <c r="H1566" s="4">
        <v>0</v>
      </c>
      <c r="I1566" s="6">
        <v>3000000</v>
      </c>
      <c r="J1566" s="6">
        <v>1800076</v>
      </c>
    </row>
    <row r="1567" spans="1:10" x14ac:dyDescent="0.2">
      <c r="A1567" s="4" t="s">
        <v>11</v>
      </c>
      <c r="B1567" s="4" t="s">
        <v>157</v>
      </c>
      <c r="C1567" s="4" t="s">
        <v>2403</v>
      </c>
      <c r="D1567" s="4" t="s">
        <v>2405</v>
      </c>
      <c r="F1567" s="4">
        <v>1533213</v>
      </c>
      <c r="G1567" s="5" t="s">
        <v>1147</v>
      </c>
      <c r="H1567" s="4">
        <v>0</v>
      </c>
      <c r="I1567" s="6">
        <v>3000000</v>
      </c>
      <c r="J1567" s="6">
        <v>1801080</v>
      </c>
    </row>
    <row r="1568" spans="1:10" x14ac:dyDescent="0.2">
      <c r="A1568" s="4" t="s">
        <v>11</v>
      </c>
      <c r="B1568" s="4" t="s">
        <v>19</v>
      </c>
      <c r="C1568" s="4" t="s">
        <v>1027</v>
      </c>
      <c r="D1568" s="4" t="s">
        <v>2406</v>
      </c>
      <c r="F1568" s="4">
        <v>732618</v>
      </c>
      <c r="G1568" s="5" t="s">
        <v>1147</v>
      </c>
      <c r="H1568" s="4">
        <v>0</v>
      </c>
      <c r="I1568" s="6">
        <v>3000000</v>
      </c>
      <c r="J1568" s="6">
        <v>1802084</v>
      </c>
    </row>
    <row r="1569" spans="1:10" x14ac:dyDescent="0.2">
      <c r="A1569" s="4" t="s">
        <v>11</v>
      </c>
      <c r="B1569" s="4" t="s">
        <v>12</v>
      </c>
      <c r="C1569" s="4" t="s">
        <v>1027</v>
      </c>
      <c r="D1569" s="4" t="s">
        <v>2407</v>
      </c>
      <c r="F1569" s="4">
        <v>676401</v>
      </c>
      <c r="G1569" s="5" t="s">
        <v>1147</v>
      </c>
      <c r="H1569" s="4">
        <v>0</v>
      </c>
      <c r="I1569" s="6">
        <v>3000000</v>
      </c>
      <c r="J1569" s="6">
        <v>1803088</v>
      </c>
    </row>
    <row r="1570" spans="1:10" x14ac:dyDescent="0.2">
      <c r="A1570" s="4" t="s">
        <v>11</v>
      </c>
      <c r="B1570" s="4" t="s">
        <v>12</v>
      </c>
      <c r="C1570" s="4" t="s">
        <v>1027</v>
      </c>
      <c r="D1570" s="4" t="s">
        <v>2408</v>
      </c>
      <c r="F1570" s="4">
        <v>1661717</v>
      </c>
      <c r="G1570" s="5" t="s">
        <v>1147</v>
      </c>
      <c r="H1570" s="4">
        <v>0</v>
      </c>
      <c r="I1570" s="6">
        <v>3000000</v>
      </c>
      <c r="J1570" s="6">
        <v>1804092</v>
      </c>
    </row>
    <row r="1571" spans="1:10" x14ac:dyDescent="0.2">
      <c r="A1571" s="4" t="s">
        <v>11</v>
      </c>
      <c r="B1571" s="4" t="s">
        <v>19</v>
      </c>
      <c r="C1571" s="4" t="s">
        <v>1027</v>
      </c>
      <c r="D1571" s="4" t="s">
        <v>2409</v>
      </c>
      <c r="F1571" s="4">
        <v>578771</v>
      </c>
      <c r="G1571" s="5" t="s">
        <v>1147</v>
      </c>
      <c r="H1571" s="4">
        <v>0</v>
      </c>
      <c r="I1571" s="6">
        <v>3000000</v>
      </c>
      <c r="J1571" s="6">
        <v>1805096</v>
      </c>
    </row>
    <row r="1572" spans="1:10" x14ac:dyDescent="0.2">
      <c r="A1572" s="4" t="s">
        <v>11</v>
      </c>
      <c r="B1572" s="4" t="s">
        <v>12</v>
      </c>
      <c r="C1572" s="4" t="s">
        <v>1751</v>
      </c>
      <c r="D1572" s="4" t="s">
        <v>2410</v>
      </c>
      <c r="F1572" s="4">
        <v>507317</v>
      </c>
      <c r="G1572" s="5" t="s">
        <v>1147</v>
      </c>
      <c r="H1572" s="4">
        <v>0</v>
      </c>
      <c r="I1572" s="6">
        <v>3000000</v>
      </c>
      <c r="J1572" s="6">
        <v>1806100</v>
      </c>
    </row>
    <row r="1573" spans="1:10" x14ac:dyDescent="0.2">
      <c r="A1573" s="4" t="s">
        <v>11</v>
      </c>
      <c r="B1573" s="4" t="s">
        <v>16</v>
      </c>
      <c r="C1573" s="4" t="s">
        <v>1406</v>
      </c>
      <c r="D1573" s="4" t="s">
        <v>2411</v>
      </c>
      <c r="F1573" s="4">
        <v>40663</v>
      </c>
      <c r="G1573" s="5" t="s">
        <v>1147</v>
      </c>
      <c r="H1573" s="4">
        <v>0</v>
      </c>
      <c r="I1573" s="6">
        <v>3000000</v>
      </c>
      <c r="J1573" s="6">
        <v>1807104</v>
      </c>
    </row>
    <row r="1574" spans="1:10" x14ac:dyDescent="0.2">
      <c r="A1574" s="4" t="s">
        <v>11</v>
      </c>
      <c r="B1574" s="4" t="s">
        <v>22</v>
      </c>
      <c r="C1574" s="4" t="s">
        <v>1954</v>
      </c>
      <c r="D1574" s="4" t="s">
        <v>1467</v>
      </c>
      <c r="F1574" s="4">
        <v>594653</v>
      </c>
      <c r="G1574" s="5" t="s">
        <v>1147</v>
      </c>
      <c r="H1574" s="4">
        <v>0</v>
      </c>
      <c r="I1574" s="6">
        <v>3000000</v>
      </c>
      <c r="J1574" s="6">
        <v>1808108</v>
      </c>
    </row>
    <row r="1575" spans="1:10" x14ac:dyDescent="0.2">
      <c r="A1575" s="4" t="s">
        <v>11</v>
      </c>
      <c r="B1575" s="4" t="s">
        <v>19</v>
      </c>
      <c r="C1575" s="4" t="s">
        <v>2412</v>
      </c>
      <c r="D1575" s="4" t="s">
        <v>2413</v>
      </c>
      <c r="F1575" s="4">
        <v>44186</v>
      </c>
      <c r="G1575" s="5" t="s">
        <v>1147</v>
      </c>
      <c r="H1575" s="4">
        <v>0</v>
      </c>
      <c r="I1575" s="6">
        <v>3000000</v>
      </c>
      <c r="J1575" s="6">
        <v>1809112</v>
      </c>
    </row>
    <row r="1576" spans="1:10" x14ac:dyDescent="0.2">
      <c r="A1576" s="4" t="s">
        <v>11</v>
      </c>
      <c r="B1576" s="4" t="s">
        <v>19</v>
      </c>
      <c r="C1576" s="4" t="s">
        <v>1954</v>
      </c>
      <c r="D1576" s="4" t="s">
        <v>262</v>
      </c>
      <c r="F1576" s="4">
        <v>608289</v>
      </c>
      <c r="G1576" s="5" t="s">
        <v>1147</v>
      </c>
      <c r="H1576" s="4">
        <v>0</v>
      </c>
      <c r="I1576" s="6">
        <v>3000000</v>
      </c>
      <c r="J1576" s="6">
        <v>1810116</v>
      </c>
    </row>
    <row r="1577" spans="1:10" x14ac:dyDescent="0.2">
      <c r="A1577" s="4" t="s">
        <v>11</v>
      </c>
      <c r="B1577" s="4" t="s">
        <v>25</v>
      </c>
      <c r="C1577" s="4" t="s">
        <v>2414</v>
      </c>
      <c r="D1577" s="4" t="s">
        <v>2415</v>
      </c>
      <c r="F1577" s="4">
        <v>532588</v>
      </c>
      <c r="G1577" s="5" t="s">
        <v>1147</v>
      </c>
      <c r="H1577" s="4">
        <v>0</v>
      </c>
      <c r="I1577" s="6">
        <v>3000000</v>
      </c>
      <c r="J1577" s="6">
        <v>1811120</v>
      </c>
    </row>
    <row r="1578" spans="1:10" x14ac:dyDescent="0.2">
      <c r="A1578" s="4" t="s">
        <v>11</v>
      </c>
      <c r="B1578" s="4" t="s">
        <v>12</v>
      </c>
      <c r="C1578" s="4" t="s">
        <v>2416</v>
      </c>
      <c r="D1578" s="4" t="s">
        <v>2417</v>
      </c>
      <c r="F1578" s="4">
        <v>1436185</v>
      </c>
      <c r="G1578" s="5" t="s">
        <v>1147</v>
      </c>
      <c r="H1578" s="4">
        <v>0</v>
      </c>
      <c r="I1578" s="6">
        <v>3000000</v>
      </c>
      <c r="J1578" s="6">
        <v>1812124</v>
      </c>
    </row>
    <row r="1579" spans="1:10" x14ac:dyDescent="0.2">
      <c r="A1579" s="4" t="s">
        <v>11</v>
      </c>
      <c r="B1579" s="4" t="s">
        <v>12</v>
      </c>
      <c r="C1579" s="4" t="s">
        <v>2416</v>
      </c>
      <c r="D1579" s="4" t="s">
        <v>2418</v>
      </c>
      <c r="F1579" s="4">
        <v>520013</v>
      </c>
      <c r="G1579" s="5" t="s">
        <v>1147</v>
      </c>
      <c r="H1579" s="4">
        <v>0</v>
      </c>
      <c r="I1579" s="6">
        <v>3000000</v>
      </c>
      <c r="J1579" s="6">
        <v>1813128</v>
      </c>
    </row>
    <row r="1580" spans="1:10" x14ac:dyDescent="0.2">
      <c r="A1580" s="4" t="s">
        <v>11</v>
      </c>
      <c r="B1580" s="4" t="s">
        <v>25</v>
      </c>
      <c r="C1580" s="4" t="s">
        <v>2416</v>
      </c>
      <c r="D1580" s="4" t="s">
        <v>2419</v>
      </c>
      <c r="F1580" s="4">
        <v>523280</v>
      </c>
      <c r="G1580" s="5" t="s">
        <v>1147</v>
      </c>
      <c r="H1580" s="4">
        <v>0</v>
      </c>
      <c r="I1580" s="6">
        <v>3000000</v>
      </c>
      <c r="J1580" s="6">
        <v>1814132</v>
      </c>
    </row>
    <row r="1581" spans="1:10" x14ac:dyDescent="0.2">
      <c r="A1581" s="4" t="s">
        <v>11</v>
      </c>
      <c r="B1581" s="4" t="s">
        <v>50</v>
      </c>
      <c r="C1581" s="4" t="s">
        <v>2416</v>
      </c>
      <c r="D1581" s="4" t="s">
        <v>690</v>
      </c>
      <c r="F1581" s="4">
        <v>615656</v>
      </c>
      <c r="G1581" s="5" t="s">
        <v>1147</v>
      </c>
      <c r="H1581" s="4">
        <v>0</v>
      </c>
      <c r="I1581" s="6">
        <v>3000000</v>
      </c>
      <c r="J1581" s="6">
        <v>1815136</v>
      </c>
    </row>
    <row r="1582" spans="1:10" x14ac:dyDescent="0.2">
      <c r="A1582" s="4" t="s">
        <v>11</v>
      </c>
      <c r="B1582" s="4" t="s">
        <v>157</v>
      </c>
      <c r="C1582" s="4" t="s">
        <v>1395</v>
      </c>
      <c r="D1582" s="4" t="s">
        <v>2420</v>
      </c>
      <c r="F1582" s="4">
        <v>1239084</v>
      </c>
      <c r="G1582" s="5" t="s">
        <v>1147</v>
      </c>
      <c r="H1582" s="4">
        <v>0</v>
      </c>
      <c r="I1582" s="6">
        <v>3000000</v>
      </c>
      <c r="J1582" s="6">
        <v>1816140</v>
      </c>
    </row>
    <row r="1583" spans="1:10" x14ac:dyDescent="0.2">
      <c r="A1583" s="4" t="s">
        <v>11</v>
      </c>
      <c r="B1583" s="4" t="s">
        <v>67</v>
      </c>
      <c r="C1583" s="4" t="s">
        <v>1395</v>
      </c>
      <c r="D1583" s="4" t="s">
        <v>2421</v>
      </c>
      <c r="F1583" s="4">
        <v>93324</v>
      </c>
      <c r="G1583" s="5" t="s">
        <v>1147</v>
      </c>
      <c r="H1583" s="4">
        <v>0</v>
      </c>
      <c r="I1583" s="6">
        <v>3000000</v>
      </c>
      <c r="J1583" s="6">
        <v>1817144</v>
      </c>
    </row>
    <row r="1584" spans="1:10" x14ac:dyDescent="0.2">
      <c r="A1584" s="4" t="s">
        <v>11</v>
      </c>
      <c r="B1584" s="4" t="s">
        <v>67</v>
      </c>
      <c r="C1584" s="4" t="s">
        <v>2422</v>
      </c>
      <c r="D1584" s="4" t="s">
        <v>539</v>
      </c>
      <c r="F1584" s="4">
        <v>1616372</v>
      </c>
      <c r="G1584" s="5" t="s">
        <v>1147</v>
      </c>
      <c r="H1584" s="4">
        <v>0</v>
      </c>
      <c r="I1584" s="6">
        <v>3000000</v>
      </c>
      <c r="J1584" s="6">
        <v>1818148</v>
      </c>
    </row>
    <row r="1585" spans="1:10" x14ac:dyDescent="0.2">
      <c r="A1585" s="4" t="s">
        <v>11</v>
      </c>
      <c r="B1585" s="4" t="s">
        <v>16</v>
      </c>
      <c r="C1585" s="4" t="s">
        <v>430</v>
      </c>
      <c r="D1585" s="4" t="s">
        <v>2423</v>
      </c>
      <c r="F1585" s="4">
        <v>1758364</v>
      </c>
      <c r="G1585" s="5" t="s">
        <v>1147</v>
      </c>
      <c r="H1585" s="4">
        <v>0</v>
      </c>
      <c r="I1585" s="6">
        <v>3000000</v>
      </c>
      <c r="J1585" s="6">
        <v>1819152</v>
      </c>
    </row>
    <row r="1586" spans="1:10" x14ac:dyDescent="0.2">
      <c r="A1586" s="4" t="s">
        <v>11</v>
      </c>
      <c r="B1586" s="4" t="s">
        <v>25</v>
      </c>
      <c r="C1586" s="4" t="s">
        <v>430</v>
      </c>
      <c r="D1586" s="4" t="s">
        <v>2424</v>
      </c>
      <c r="F1586" s="4">
        <v>9784</v>
      </c>
      <c r="G1586" s="5" t="s">
        <v>1147</v>
      </c>
      <c r="H1586" s="4">
        <v>0</v>
      </c>
      <c r="I1586" s="6">
        <v>3000000</v>
      </c>
      <c r="J1586" s="6">
        <v>1820156</v>
      </c>
    </row>
    <row r="1587" spans="1:10" x14ac:dyDescent="0.2">
      <c r="A1587" s="4" t="s">
        <v>11</v>
      </c>
      <c r="B1587" s="4" t="s">
        <v>157</v>
      </c>
      <c r="C1587" s="4" t="s">
        <v>2425</v>
      </c>
      <c r="D1587" s="4" t="s">
        <v>1414</v>
      </c>
      <c r="F1587" s="4">
        <v>633410</v>
      </c>
      <c r="G1587" s="5" t="s">
        <v>1147</v>
      </c>
      <c r="H1587" s="4">
        <v>0</v>
      </c>
      <c r="I1587" s="6">
        <v>3000000</v>
      </c>
      <c r="J1587" s="6">
        <v>1821160</v>
      </c>
    </row>
    <row r="1588" spans="1:10" x14ac:dyDescent="0.2">
      <c r="A1588" s="4" t="s">
        <v>11</v>
      </c>
      <c r="B1588" s="4" t="s">
        <v>50</v>
      </c>
      <c r="C1588" s="4" t="s">
        <v>191</v>
      </c>
      <c r="D1588" s="4" t="s">
        <v>2426</v>
      </c>
      <c r="F1588" s="4">
        <v>1527892</v>
      </c>
      <c r="G1588" s="5" t="s">
        <v>1147</v>
      </c>
      <c r="H1588" s="4">
        <v>0</v>
      </c>
      <c r="I1588" s="6">
        <v>3000000</v>
      </c>
      <c r="J1588" s="6">
        <v>1822164</v>
      </c>
    </row>
    <row r="1589" spans="1:10" x14ac:dyDescent="0.2">
      <c r="A1589" s="4" t="s">
        <v>11</v>
      </c>
      <c r="B1589" s="4" t="s">
        <v>50</v>
      </c>
      <c r="C1589" s="4" t="s">
        <v>2427</v>
      </c>
      <c r="D1589" s="4" t="s">
        <v>1347</v>
      </c>
      <c r="F1589" s="4">
        <v>506293</v>
      </c>
      <c r="G1589" s="5" t="s">
        <v>1147</v>
      </c>
      <c r="H1589" s="4">
        <v>0</v>
      </c>
      <c r="I1589" s="6">
        <v>3000000</v>
      </c>
      <c r="J1589" s="6">
        <v>1823168</v>
      </c>
    </row>
    <row r="1590" spans="1:10" x14ac:dyDescent="0.2">
      <c r="A1590" s="4" t="s">
        <v>11</v>
      </c>
      <c r="B1590" s="4" t="s">
        <v>67</v>
      </c>
      <c r="C1590" s="4" t="s">
        <v>2427</v>
      </c>
      <c r="D1590" s="4" t="s">
        <v>831</v>
      </c>
      <c r="F1590" s="4">
        <v>1527884</v>
      </c>
      <c r="G1590" s="5" t="s">
        <v>1147</v>
      </c>
      <c r="H1590" s="4">
        <v>0</v>
      </c>
      <c r="I1590" s="6">
        <v>3000000</v>
      </c>
      <c r="J1590" s="6">
        <v>1824172</v>
      </c>
    </row>
    <row r="1591" spans="1:10" x14ac:dyDescent="0.2">
      <c r="A1591" s="4" t="s">
        <v>11</v>
      </c>
      <c r="B1591" s="4" t="s">
        <v>25</v>
      </c>
      <c r="C1591" s="4" t="s">
        <v>2255</v>
      </c>
      <c r="D1591" s="4" t="s">
        <v>2428</v>
      </c>
      <c r="F1591" s="4">
        <v>1072576</v>
      </c>
      <c r="G1591" s="5" t="s">
        <v>1147</v>
      </c>
      <c r="H1591" s="4">
        <v>0</v>
      </c>
      <c r="I1591" s="6">
        <v>3000000</v>
      </c>
      <c r="J1591" s="6">
        <v>1825176</v>
      </c>
    </row>
    <row r="1592" spans="1:10" x14ac:dyDescent="0.2">
      <c r="A1592" s="4" t="s">
        <v>11</v>
      </c>
      <c r="B1592" s="4" t="s">
        <v>146</v>
      </c>
      <c r="C1592" s="4" t="s">
        <v>805</v>
      </c>
      <c r="D1592" s="4" t="s">
        <v>2429</v>
      </c>
      <c r="F1592" s="4">
        <v>1539715</v>
      </c>
      <c r="G1592" s="5" t="s">
        <v>1147</v>
      </c>
      <c r="H1592" s="4">
        <v>0</v>
      </c>
      <c r="I1592" s="6">
        <v>3000000</v>
      </c>
      <c r="J1592" s="6">
        <v>1826180</v>
      </c>
    </row>
    <row r="1593" spans="1:10" x14ac:dyDescent="0.2">
      <c r="A1593" s="4" t="s">
        <v>11</v>
      </c>
      <c r="B1593" s="4" t="s">
        <v>12</v>
      </c>
      <c r="C1593" s="4" t="s">
        <v>2255</v>
      </c>
      <c r="D1593" s="4" t="s">
        <v>2430</v>
      </c>
      <c r="F1593" s="4">
        <v>732246</v>
      </c>
      <c r="G1593" s="5" t="s">
        <v>1147</v>
      </c>
      <c r="H1593" s="4">
        <v>0</v>
      </c>
      <c r="I1593" s="6">
        <v>3000000</v>
      </c>
      <c r="J1593" s="6">
        <v>1827184</v>
      </c>
    </row>
    <row r="1594" spans="1:10" x14ac:dyDescent="0.2">
      <c r="A1594" s="4" t="s">
        <v>11</v>
      </c>
      <c r="B1594" s="4" t="s">
        <v>12</v>
      </c>
      <c r="C1594" s="4" t="s">
        <v>1148</v>
      </c>
      <c r="D1594" s="4" t="s">
        <v>587</v>
      </c>
      <c r="F1594" s="4">
        <v>857936</v>
      </c>
      <c r="G1594" s="5" t="s">
        <v>1147</v>
      </c>
      <c r="H1594" s="4">
        <v>0</v>
      </c>
      <c r="I1594" s="6">
        <v>3000000</v>
      </c>
      <c r="J1594" s="6">
        <v>1828188</v>
      </c>
    </row>
    <row r="1595" spans="1:10" x14ac:dyDescent="0.2">
      <c r="A1595" s="4" t="s">
        <v>11</v>
      </c>
      <c r="B1595" s="4" t="s">
        <v>25</v>
      </c>
      <c r="C1595" s="4" t="s">
        <v>430</v>
      </c>
      <c r="D1595" s="4" t="s">
        <v>810</v>
      </c>
      <c r="F1595" s="4">
        <v>650273</v>
      </c>
      <c r="G1595" s="5" t="s">
        <v>1147</v>
      </c>
      <c r="H1595" s="4">
        <v>0</v>
      </c>
      <c r="I1595" s="6">
        <v>3000000</v>
      </c>
      <c r="J1595" s="6">
        <v>1829192</v>
      </c>
    </row>
    <row r="1596" spans="1:10" x14ac:dyDescent="0.2">
      <c r="A1596" s="4" t="s">
        <v>11</v>
      </c>
      <c r="B1596" s="4" t="s">
        <v>50</v>
      </c>
      <c r="C1596" s="4" t="s">
        <v>2431</v>
      </c>
      <c r="D1596" s="4" t="s">
        <v>2432</v>
      </c>
      <c r="F1596" s="4">
        <v>38451</v>
      </c>
      <c r="G1596" s="5" t="s">
        <v>1147</v>
      </c>
      <c r="H1596" s="4">
        <v>0</v>
      </c>
      <c r="I1596" s="6">
        <v>3000000</v>
      </c>
      <c r="J1596" s="6">
        <v>1830196</v>
      </c>
    </row>
    <row r="1597" spans="1:10" x14ac:dyDescent="0.2">
      <c r="A1597" s="4" t="s">
        <v>11</v>
      </c>
      <c r="B1597" s="4" t="s">
        <v>12</v>
      </c>
      <c r="C1597" s="4" t="s">
        <v>1454</v>
      </c>
      <c r="D1597" s="4" t="s">
        <v>2433</v>
      </c>
      <c r="F1597" s="4">
        <v>47320</v>
      </c>
      <c r="G1597" s="5" t="s">
        <v>1147</v>
      </c>
      <c r="H1597" s="4">
        <v>0</v>
      </c>
      <c r="I1597" s="6">
        <v>3000000</v>
      </c>
      <c r="J1597" s="6">
        <v>1831200</v>
      </c>
    </row>
    <row r="1598" spans="1:10" x14ac:dyDescent="0.2">
      <c r="A1598" s="4" t="s">
        <v>11</v>
      </c>
      <c r="B1598" s="4" t="s">
        <v>146</v>
      </c>
      <c r="C1598" s="4" t="s">
        <v>805</v>
      </c>
      <c r="D1598" s="4" t="s">
        <v>2434</v>
      </c>
      <c r="F1598" s="4">
        <v>860831</v>
      </c>
      <c r="G1598" s="5" t="s">
        <v>1147</v>
      </c>
      <c r="H1598" s="4">
        <v>0</v>
      </c>
      <c r="I1598" s="6">
        <v>3000000</v>
      </c>
      <c r="J1598" s="6">
        <v>1832204</v>
      </c>
    </row>
    <row r="1599" spans="1:10" x14ac:dyDescent="0.2">
      <c r="A1599" s="4" t="s">
        <v>11</v>
      </c>
      <c r="B1599" s="4" t="s">
        <v>19</v>
      </c>
      <c r="C1599" s="4" t="s">
        <v>805</v>
      </c>
      <c r="D1599" s="4" t="s">
        <v>2435</v>
      </c>
      <c r="F1599" s="4">
        <v>768216</v>
      </c>
      <c r="G1599" s="5" t="s">
        <v>1147</v>
      </c>
      <c r="H1599" s="4">
        <v>0</v>
      </c>
      <c r="I1599" s="6">
        <v>3000000</v>
      </c>
      <c r="J1599" s="6">
        <v>1833208</v>
      </c>
    </row>
    <row r="1600" spans="1:10" x14ac:dyDescent="0.2">
      <c r="A1600" s="4" t="s">
        <v>11</v>
      </c>
      <c r="B1600" s="4" t="s">
        <v>12</v>
      </c>
      <c r="C1600" s="4" t="s">
        <v>1296</v>
      </c>
      <c r="D1600" s="4" t="s">
        <v>2436</v>
      </c>
      <c r="F1600" s="4">
        <v>1095932</v>
      </c>
      <c r="G1600" s="5" t="s">
        <v>1147</v>
      </c>
      <c r="H1600" s="4">
        <v>0</v>
      </c>
      <c r="I1600" s="6">
        <v>3000000</v>
      </c>
      <c r="J1600" s="6">
        <v>1834212</v>
      </c>
    </row>
    <row r="1601" spans="1:10" x14ac:dyDescent="0.2">
      <c r="A1601" s="4" t="s">
        <v>11</v>
      </c>
      <c r="B1601" s="4" t="s">
        <v>19</v>
      </c>
      <c r="C1601" s="4" t="s">
        <v>805</v>
      </c>
      <c r="D1601" s="4" t="s">
        <v>2437</v>
      </c>
      <c r="F1601" s="4">
        <v>1503109</v>
      </c>
      <c r="G1601" s="5" t="s">
        <v>1147</v>
      </c>
      <c r="H1601" s="4">
        <v>0</v>
      </c>
      <c r="I1601" s="6">
        <v>3000000</v>
      </c>
      <c r="J1601" s="6">
        <v>1835216</v>
      </c>
    </row>
    <row r="1602" spans="1:10" x14ac:dyDescent="0.2">
      <c r="A1602" s="4" t="s">
        <v>11</v>
      </c>
      <c r="B1602" s="4" t="s">
        <v>25</v>
      </c>
      <c r="C1602" s="4" t="s">
        <v>1059</v>
      </c>
      <c r="D1602" s="4" t="s">
        <v>2438</v>
      </c>
      <c r="F1602" s="4">
        <v>798510</v>
      </c>
      <c r="G1602" s="5" t="s">
        <v>1147</v>
      </c>
      <c r="H1602" s="4">
        <v>0</v>
      </c>
      <c r="I1602" s="6">
        <v>3000000</v>
      </c>
      <c r="J1602" s="6">
        <v>1836220</v>
      </c>
    </row>
    <row r="1603" spans="1:10" x14ac:dyDescent="0.2">
      <c r="A1603" s="4" t="s">
        <v>11</v>
      </c>
      <c r="B1603" s="4" t="s">
        <v>67</v>
      </c>
      <c r="C1603" s="4" t="s">
        <v>2439</v>
      </c>
      <c r="D1603" s="4" t="s">
        <v>2440</v>
      </c>
      <c r="F1603" s="4">
        <v>1592417</v>
      </c>
      <c r="G1603" s="5" t="s">
        <v>1147</v>
      </c>
      <c r="H1603" s="4">
        <v>0</v>
      </c>
      <c r="I1603" s="6">
        <v>3000000</v>
      </c>
      <c r="J1603" s="6">
        <v>1837224</v>
      </c>
    </row>
    <row r="1604" spans="1:10" x14ac:dyDescent="0.2">
      <c r="A1604" s="4" t="s">
        <v>11</v>
      </c>
      <c r="B1604" s="4" t="s">
        <v>12</v>
      </c>
      <c r="C1604" s="4" t="s">
        <v>2439</v>
      </c>
      <c r="D1604" s="4" t="s">
        <v>2441</v>
      </c>
      <c r="F1604" s="4">
        <v>1438215</v>
      </c>
      <c r="G1604" s="5" t="s">
        <v>1147</v>
      </c>
      <c r="H1604" s="4">
        <v>0</v>
      </c>
      <c r="I1604" s="6">
        <v>3000000</v>
      </c>
      <c r="J1604" s="6">
        <v>1838228</v>
      </c>
    </row>
    <row r="1605" spans="1:10" x14ac:dyDescent="0.2">
      <c r="A1605" s="4" t="s">
        <v>11</v>
      </c>
      <c r="B1605" s="4" t="s">
        <v>146</v>
      </c>
      <c r="C1605" s="4" t="s">
        <v>1034</v>
      </c>
      <c r="D1605" s="4" t="s">
        <v>2442</v>
      </c>
      <c r="F1605" s="4">
        <v>1681426</v>
      </c>
      <c r="G1605" s="5" t="s">
        <v>1147</v>
      </c>
      <c r="H1605" s="4">
        <v>0</v>
      </c>
      <c r="I1605" s="6">
        <v>3000000</v>
      </c>
      <c r="J1605" s="6">
        <v>1839232</v>
      </c>
    </row>
    <row r="1606" spans="1:10" x14ac:dyDescent="0.2">
      <c r="A1606" s="4" t="s">
        <v>11</v>
      </c>
      <c r="B1606" s="4" t="s">
        <v>157</v>
      </c>
      <c r="C1606" s="4" t="s">
        <v>1803</v>
      </c>
      <c r="D1606" s="4" t="s">
        <v>2443</v>
      </c>
      <c r="F1606" s="4">
        <v>1662285</v>
      </c>
      <c r="G1606" s="5" t="s">
        <v>1147</v>
      </c>
      <c r="H1606" s="4">
        <v>0</v>
      </c>
      <c r="I1606" s="6">
        <v>3000000</v>
      </c>
      <c r="J1606" s="6">
        <v>1840236</v>
      </c>
    </row>
    <row r="1607" spans="1:10" x14ac:dyDescent="0.2">
      <c r="A1607" s="4" t="s">
        <v>11</v>
      </c>
      <c r="B1607" s="4" t="s">
        <v>12</v>
      </c>
      <c r="C1607" s="4" t="s">
        <v>191</v>
      </c>
      <c r="D1607" s="4" t="s">
        <v>2444</v>
      </c>
      <c r="F1607" s="4">
        <v>684678</v>
      </c>
      <c r="G1607" s="5" t="s">
        <v>1147</v>
      </c>
      <c r="H1607" s="4">
        <v>0</v>
      </c>
      <c r="I1607" s="6">
        <v>3000000</v>
      </c>
      <c r="J1607" s="6">
        <v>1841240</v>
      </c>
    </row>
    <row r="1608" spans="1:10" x14ac:dyDescent="0.2">
      <c r="A1608" s="4" t="s">
        <v>11</v>
      </c>
      <c r="B1608" s="4" t="s">
        <v>67</v>
      </c>
      <c r="C1608" s="4" t="s">
        <v>1803</v>
      </c>
      <c r="D1608" s="4" t="s">
        <v>2445</v>
      </c>
      <c r="F1608" s="4">
        <v>480515</v>
      </c>
      <c r="G1608" s="5" t="s">
        <v>1147</v>
      </c>
      <c r="H1608" s="4">
        <v>0</v>
      </c>
      <c r="I1608" s="6">
        <v>3000000</v>
      </c>
      <c r="J1608" s="6">
        <v>1842244</v>
      </c>
    </row>
    <row r="1609" spans="1:10" x14ac:dyDescent="0.2">
      <c r="A1609" s="4" t="s">
        <v>11</v>
      </c>
      <c r="B1609" s="4" t="s">
        <v>12</v>
      </c>
      <c r="C1609" s="4" t="s">
        <v>2446</v>
      </c>
      <c r="D1609" s="4" t="s">
        <v>2447</v>
      </c>
      <c r="F1609" s="4">
        <v>1658762</v>
      </c>
      <c r="G1609" s="5" t="s">
        <v>1147</v>
      </c>
      <c r="H1609" s="4">
        <v>0</v>
      </c>
      <c r="I1609" s="6">
        <v>3000000</v>
      </c>
      <c r="J1609" s="6">
        <v>1843248</v>
      </c>
    </row>
    <row r="1610" spans="1:10" x14ac:dyDescent="0.2">
      <c r="A1610" s="4" t="s">
        <v>11</v>
      </c>
      <c r="B1610" s="4" t="s">
        <v>12</v>
      </c>
      <c r="C1610" s="4" t="s">
        <v>191</v>
      </c>
      <c r="D1610" s="4" t="s">
        <v>2448</v>
      </c>
      <c r="F1610" s="4">
        <v>1295060</v>
      </c>
      <c r="G1610" s="5" t="s">
        <v>1147</v>
      </c>
      <c r="H1610" s="4">
        <v>0</v>
      </c>
      <c r="I1610" s="6">
        <v>3000000</v>
      </c>
      <c r="J1610" s="6">
        <v>1844252</v>
      </c>
    </row>
    <row r="1611" spans="1:10" x14ac:dyDescent="0.2">
      <c r="A1611" s="4" t="s">
        <v>11</v>
      </c>
      <c r="B1611" s="4" t="s">
        <v>25</v>
      </c>
      <c r="C1611" s="4" t="s">
        <v>805</v>
      </c>
      <c r="D1611" s="4" t="s">
        <v>2449</v>
      </c>
      <c r="F1611" s="4">
        <v>1035821</v>
      </c>
      <c r="G1611" s="5" t="s">
        <v>1147</v>
      </c>
      <c r="H1611" s="4">
        <v>0</v>
      </c>
      <c r="I1611" s="6">
        <v>3000000</v>
      </c>
      <c r="J1611" s="6">
        <v>1845256</v>
      </c>
    </row>
    <row r="1612" spans="1:10" x14ac:dyDescent="0.2">
      <c r="A1612" s="4" t="s">
        <v>11</v>
      </c>
      <c r="B1612" s="4" t="s">
        <v>19</v>
      </c>
      <c r="C1612" s="4" t="s">
        <v>2450</v>
      </c>
      <c r="D1612" s="4" t="s">
        <v>2451</v>
      </c>
      <c r="F1612" s="4">
        <v>730539</v>
      </c>
      <c r="G1612" s="5" t="s">
        <v>1147</v>
      </c>
      <c r="H1612" s="4">
        <v>0</v>
      </c>
      <c r="I1612" s="6">
        <v>3000000</v>
      </c>
      <c r="J1612" s="6">
        <v>1846260</v>
      </c>
    </row>
    <row r="1613" spans="1:10" x14ac:dyDescent="0.2">
      <c r="A1613" s="4" t="s">
        <v>11</v>
      </c>
      <c r="B1613" s="4" t="s">
        <v>19</v>
      </c>
      <c r="C1613" s="4" t="s">
        <v>2450</v>
      </c>
      <c r="D1613" s="4" t="s">
        <v>318</v>
      </c>
      <c r="F1613" s="4">
        <v>1049897</v>
      </c>
      <c r="G1613" s="5" t="s">
        <v>1147</v>
      </c>
      <c r="H1613" s="4">
        <v>0</v>
      </c>
      <c r="I1613" s="6">
        <v>3000000</v>
      </c>
      <c r="J1613" s="6">
        <v>1847264</v>
      </c>
    </row>
    <row r="1614" spans="1:10" x14ac:dyDescent="0.2">
      <c r="A1614" s="4" t="s">
        <v>11</v>
      </c>
      <c r="B1614" s="4" t="s">
        <v>25</v>
      </c>
      <c r="C1614" s="4" t="s">
        <v>2450</v>
      </c>
      <c r="D1614" s="4" t="s">
        <v>2452</v>
      </c>
      <c r="F1614" s="4">
        <v>1604618</v>
      </c>
      <c r="G1614" s="5" t="s">
        <v>1147</v>
      </c>
      <c r="H1614" s="4">
        <v>0</v>
      </c>
      <c r="I1614" s="6">
        <v>3000000</v>
      </c>
      <c r="J1614" s="6">
        <v>1848268</v>
      </c>
    </row>
    <row r="1615" spans="1:10" x14ac:dyDescent="0.2">
      <c r="A1615" s="4" t="s">
        <v>11</v>
      </c>
      <c r="B1615" s="4" t="s">
        <v>50</v>
      </c>
      <c r="C1615" s="4" t="s">
        <v>2250</v>
      </c>
      <c r="D1615" s="4" t="s">
        <v>2453</v>
      </c>
      <c r="F1615" s="4">
        <v>751253</v>
      </c>
      <c r="G1615" s="5" t="s">
        <v>1147</v>
      </c>
      <c r="H1615" s="4">
        <v>0</v>
      </c>
      <c r="I1615" s="6">
        <v>3000000</v>
      </c>
      <c r="J1615" s="6">
        <v>1849272</v>
      </c>
    </row>
    <row r="1616" spans="1:10" x14ac:dyDescent="0.2">
      <c r="A1616" s="4" t="s">
        <v>11</v>
      </c>
      <c r="B1616" s="4" t="s">
        <v>12</v>
      </c>
      <c r="C1616" s="4" t="s">
        <v>1040</v>
      </c>
      <c r="D1616" s="4" t="s">
        <v>2454</v>
      </c>
      <c r="F1616" s="4">
        <v>1660800</v>
      </c>
      <c r="G1616" s="5" t="s">
        <v>1147</v>
      </c>
      <c r="H1616" s="4">
        <v>0</v>
      </c>
      <c r="I1616" s="6">
        <v>3000000</v>
      </c>
      <c r="J1616" s="6">
        <v>1850276</v>
      </c>
    </row>
    <row r="1617" spans="1:10" x14ac:dyDescent="0.2">
      <c r="A1617" s="4" t="s">
        <v>11</v>
      </c>
      <c r="B1617" s="4" t="s">
        <v>12</v>
      </c>
      <c r="C1617" s="4" t="s">
        <v>1040</v>
      </c>
      <c r="D1617" s="4" t="s">
        <v>113</v>
      </c>
      <c r="F1617" s="4">
        <v>113718</v>
      </c>
      <c r="G1617" s="5" t="s">
        <v>1147</v>
      </c>
      <c r="H1617" s="4">
        <v>0</v>
      </c>
      <c r="I1617" s="6">
        <v>3000000</v>
      </c>
      <c r="J1617" s="6">
        <v>1851280</v>
      </c>
    </row>
    <row r="1618" spans="1:10" x14ac:dyDescent="0.2">
      <c r="A1618" s="4" t="s">
        <v>11</v>
      </c>
      <c r="B1618" s="4" t="s">
        <v>19</v>
      </c>
      <c r="C1618" s="4" t="s">
        <v>2455</v>
      </c>
      <c r="D1618" s="4" t="s">
        <v>2456</v>
      </c>
      <c r="F1618" s="4">
        <v>44608</v>
      </c>
      <c r="G1618" s="5" t="s">
        <v>1147</v>
      </c>
      <c r="H1618" s="4">
        <v>0</v>
      </c>
      <c r="I1618" s="6">
        <v>3000000</v>
      </c>
      <c r="J1618" s="6">
        <v>1852284</v>
      </c>
    </row>
    <row r="1619" spans="1:10" x14ac:dyDescent="0.2">
      <c r="A1619" s="4" t="s">
        <v>11</v>
      </c>
      <c r="B1619" s="4" t="s">
        <v>146</v>
      </c>
      <c r="C1619" s="4" t="s">
        <v>1040</v>
      </c>
      <c r="D1619" s="4" t="s">
        <v>2457</v>
      </c>
      <c r="F1619" s="4">
        <v>1688926</v>
      </c>
      <c r="G1619" s="5" t="s">
        <v>1147</v>
      </c>
      <c r="H1619" s="4">
        <v>0</v>
      </c>
      <c r="I1619" s="6">
        <v>3000000</v>
      </c>
      <c r="J1619" s="6">
        <v>1853288</v>
      </c>
    </row>
    <row r="1620" spans="1:10" x14ac:dyDescent="0.2">
      <c r="A1620" s="4" t="s">
        <v>11</v>
      </c>
      <c r="B1620" s="4" t="s">
        <v>146</v>
      </c>
      <c r="C1620" s="4" t="s">
        <v>1040</v>
      </c>
      <c r="D1620" s="4" t="s">
        <v>2458</v>
      </c>
      <c r="F1620" s="4">
        <v>629483</v>
      </c>
      <c r="G1620" s="5" t="s">
        <v>1147</v>
      </c>
      <c r="H1620" s="4">
        <v>0</v>
      </c>
      <c r="I1620" s="6">
        <v>3000000</v>
      </c>
      <c r="J1620" s="6">
        <v>1854292</v>
      </c>
    </row>
    <row r="1621" spans="1:10" x14ac:dyDescent="0.2">
      <c r="A1621" s="4" t="s">
        <v>11</v>
      </c>
      <c r="B1621" s="4" t="s">
        <v>22</v>
      </c>
      <c r="C1621" s="4" t="s">
        <v>1326</v>
      </c>
      <c r="D1621" s="4" t="s">
        <v>2459</v>
      </c>
      <c r="F1621" s="4">
        <v>681898</v>
      </c>
      <c r="G1621" s="5" t="s">
        <v>1147</v>
      </c>
      <c r="H1621" s="4">
        <v>0</v>
      </c>
      <c r="I1621" s="6">
        <v>3000000</v>
      </c>
      <c r="J1621" s="6">
        <v>1855296</v>
      </c>
    </row>
    <row r="1622" spans="1:10" x14ac:dyDescent="0.2">
      <c r="A1622" s="4" t="s">
        <v>11</v>
      </c>
      <c r="B1622" s="4" t="s">
        <v>12</v>
      </c>
      <c r="C1622" s="4" t="s">
        <v>686</v>
      </c>
      <c r="D1622" s="4" t="s">
        <v>2460</v>
      </c>
      <c r="F1622" s="4">
        <v>525152</v>
      </c>
      <c r="G1622" s="5" t="s">
        <v>1147</v>
      </c>
      <c r="H1622" s="4">
        <v>0</v>
      </c>
      <c r="I1622" s="6">
        <v>3000000</v>
      </c>
      <c r="J1622" s="6">
        <v>1856300</v>
      </c>
    </row>
    <row r="1623" spans="1:10" x14ac:dyDescent="0.2">
      <c r="A1623" s="4" t="s">
        <v>11</v>
      </c>
      <c r="B1623" s="4" t="s">
        <v>12</v>
      </c>
      <c r="C1623" s="4" t="s">
        <v>700</v>
      </c>
      <c r="D1623" s="4" t="s">
        <v>1465</v>
      </c>
      <c r="F1623" s="4">
        <v>38832</v>
      </c>
      <c r="G1623" s="5" t="s">
        <v>1147</v>
      </c>
      <c r="H1623" s="4">
        <v>0</v>
      </c>
      <c r="I1623" s="6">
        <v>3000000</v>
      </c>
      <c r="J1623" s="6">
        <v>1857304</v>
      </c>
    </row>
    <row r="1624" spans="1:10" x14ac:dyDescent="0.2">
      <c r="A1624" s="4" t="s">
        <v>11</v>
      </c>
      <c r="B1624" s="4" t="s">
        <v>12</v>
      </c>
      <c r="C1624" s="4" t="s">
        <v>275</v>
      </c>
      <c r="D1624" s="4" t="s">
        <v>2461</v>
      </c>
      <c r="F1624" s="4">
        <v>1116191</v>
      </c>
      <c r="G1624" s="5" t="s">
        <v>1147</v>
      </c>
      <c r="H1624" s="4">
        <v>0</v>
      </c>
      <c r="I1624" s="6">
        <v>3000000</v>
      </c>
      <c r="J1624" s="6">
        <v>1858308</v>
      </c>
    </row>
    <row r="1625" spans="1:10" x14ac:dyDescent="0.2">
      <c r="A1625" s="4" t="s">
        <v>11</v>
      </c>
      <c r="B1625" s="4" t="s">
        <v>50</v>
      </c>
      <c r="C1625" s="4" t="s">
        <v>700</v>
      </c>
      <c r="D1625" s="4" t="s">
        <v>367</v>
      </c>
      <c r="F1625" s="4">
        <v>516565</v>
      </c>
      <c r="G1625" s="5" t="s">
        <v>1147</v>
      </c>
      <c r="H1625" s="4">
        <v>0</v>
      </c>
      <c r="I1625" s="6">
        <v>3000000</v>
      </c>
      <c r="J1625" s="6">
        <v>1859312</v>
      </c>
    </row>
    <row r="1626" spans="1:10" x14ac:dyDescent="0.2">
      <c r="A1626" s="4" t="s">
        <v>11</v>
      </c>
      <c r="B1626" s="4" t="s">
        <v>19</v>
      </c>
      <c r="C1626" s="4" t="s">
        <v>2462</v>
      </c>
      <c r="D1626" s="4" t="s">
        <v>2463</v>
      </c>
      <c r="F1626" s="4">
        <v>763621</v>
      </c>
      <c r="G1626" s="5" t="s">
        <v>1147</v>
      </c>
      <c r="H1626" s="4">
        <v>0</v>
      </c>
      <c r="I1626" s="6">
        <v>3000000</v>
      </c>
      <c r="J1626" s="6">
        <v>1860316</v>
      </c>
    </row>
    <row r="1627" spans="1:10" x14ac:dyDescent="0.2">
      <c r="A1627" s="4" t="s">
        <v>11</v>
      </c>
      <c r="B1627" s="4" t="s">
        <v>157</v>
      </c>
      <c r="C1627" s="4" t="s">
        <v>191</v>
      </c>
      <c r="D1627" s="4" t="s">
        <v>2464</v>
      </c>
      <c r="F1627" s="4">
        <v>1436383</v>
      </c>
      <c r="G1627" s="5" t="s">
        <v>1147</v>
      </c>
      <c r="H1627" s="4">
        <v>0</v>
      </c>
      <c r="I1627" s="6">
        <v>3000000</v>
      </c>
      <c r="J1627" s="6">
        <v>1861320</v>
      </c>
    </row>
    <row r="1628" spans="1:10" x14ac:dyDescent="0.2">
      <c r="A1628" s="4" t="s">
        <v>11</v>
      </c>
      <c r="B1628" s="4" t="s">
        <v>12</v>
      </c>
      <c r="C1628" s="4" t="s">
        <v>1275</v>
      </c>
      <c r="D1628" s="4" t="s">
        <v>2465</v>
      </c>
      <c r="F1628" s="4">
        <v>616464</v>
      </c>
      <c r="G1628" s="5" t="s">
        <v>1147</v>
      </c>
      <c r="H1628" s="4">
        <v>0</v>
      </c>
      <c r="I1628" s="6">
        <v>3000000</v>
      </c>
      <c r="J1628" s="6">
        <v>1862324</v>
      </c>
    </row>
    <row r="1629" spans="1:10" x14ac:dyDescent="0.2">
      <c r="A1629" s="4" t="s">
        <v>11</v>
      </c>
      <c r="B1629" s="4" t="s">
        <v>12</v>
      </c>
      <c r="C1629" s="4" t="s">
        <v>1275</v>
      </c>
      <c r="D1629" s="4" t="s">
        <v>663</v>
      </c>
      <c r="F1629" s="4">
        <v>1661535</v>
      </c>
      <c r="G1629" s="5" t="s">
        <v>1147</v>
      </c>
      <c r="H1629" s="4">
        <v>0</v>
      </c>
      <c r="I1629" s="6">
        <v>3000000</v>
      </c>
      <c r="J1629" s="6">
        <v>1863328</v>
      </c>
    </row>
    <row r="1630" spans="1:10" x14ac:dyDescent="0.2">
      <c r="A1630" s="4" t="s">
        <v>11</v>
      </c>
      <c r="B1630" s="4" t="s">
        <v>19</v>
      </c>
      <c r="C1630" s="4" t="s">
        <v>1275</v>
      </c>
      <c r="D1630" s="4" t="s">
        <v>1181</v>
      </c>
      <c r="F1630" s="4">
        <v>607588</v>
      </c>
      <c r="G1630" s="5" t="s">
        <v>1147</v>
      </c>
      <c r="H1630" s="4">
        <v>0</v>
      </c>
      <c r="I1630" s="6">
        <v>3000000</v>
      </c>
      <c r="J1630" s="6">
        <v>1864332</v>
      </c>
    </row>
    <row r="1631" spans="1:10" x14ac:dyDescent="0.2">
      <c r="A1631" s="4" t="s">
        <v>11</v>
      </c>
      <c r="B1631" s="4" t="s">
        <v>12</v>
      </c>
      <c r="C1631" s="4" t="s">
        <v>1275</v>
      </c>
      <c r="D1631" s="4" t="s">
        <v>2466</v>
      </c>
      <c r="F1631" s="4">
        <v>1660339</v>
      </c>
      <c r="G1631" s="5" t="s">
        <v>1147</v>
      </c>
      <c r="H1631" s="4">
        <v>0</v>
      </c>
      <c r="I1631" s="6">
        <v>3000000</v>
      </c>
      <c r="J1631" s="6">
        <v>1865336</v>
      </c>
    </row>
    <row r="1632" spans="1:10" x14ac:dyDescent="0.2">
      <c r="A1632" s="4" t="s">
        <v>11</v>
      </c>
      <c r="B1632" s="4" t="s">
        <v>16</v>
      </c>
      <c r="C1632" s="4" t="s">
        <v>1275</v>
      </c>
      <c r="D1632" s="4" t="s">
        <v>2467</v>
      </c>
      <c r="F1632" s="4">
        <v>772325</v>
      </c>
      <c r="G1632" s="5" t="s">
        <v>1147</v>
      </c>
      <c r="H1632" s="4">
        <v>0</v>
      </c>
      <c r="I1632" s="6">
        <v>3000000</v>
      </c>
      <c r="J1632" s="6">
        <v>1866340</v>
      </c>
    </row>
    <row r="1633" spans="1:10" x14ac:dyDescent="0.2">
      <c r="A1633" s="4" t="s">
        <v>11</v>
      </c>
      <c r="B1633" s="4" t="s">
        <v>50</v>
      </c>
      <c r="C1633" s="4" t="s">
        <v>1275</v>
      </c>
      <c r="D1633" s="4" t="s">
        <v>2468</v>
      </c>
      <c r="F1633" s="4">
        <v>524320</v>
      </c>
      <c r="G1633" s="5" t="s">
        <v>1147</v>
      </c>
      <c r="H1633" s="4">
        <v>0</v>
      </c>
      <c r="I1633" s="6">
        <v>3000000</v>
      </c>
      <c r="J1633" s="6">
        <v>1867344</v>
      </c>
    </row>
    <row r="1634" spans="1:10" x14ac:dyDescent="0.2">
      <c r="A1634" s="4" t="s">
        <v>11</v>
      </c>
      <c r="B1634" s="4" t="s">
        <v>19</v>
      </c>
      <c r="C1634" s="4" t="s">
        <v>1275</v>
      </c>
      <c r="D1634" s="4" t="s">
        <v>2469</v>
      </c>
      <c r="F1634" s="4">
        <v>939999</v>
      </c>
      <c r="G1634" s="5" t="s">
        <v>1147</v>
      </c>
      <c r="H1634" s="4">
        <v>0</v>
      </c>
      <c r="I1634" s="6">
        <v>3000000</v>
      </c>
      <c r="J1634" s="6">
        <v>1868348</v>
      </c>
    </row>
    <row r="1635" spans="1:10" x14ac:dyDescent="0.2">
      <c r="A1635" s="4" t="s">
        <v>11</v>
      </c>
      <c r="B1635" s="4" t="s">
        <v>22</v>
      </c>
      <c r="C1635" s="4" t="s">
        <v>1275</v>
      </c>
      <c r="D1635" s="4" t="s">
        <v>1173</v>
      </c>
      <c r="F1635" s="4">
        <v>1451119</v>
      </c>
      <c r="G1635" s="5" t="s">
        <v>1147</v>
      </c>
      <c r="H1635" s="4">
        <v>0</v>
      </c>
      <c r="I1635" s="6">
        <v>3000000</v>
      </c>
      <c r="J1635" s="6">
        <v>1869352</v>
      </c>
    </row>
    <row r="1636" spans="1:10" x14ac:dyDescent="0.2">
      <c r="A1636" s="4" t="s">
        <v>11</v>
      </c>
      <c r="B1636" s="4" t="s">
        <v>12</v>
      </c>
      <c r="C1636" s="4" t="s">
        <v>2470</v>
      </c>
      <c r="D1636" s="4" t="s">
        <v>2471</v>
      </c>
      <c r="F1636" s="4">
        <v>685014</v>
      </c>
      <c r="G1636" s="5" t="s">
        <v>1147</v>
      </c>
      <c r="H1636" s="4">
        <v>0</v>
      </c>
      <c r="I1636" s="6">
        <v>3000000</v>
      </c>
      <c r="J1636" s="6">
        <v>1870356</v>
      </c>
    </row>
    <row r="1637" spans="1:10" x14ac:dyDescent="0.2">
      <c r="A1637" s="4" t="s">
        <v>11</v>
      </c>
      <c r="B1637" s="4" t="s">
        <v>22</v>
      </c>
      <c r="C1637" s="4" t="s">
        <v>2472</v>
      </c>
      <c r="D1637" s="4" t="s">
        <v>2473</v>
      </c>
      <c r="F1637" s="4">
        <v>1688900</v>
      </c>
      <c r="G1637" s="5" t="s">
        <v>1147</v>
      </c>
      <c r="H1637" s="4">
        <v>0</v>
      </c>
      <c r="I1637" s="6">
        <v>3000000</v>
      </c>
      <c r="J1637" s="6">
        <v>1871360</v>
      </c>
    </row>
    <row r="1638" spans="1:10" x14ac:dyDescent="0.2">
      <c r="A1638" s="4" t="s">
        <v>11</v>
      </c>
      <c r="B1638" s="4" t="s">
        <v>50</v>
      </c>
      <c r="C1638" s="4" t="s">
        <v>2474</v>
      </c>
      <c r="D1638" s="4" t="s">
        <v>1467</v>
      </c>
      <c r="F1638" s="4">
        <v>769719</v>
      </c>
      <c r="G1638" s="5" t="s">
        <v>1147</v>
      </c>
      <c r="H1638" s="4">
        <v>0</v>
      </c>
      <c r="I1638" s="6">
        <v>3000000</v>
      </c>
      <c r="J1638" s="6">
        <v>1872364</v>
      </c>
    </row>
    <row r="1639" spans="1:10" x14ac:dyDescent="0.2">
      <c r="A1639" s="4" t="s">
        <v>11</v>
      </c>
      <c r="B1639" s="4" t="s">
        <v>12</v>
      </c>
      <c r="C1639" s="4" t="s">
        <v>2475</v>
      </c>
      <c r="D1639" s="4" t="s">
        <v>2476</v>
      </c>
      <c r="F1639" s="4">
        <v>1660289</v>
      </c>
      <c r="G1639" s="5" t="s">
        <v>1147</v>
      </c>
      <c r="H1639" s="4">
        <v>0</v>
      </c>
      <c r="I1639" s="6">
        <v>3000000</v>
      </c>
      <c r="J1639" s="6">
        <v>1873368</v>
      </c>
    </row>
    <row r="1640" spans="1:10" x14ac:dyDescent="0.2">
      <c r="A1640" s="4" t="s">
        <v>11</v>
      </c>
      <c r="B1640" s="4" t="s">
        <v>22</v>
      </c>
      <c r="C1640" s="4" t="s">
        <v>1059</v>
      </c>
      <c r="D1640" s="4" t="s">
        <v>1947</v>
      </c>
      <c r="F1640" s="4">
        <v>1391034</v>
      </c>
      <c r="G1640" s="5" t="s">
        <v>1147</v>
      </c>
      <c r="H1640" s="4">
        <v>0</v>
      </c>
      <c r="I1640" s="6">
        <v>3000000</v>
      </c>
      <c r="J1640" s="6">
        <v>1874372</v>
      </c>
    </row>
    <row r="1641" spans="1:10" x14ac:dyDescent="0.2">
      <c r="A1641" s="4" t="s">
        <v>11</v>
      </c>
      <c r="B1641" s="4" t="s">
        <v>12</v>
      </c>
      <c r="C1641" s="4" t="s">
        <v>686</v>
      </c>
      <c r="D1641" s="4" t="s">
        <v>2477</v>
      </c>
      <c r="F1641" s="4">
        <v>745842</v>
      </c>
      <c r="G1641" s="5" t="s">
        <v>1147</v>
      </c>
      <c r="H1641" s="4">
        <v>0</v>
      </c>
      <c r="I1641" s="6">
        <v>3000000</v>
      </c>
      <c r="J1641" s="6">
        <v>1875376</v>
      </c>
    </row>
    <row r="1642" spans="1:10" x14ac:dyDescent="0.2">
      <c r="A1642" s="4" t="s">
        <v>11</v>
      </c>
      <c r="B1642" s="4" t="s">
        <v>22</v>
      </c>
      <c r="C1642" s="4" t="s">
        <v>1059</v>
      </c>
      <c r="D1642" s="4" t="s">
        <v>2478</v>
      </c>
      <c r="F1642" s="4">
        <v>570729</v>
      </c>
      <c r="G1642" s="5" t="s">
        <v>1147</v>
      </c>
      <c r="H1642" s="4">
        <v>0</v>
      </c>
      <c r="I1642" s="6">
        <v>3000000</v>
      </c>
      <c r="J1642" s="6">
        <v>1876380</v>
      </c>
    </row>
    <row r="1643" spans="1:10" x14ac:dyDescent="0.2">
      <c r="A1643" s="4" t="s">
        <v>11</v>
      </c>
      <c r="B1643" s="4" t="s">
        <v>146</v>
      </c>
      <c r="C1643" s="4" t="s">
        <v>686</v>
      </c>
      <c r="D1643" s="4" t="s">
        <v>2479</v>
      </c>
      <c r="F1643" s="4">
        <v>1688918</v>
      </c>
      <c r="G1643" s="5" t="s">
        <v>1147</v>
      </c>
      <c r="H1643" s="4">
        <v>0</v>
      </c>
      <c r="I1643" s="6">
        <v>3000000</v>
      </c>
      <c r="J1643" s="6">
        <v>1877384</v>
      </c>
    </row>
    <row r="1644" spans="1:10" x14ac:dyDescent="0.2">
      <c r="A1644" s="4" t="s">
        <v>11</v>
      </c>
      <c r="B1644" s="4" t="s">
        <v>22</v>
      </c>
      <c r="C1644" s="4" t="s">
        <v>2480</v>
      </c>
      <c r="D1644" s="4" t="s">
        <v>318</v>
      </c>
      <c r="F1644" s="4">
        <v>675635</v>
      </c>
      <c r="G1644" s="5" t="s">
        <v>1147</v>
      </c>
      <c r="H1644" s="4">
        <v>0</v>
      </c>
      <c r="I1644" s="6">
        <v>3000000</v>
      </c>
      <c r="J1644" s="6">
        <v>1878388</v>
      </c>
    </row>
    <row r="1645" spans="1:10" x14ac:dyDescent="0.2">
      <c r="A1645" s="4" t="s">
        <v>11</v>
      </c>
      <c r="B1645" s="4" t="s">
        <v>50</v>
      </c>
      <c r="C1645" s="4" t="s">
        <v>1342</v>
      </c>
      <c r="D1645" s="4" t="s">
        <v>2481</v>
      </c>
      <c r="F1645" s="4">
        <v>1653896</v>
      </c>
      <c r="G1645" s="5" t="s">
        <v>1147</v>
      </c>
      <c r="H1645" s="4">
        <v>0</v>
      </c>
      <c r="I1645" s="6">
        <v>3000000</v>
      </c>
      <c r="J1645" s="6">
        <v>1879392</v>
      </c>
    </row>
    <row r="1646" spans="1:10" x14ac:dyDescent="0.2">
      <c r="A1646" s="4" t="s">
        <v>11</v>
      </c>
      <c r="B1646" s="4" t="s">
        <v>157</v>
      </c>
      <c r="C1646" s="4" t="s">
        <v>1059</v>
      </c>
      <c r="D1646" s="4" t="s">
        <v>2482</v>
      </c>
      <c r="F1646" s="4">
        <v>565810</v>
      </c>
      <c r="G1646" s="5" t="s">
        <v>1147</v>
      </c>
      <c r="H1646" s="4">
        <v>0</v>
      </c>
      <c r="I1646" s="6">
        <v>3000000</v>
      </c>
      <c r="J1646" s="6">
        <v>1880396</v>
      </c>
    </row>
    <row r="1647" spans="1:10" x14ac:dyDescent="0.2">
      <c r="A1647" s="4" t="s">
        <v>11</v>
      </c>
      <c r="B1647" s="4" t="s">
        <v>12</v>
      </c>
      <c r="C1647" s="4" t="s">
        <v>1059</v>
      </c>
      <c r="D1647" s="4" t="s">
        <v>2483</v>
      </c>
      <c r="F1647" s="4">
        <v>1661154</v>
      </c>
      <c r="G1647" s="5" t="s">
        <v>1147</v>
      </c>
      <c r="H1647" s="4">
        <v>0</v>
      </c>
      <c r="I1647" s="6">
        <v>3000000</v>
      </c>
      <c r="J1647" s="6">
        <v>1881400</v>
      </c>
    </row>
    <row r="1648" spans="1:10" x14ac:dyDescent="0.2">
      <c r="A1648" s="4" t="s">
        <v>11</v>
      </c>
      <c r="B1648" s="4" t="s">
        <v>25</v>
      </c>
      <c r="C1648" s="4" t="s">
        <v>2484</v>
      </c>
      <c r="D1648" s="4" t="s">
        <v>2405</v>
      </c>
      <c r="F1648" s="4">
        <v>523108</v>
      </c>
      <c r="G1648" s="5" t="s">
        <v>1147</v>
      </c>
      <c r="H1648" s="4">
        <v>0</v>
      </c>
      <c r="I1648" s="6">
        <v>3000000</v>
      </c>
      <c r="J1648" s="6">
        <v>1882404</v>
      </c>
    </row>
    <row r="1649" spans="1:10" x14ac:dyDescent="0.2">
      <c r="A1649" s="4" t="s">
        <v>11</v>
      </c>
      <c r="B1649" s="4" t="s">
        <v>25</v>
      </c>
      <c r="C1649" s="4" t="s">
        <v>1312</v>
      </c>
      <c r="D1649" s="4" t="s">
        <v>1285</v>
      </c>
      <c r="F1649" s="4">
        <v>1525011</v>
      </c>
      <c r="G1649" s="5" t="s">
        <v>1147</v>
      </c>
      <c r="H1649" s="4">
        <v>0</v>
      </c>
      <c r="I1649" s="6">
        <v>3000000</v>
      </c>
      <c r="J1649" s="6">
        <v>1883408</v>
      </c>
    </row>
    <row r="1650" spans="1:10" x14ac:dyDescent="0.2">
      <c r="A1650" s="4" t="s">
        <v>11</v>
      </c>
      <c r="B1650" s="4" t="s">
        <v>25</v>
      </c>
      <c r="C1650" s="4" t="s">
        <v>1059</v>
      </c>
      <c r="D1650" s="4" t="s">
        <v>2485</v>
      </c>
      <c r="F1650" s="4">
        <v>1139714</v>
      </c>
      <c r="G1650" s="5" t="s">
        <v>1147</v>
      </c>
      <c r="H1650" s="4">
        <v>0</v>
      </c>
      <c r="I1650" s="6">
        <v>3000000</v>
      </c>
      <c r="J1650" s="6">
        <v>1884412</v>
      </c>
    </row>
    <row r="1651" spans="1:10" x14ac:dyDescent="0.2">
      <c r="A1651" s="4" t="s">
        <v>11</v>
      </c>
      <c r="B1651" s="4" t="s">
        <v>12</v>
      </c>
      <c r="C1651" s="4" t="s">
        <v>1059</v>
      </c>
      <c r="D1651" s="4" t="s">
        <v>2486</v>
      </c>
      <c r="F1651" s="4">
        <v>118162</v>
      </c>
      <c r="G1651" s="5" t="s">
        <v>1147</v>
      </c>
      <c r="H1651" s="4">
        <v>0</v>
      </c>
      <c r="I1651" s="6">
        <v>3000000</v>
      </c>
      <c r="J1651" s="6">
        <v>1885416</v>
      </c>
    </row>
    <row r="1652" spans="1:10" x14ac:dyDescent="0.2">
      <c r="A1652" s="4" t="s">
        <v>11</v>
      </c>
      <c r="B1652" s="4" t="s">
        <v>22</v>
      </c>
      <c r="C1652" s="4" t="s">
        <v>1361</v>
      </c>
      <c r="D1652" s="4" t="s">
        <v>2487</v>
      </c>
      <c r="F1652" s="4">
        <v>1084944</v>
      </c>
      <c r="G1652" s="5" t="s">
        <v>1147</v>
      </c>
      <c r="H1652" s="4">
        <v>0</v>
      </c>
      <c r="I1652" s="6">
        <v>3000000</v>
      </c>
      <c r="J1652" s="6">
        <v>1886420</v>
      </c>
    </row>
    <row r="1653" spans="1:10" x14ac:dyDescent="0.2">
      <c r="A1653" s="4" t="s">
        <v>11</v>
      </c>
      <c r="B1653" s="4" t="s">
        <v>16</v>
      </c>
      <c r="C1653" s="4" t="s">
        <v>1320</v>
      </c>
      <c r="D1653" s="4" t="s">
        <v>2488</v>
      </c>
      <c r="F1653" s="4">
        <v>1378684</v>
      </c>
      <c r="G1653" s="5" t="s">
        <v>1147</v>
      </c>
      <c r="H1653" s="4">
        <v>0</v>
      </c>
      <c r="I1653" s="6">
        <v>3000000</v>
      </c>
      <c r="J1653" s="6">
        <v>1887424</v>
      </c>
    </row>
    <row r="1654" spans="1:10" x14ac:dyDescent="0.2">
      <c r="A1654" s="4" t="s">
        <v>11</v>
      </c>
      <c r="B1654" s="4" t="s">
        <v>25</v>
      </c>
      <c r="C1654" s="4" t="s">
        <v>1320</v>
      </c>
      <c r="D1654" s="4" t="s">
        <v>2489</v>
      </c>
      <c r="F1654" s="4">
        <v>1436789</v>
      </c>
      <c r="G1654" s="5" t="s">
        <v>1147</v>
      </c>
      <c r="H1654" s="4">
        <v>0</v>
      </c>
      <c r="I1654" s="6">
        <v>3000000</v>
      </c>
      <c r="J1654" s="6">
        <v>1888428</v>
      </c>
    </row>
    <row r="1655" spans="1:10" x14ac:dyDescent="0.2">
      <c r="A1655" s="4" t="s">
        <v>11</v>
      </c>
      <c r="B1655" s="4" t="s">
        <v>50</v>
      </c>
      <c r="C1655" s="4" t="s">
        <v>1059</v>
      </c>
      <c r="D1655" s="4" t="s">
        <v>2490</v>
      </c>
      <c r="F1655" s="4">
        <v>1511805</v>
      </c>
      <c r="G1655" s="5" t="s">
        <v>1147</v>
      </c>
      <c r="H1655" s="4">
        <v>0</v>
      </c>
      <c r="I1655" s="6">
        <v>3000000</v>
      </c>
      <c r="J1655" s="6">
        <v>1889432</v>
      </c>
    </row>
    <row r="1656" spans="1:10" x14ac:dyDescent="0.2">
      <c r="A1656" s="4" t="s">
        <v>11</v>
      </c>
      <c r="B1656" s="4" t="s">
        <v>50</v>
      </c>
      <c r="C1656" s="4" t="s">
        <v>1320</v>
      </c>
      <c r="D1656" s="4" t="s">
        <v>2491</v>
      </c>
      <c r="F1656" s="4">
        <v>648038</v>
      </c>
      <c r="G1656" s="5" t="s">
        <v>1147</v>
      </c>
      <c r="H1656" s="4">
        <v>0</v>
      </c>
      <c r="I1656" s="6">
        <v>3000000</v>
      </c>
      <c r="J1656" s="6">
        <v>1890436</v>
      </c>
    </row>
    <row r="1657" spans="1:10" x14ac:dyDescent="0.2">
      <c r="A1657" s="4" t="s">
        <v>11</v>
      </c>
      <c r="B1657" s="4" t="s">
        <v>19</v>
      </c>
      <c r="C1657" s="4" t="s">
        <v>2492</v>
      </c>
      <c r="D1657" s="4" t="s">
        <v>2493</v>
      </c>
      <c r="F1657" s="4">
        <v>749679</v>
      </c>
      <c r="G1657" s="5" t="s">
        <v>1147</v>
      </c>
      <c r="H1657" s="4">
        <v>0</v>
      </c>
      <c r="I1657" s="6">
        <v>3000000</v>
      </c>
      <c r="J1657" s="6">
        <v>1891440</v>
      </c>
    </row>
    <row r="1658" spans="1:10" x14ac:dyDescent="0.2">
      <c r="A1658" s="4" t="s">
        <v>11</v>
      </c>
      <c r="B1658" s="4" t="s">
        <v>50</v>
      </c>
      <c r="C1658" s="4" t="s">
        <v>1008</v>
      </c>
      <c r="D1658" s="4" t="s">
        <v>2494</v>
      </c>
      <c r="F1658" s="4">
        <v>732881</v>
      </c>
      <c r="G1658" s="5" t="s">
        <v>1147</v>
      </c>
      <c r="H1658" s="4">
        <v>0</v>
      </c>
      <c r="I1658" s="6">
        <v>3000000</v>
      </c>
      <c r="J1658" s="6">
        <v>1892444</v>
      </c>
    </row>
    <row r="1659" spans="1:10" x14ac:dyDescent="0.2">
      <c r="A1659" s="4" t="s">
        <v>11</v>
      </c>
      <c r="B1659" s="4" t="s">
        <v>50</v>
      </c>
      <c r="C1659" s="4" t="s">
        <v>586</v>
      </c>
      <c r="D1659" s="4" t="s">
        <v>2495</v>
      </c>
      <c r="F1659" s="4">
        <v>515716</v>
      </c>
      <c r="G1659" s="5" t="s">
        <v>1147</v>
      </c>
      <c r="H1659" s="4">
        <v>0</v>
      </c>
      <c r="I1659" s="6">
        <v>3000000</v>
      </c>
      <c r="J1659" s="6">
        <v>1893448</v>
      </c>
    </row>
    <row r="1660" spans="1:10" x14ac:dyDescent="0.2">
      <c r="A1660" s="4" t="s">
        <v>11</v>
      </c>
      <c r="B1660" s="4" t="s">
        <v>25</v>
      </c>
      <c r="C1660" s="4" t="s">
        <v>1008</v>
      </c>
      <c r="D1660" s="4" t="s">
        <v>2496</v>
      </c>
      <c r="F1660" s="4">
        <v>1108347</v>
      </c>
      <c r="G1660" s="5" t="s">
        <v>1147</v>
      </c>
      <c r="H1660" s="4">
        <v>0</v>
      </c>
      <c r="I1660" s="6">
        <v>3000000</v>
      </c>
      <c r="J1660" s="6">
        <v>1894452</v>
      </c>
    </row>
    <row r="1661" spans="1:10" x14ac:dyDescent="0.2">
      <c r="A1661" s="4" t="s">
        <v>11</v>
      </c>
      <c r="B1661" s="4" t="s">
        <v>19</v>
      </c>
      <c r="C1661" s="4" t="s">
        <v>1008</v>
      </c>
      <c r="D1661" s="4" t="s">
        <v>2497</v>
      </c>
      <c r="F1661" s="4">
        <v>677102</v>
      </c>
      <c r="G1661" s="5" t="s">
        <v>1147</v>
      </c>
      <c r="H1661" s="4">
        <v>0</v>
      </c>
      <c r="I1661" s="6">
        <v>3000000</v>
      </c>
      <c r="J1661" s="6">
        <v>1895456</v>
      </c>
    </row>
    <row r="1662" spans="1:10" x14ac:dyDescent="0.2">
      <c r="A1662" s="4" t="s">
        <v>11</v>
      </c>
      <c r="B1662" s="4" t="s">
        <v>12</v>
      </c>
      <c r="C1662" s="4" t="s">
        <v>1034</v>
      </c>
      <c r="D1662" s="4" t="s">
        <v>2498</v>
      </c>
      <c r="F1662" s="4">
        <v>772234</v>
      </c>
      <c r="G1662" s="5" t="s">
        <v>1147</v>
      </c>
      <c r="H1662" s="4">
        <v>0</v>
      </c>
      <c r="I1662" s="6">
        <v>3000000</v>
      </c>
      <c r="J1662" s="6">
        <v>1896460</v>
      </c>
    </row>
    <row r="1663" spans="1:10" x14ac:dyDescent="0.2">
      <c r="A1663" s="4" t="s">
        <v>11</v>
      </c>
      <c r="B1663" s="4" t="s">
        <v>12</v>
      </c>
      <c r="C1663" s="4" t="s">
        <v>2499</v>
      </c>
      <c r="D1663" s="4" t="s">
        <v>2500</v>
      </c>
      <c r="F1663" s="4">
        <v>1339009</v>
      </c>
      <c r="G1663" s="5" t="s">
        <v>1147</v>
      </c>
      <c r="H1663" s="4">
        <v>0</v>
      </c>
      <c r="I1663" s="6">
        <v>3000000</v>
      </c>
      <c r="J1663" s="6">
        <v>1897464</v>
      </c>
    </row>
    <row r="1664" spans="1:10" x14ac:dyDescent="0.2">
      <c r="A1664" s="4" t="s">
        <v>11</v>
      </c>
      <c r="B1664" s="4" t="s">
        <v>25</v>
      </c>
      <c r="C1664" s="4" t="s">
        <v>2499</v>
      </c>
      <c r="D1664" s="4" t="s">
        <v>2501</v>
      </c>
      <c r="F1664" s="4">
        <v>1007275</v>
      </c>
      <c r="G1664" s="5" t="s">
        <v>1147</v>
      </c>
      <c r="H1664" s="4">
        <v>0</v>
      </c>
      <c r="I1664" s="6">
        <v>3000000</v>
      </c>
      <c r="J1664" s="6">
        <v>1898468</v>
      </c>
    </row>
    <row r="1665" spans="1:10" x14ac:dyDescent="0.2">
      <c r="A1665" s="4" t="s">
        <v>11</v>
      </c>
      <c r="B1665" s="4" t="s">
        <v>12</v>
      </c>
      <c r="C1665" s="4" t="s">
        <v>1148</v>
      </c>
      <c r="D1665" s="4" t="s">
        <v>2502</v>
      </c>
      <c r="F1665" s="4">
        <v>1608338</v>
      </c>
      <c r="G1665" s="5" t="s">
        <v>1147</v>
      </c>
      <c r="H1665" s="4">
        <v>0</v>
      </c>
      <c r="I1665" s="6">
        <v>3000000</v>
      </c>
      <c r="J1665" s="6">
        <v>1899472</v>
      </c>
    </row>
    <row r="1666" spans="1:10" x14ac:dyDescent="0.2">
      <c r="A1666" s="4" t="s">
        <v>11</v>
      </c>
      <c r="B1666" s="4" t="s">
        <v>146</v>
      </c>
      <c r="C1666" s="4" t="s">
        <v>542</v>
      </c>
      <c r="D1666" s="4" t="s">
        <v>2503</v>
      </c>
      <c r="F1666" s="4">
        <v>1616182</v>
      </c>
      <c r="G1666" s="5" t="s">
        <v>1147</v>
      </c>
      <c r="H1666" s="4">
        <v>0</v>
      </c>
      <c r="I1666" s="6">
        <v>3000000</v>
      </c>
      <c r="J1666" s="6">
        <v>1900476</v>
      </c>
    </row>
    <row r="1667" spans="1:10" x14ac:dyDescent="0.2">
      <c r="A1667" s="4" t="s">
        <v>11</v>
      </c>
      <c r="B1667" s="4" t="s">
        <v>19</v>
      </c>
      <c r="C1667" s="4" t="s">
        <v>1008</v>
      </c>
      <c r="D1667" s="4" t="s">
        <v>2504</v>
      </c>
      <c r="F1667" s="4">
        <v>764165</v>
      </c>
      <c r="G1667" s="5" t="s">
        <v>1147</v>
      </c>
      <c r="H1667" s="4">
        <v>0</v>
      </c>
      <c r="I1667" s="6">
        <v>3000000</v>
      </c>
      <c r="J1667" s="6">
        <v>1901480</v>
      </c>
    </row>
    <row r="1668" spans="1:10" x14ac:dyDescent="0.2">
      <c r="A1668" s="4" t="s">
        <v>11</v>
      </c>
      <c r="B1668" s="4" t="s">
        <v>25</v>
      </c>
      <c r="C1668" s="4" t="s">
        <v>191</v>
      </c>
      <c r="D1668" s="4" t="s">
        <v>2505</v>
      </c>
      <c r="F1668" s="4">
        <v>52510</v>
      </c>
      <c r="G1668" s="5" t="s">
        <v>1147</v>
      </c>
      <c r="H1668" s="4">
        <v>0</v>
      </c>
      <c r="I1668" s="6">
        <v>3000000</v>
      </c>
      <c r="J1668" s="6">
        <v>1902484</v>
      </c>
    </row>
    <row r="1669" spans="1:10" x14ac:dyDescent="0.2">
      <c r="A1669" s="4" t="s">
        <v>11</v>
      </c>
      <c r="B1669" s="4" t="s">
        <v>22</v>
      </c>
      <c r="C1669" s="4" t="s">
        <v>2506</v>
      </c>
      <c r="D1669" s="4" t="s">
        <v>2507</v>
      </c>
      <c r="F1669" s="4">
        <v>1555968</v>
      </c>
      <c r="G1669" s="5" t="s">
        <v>1147</v>
      </c>
      <c r="H1669" s="4">
        <v>0</v>
      </c>
      <c r="I1669" s="6">
        <v>3000000</v>
      </c>
      <c r="J1669" s="6">
        <v>1903488</v>
      </c>
    </row>
    <row r="1670" spans="1:10" x14ac:dyDescent="0.2">
      <c r="A1670" s="4" t="s">
        <v>11</v>
      </c>
      <c r="B1670" s="4" t="s">
        <v>19</v>
      </c>
      <c r="C1670" s="4" t="s">
        <v>2506</v>
      </c>
      <c r="D1670" s="4" t="s">
        <v>2508</v>
      </c>
      <c r="F1670" s="4">
        <v>1808243</v>
      </c>
      <c r="G1670" s="5" t="s">
        <v>1147</v>
      </c>
      <c r="H1670" s="4">
        <v>0</v>
      </c>
      <c r="I1670" s="6">
        <v>3000000</v>
      </c>
      <c r="J1670" s="6">
        <v>1904492</v>
      </c>
    </row>
    <row r="1671" spans="1:10" x14ac:dyDescent="0.2">
      <c r="A1671" s="4" t="s">
        <v>11</v>
      </c>
      <c r="B1671" s="4" t="s">
        <v>22</v>
      </c>
      <c r="C1671" s="4" t="s">
        <v>2509</v>
      </c>
      <c r="D1671" s="4" t="s">
        <v>2510</v>
      </c>
      <c r="F1671" s="4">
        <v>747087</v>
      </c>
      <c r="G1671" s="5" t="s">
        <v>1147</v>
      </c>
      <c r="H1671" s="4">
        <v>0</v>
      </c>
      <c r="I1671" s="6">
        <v>3000000</v>
      </c>
      <c r="J1671" s="6">
        <v>1905496</v>
      </c>
    </row>
    <row r="1672" spans="1:10" x14ac:dyDescent="0.2">
      <c r="A1672" s="4" t="s">
        <v>11</v>
      </c>
      <c r="B1672" s="4" t="s">
        <v>19</v>
      </c>
      <c r="C1672" s="4" t="s">
        <v>2506</v>
      </c>
      <c r="D1672" s="4" t="s">
        <v>2511</v>
      </c>
      <c r="F1672" s="4">
        <v>42024</v>
      </c>
      <c r="G1672" s="5" t="s">
        <v>1147</v>
      </c>
      <c r="H1672" s="4">
        <v>0</v>
      </c>
      <c r="I1672" s="6">
        <v>3000000</v>
      </c>
      <c r="J1672" s="6">
        <v>1906500</v>
      </c>
    </row>
    <row r="1673" spans="1:10" x14ac:dyDescent="0.2">
      <c r="A1673" s="4" t="s">
        <v>11</v>
      </c>
      <c r="B1673" s="4" t="s">
        <v>12</v>
      </c>
      <c r="C1673" s="4" t="s">
        <v>2506</v>
      </c>
      <c r="D1673" s="4" t="s">
        <v>194</v>
      </c>
      <c r="F1673" s="4">
        <v>1660768</v>
      </c>
      <c r="G1673" s="5" t="s">
        <v>1147</v>
      </c>
      <c r="H1673" s="4">
        <v>0</v>
      </c>
      <c r="I1673" s="6">
        <v>3000000</v>
      </c>
      <c r="J1673" s="6">
        <v>1907504</v>
      </c>
    </row>
    <row r="1674" spans="1:10" x14ac:dyDescent="0.2">
      <c r="A1674" s="4" t="s">
        <v>11</v>
      </c>
      <c r="B1674" s="4" t="s">
        <v>22</v>
      </c>
      <c r="C1674" s="4" t="s">
        <v>1040</v>
      </c>
      <c r="D1674" s="4" t="s">
        <v>2512</v>
      </c>
      <c r="F1674" s="4">
        <v>1011590</v>
      </c>
      <c r="G1674" s="5" t="s">
        <v>1147</v>
      </c>
      <c r="H1674" s="4">
        <v>0</v>
      </c>
      <c r="I1674" s="6">
        <v>3000000</v>
      </c>
      <c r="J1674" s="6">
        <v>1908508</v>
      </c>
    </row>
    <row r="1675" spans="1:10" x14ac:dyDescent="0.2">
      <c r="A1675" s="4" t="s">
        <v>11</v>
      </c>
      <c r="B1675" s="4" t="s">
        <v>19</v>
      </c>
      <c r="C1675" s="4" t="s">
        <v>1760</v>
      </c>
      <c r="D1675" s="4" t="s">
        <v>2513</v>
      </c>
      <c r="F1675" s="4">
        <v>513836</v>
      </c>
      <c r="G1675" s="5" t="s">
        <v>1147</v>
      </c>
      <c r="H1675" s="4">
        <v>0</v>
      </c>
      <c r="I1675" s="6">
        <v>3000000</v>
      </c>
      <c r="J1675" s="6">
        <v>1909512</v>
      </c>
    </row>
    <row r="1676" spans="1:10" x14ac:dyDescent="0.2">
      <c r="A1676" s="4" t="s">
        <v>11</v>
      </c>
      <c r="B1676" s="4" t="s">
        <v>157</v>
      </c>
      <c r="C1676" s="4" t="s">
        <v>1040</v>
      </c>
      <c r="D1676" s="4" t="s">
        <v>2514</v>
      </c>
      <c r="F1676" s="4">
        <v>609642</v>
      </c>
      <c r="G1676" s="5" t="s">
        <v>1147</v>
      </c>
      <c r="H1676" s="4">
        <v>0</v>
      </c>
      <c r="I1676" s="6">
        <v>3000000</v>
      </c>
      <c r="J1676" s="6">
        <v>1910516</v>
      </c>
    </row>
    <row r="1677" spans="1:10" x14ac:dyDescent="0.2">
      <c r="A1677" s="4" t="s">
        <v>11</v>
      </c>
      <c r="B1677" s="4" t="s">
        <v>19</v>
      </c>
      <c r="C1677" s="4" t="s">
        <v>2472</v>
      </c>
      <c r="D1677" s="4" t="s">
        <v>241</v>
      </c>
      <c r="F1677" s="4">
        <v>1297314</v>
      </c>
      <c r="G1677" s="5" t="s">
        <v>1147</v>
      </c>
      <c r="H1677" s="4">
        <v>0</v>
      </c>
      <c r="I1677" s="6">
        <v>3000000</v>
      </c>
      <c r="J1677" s="6">
        <v>1911520</v>
      </c>
    </row>
    <row r="1678" spans="1:10" x14ac:dyDescent="0.2">
      <c r="A1678" s="4" t="s">
        <v>11</v>
      </c>
      <c r="B1678" s="4" t="s">
        <v>67</v>
      </c>
      <c r="C1678" s="4" t="s">
        <v>2472</v>
      </c>
      <c r="D1678" s="4" t="s">
        <v>288</v>
      </c>
      <c r="F1678" s="4">
        <v>647071</v>
      </c>
      <c r="G1678" s="5" t="s">
        <v>1147</v>
      </c>
      <c r="H1678" s="4">
        <v>0</v>
      </c>
      <c r="I1678" s="6">
        <v>3000000</v>
      </c>
      <c r="J1678" s="6">
        <v>1912524</v>
      </c>
    </row>
    <row r="1679" spans="1:10" x14ac:dyDescent="0.2">
      <c r="A1679" s="4" t="s">
        <v>11</v>
      </c>
      <c r="B1679" s="4" t="s">
        <v>22</v>
      </c>
      <c r="C1679" s="4" t="s">
        <v>2472</v>
      </c>
      <c r="D1679" s="4" t="s">
        <v>2515</v>
      </c>
      <c r="F1679" s="4">
        <v>1116662</v>
      </c>
      <c r="G1679" s="5" t="s">
        <v>1147</v>
      </c>
      <c r="H1679" s="4">
        <v>0</v>
      </c>
      <c r="I1679" s="6">
        <v>3000000</v>
      </c>
      <c r="J1679" s="6">
        <v>1913528</v>
      </c>
    </row>
    <row r="1680" spans="1:10" x14ac:dyDescent="0.2">
      <c r="A1680" s="4" t="s">
        <v>11</v>
      </c>
      <c r="B1680" s="4" t="s">
        <v>12</v>
      </c>
      <c r="C1680" s="4" t="s">
        <v>691</v>
      </c>
      <c r="D1680" s="4" t="s">
        <v>539</v>
      </c>
      <c r="F1680" s="4">
        <v>554988</v>
      </c>
      <c r="G1680" s="5" t="s">
        <v>1147</v>
      </c>
      <c r="H1680" s="4">
        <v>0</v>
      </c>
      <c r="I1680" s="6">
        <v>3000000</v>
      </c>
      <c r="J1680" s="6">
        <v>1914532</v>
      </c>
    </row>
    <row r="1681" spans="1:10" x14ac:dyDescent="0.2">
      <c r="A1681" s="4" t="s">
        <v>11</v>
      </c>
      <c r="B1681" s="4" t="s">
        <v>157</v>
      </c>
      <c r="C1681" s="4" t="s">
        <v>191</v>
      </c>
      <c r="D1681" s="4" t="s">
        <v>1050</v>
      </c>
      <c r="F1681" s="4">
        <v>1692456</v>
      </c>
      <c r="G1681" s="5" t="s">
        <v>1147</v>
      </c>
      <c r="H1681" s="4">
        <v>0</v>
      </c>
      <c r="I1681" s="6">
        <v>3000000</v>
      </c>
      <c r="J1681" s="6">
        <v>1915536</v>
      </c>
    </row>
    <row r="1682" spans="1:10" x14ac:dyDescent="0.2">
      <c r="A1682" s="4" t="s">
        <v>11</v>
      </c>
      <c r="B1682" s="4" t="s">
        <v>19</v>
      </c>
      <c r="C1682" s="4" t="s">
        <v>795</v>
      </c>
      <c r="D1682" s="4" t="s">
        <v>2516</v>
      </c>
      <c r="F1682" s="4">
        <v>676435</v>
      </c>
      <c r="G1682" s="5" t="s">
        <v>1147</v>
      </c>
      <c r="H1682" s="4">
        <v>0</v>
      </c>
      <c r="I1682" s="6">
        <v>3000000</v>
      </c>
      <c r="J1682" s="6">
        <v>1916540</v>
      </c>
    </row>
    <row r="1683" spans="1:10" x14ac:dyDescent="0.2">
      <c r="A1683" s="4" t="s">
        <v>11</v>
      </c>
      <c r="B1683" s="4" t="s">
        <v>488</v>
      </c>
      <c r="C1683" s="4" t="s">
        <v>2517</v>
      </c>
      <c r="D1683" s="4" t="s">
        <v>2518</v>
      </c>
      <c r="F1683" s="4">
        <v>1598596</v>
      </c>
      <c r="G1683" s="5" t="s">
        <v>1147</v>
      </c>
      <c r="H1683" s="4">
        <v>0</v>
      </c>
      <c r="I1683" s="6">
        <v>3000000</v>
      </c>
      <c r="J1683" s="6">
        <v>1917544</v>
      </c>
    </row>
    <row r="1684" spans="1:10" x14ac:dyDescent="0.2">
      <c r="A1684" s="4" t="s">
        <v>11</v>
      </c>
      <c r="B1684" s="4" t="s">
        <v>25</v>
      </c>
      <c r="C1684" s="4" t="s">
        <v>2517</v>
      </c>
      <c r="D1684" s="4" t="s">
        <v>2519</v>
      </c>
      <c r="F1684" s="4">
        <v>1060258</v>
      </c>
      <c r="G1684" s="5" t="s">
        <v>1147</v>
      </c>
      <c r="H1684" s="4">
        <v>0</v>
      </c>
      <c r="I1684" s="6">
        <v>3000000</v>
      </c>
      <c r="J1684" s="6">
        <v>1918548</v>
      </c>
    </row>
    <row r="1685" spans="1:10" x14ac:dyDescent="0.2">
      <c r="A1685" s="4" t="s">
        <v>11</v>
      </c>
      <c r="B1685" s="4" t="s">
        <v>12</v>
      </c>
      <c r="C1685" s="4" t="s">
        <v>2520</v>
      </c>
      <c r="D1685" s="4" t="s">
        <v>2521</v>
      </c>
      <c r="F1685" s="4">
        <v>1660180</v>
      </c>
      <c r="G1685" s="5" t="s">
        <v>1147</v>
      </c>
      <c r="H1685" s="4">
        <v>0</v>
      </c>
      <c r="I1685" s="6">
        <v>3000000</v>
      </c>
      <c r="J1685" s="6">
        <v>1919552</v>
      </c>
    </row>
    <row r="1686" spans="1:10" x14ac:dyDescent="0.2">
      <c r="A1686" s="4" t="s">
        <v>11</v>
      </c>
      <c r="B1686" s="4" t="s">
        <v>50</v>
      </c>
      <c r="C1686" s="4" t="s">
        <v>2522</v>
      </c>
      <c r="D1686" s="4" t="s">
        <v>312</v>
      </c>
      <c r="F1686" s="4">
        <v>57287</v>
      </c>
      <c r="G1686" s="5" t="s">
        <v>1147</v>
      </c>
      <c r="H1686" s="4">
        <v>0</v>
      </c>
      <c r="I1686" s="6">
        <v>3000000</v>
      </c>
      <c r="J1686" s="6">
        <v>1920556</v>
      </c>
    </row>
    <row r="1687" spans="1:10" x14ac:dyDescent="0.2">
      <c r="A1687" s="4" t="s">
        <v>11</v>
      </c>
      <c r="B1687" s="4" t="s">
        <v>19</v>
      </c>
      <c r="C1687" s="4" t="s">
        <v>952</v>
      </c>
      <c r="D1687" s="4" t="s">
        <v>312</v>
      </c>
      <c r="F1687" s="4">
        <v>597623</v>
      </c>
      <c r="G1687" s="5" t="s">
        <v>1147</v>
      </c>
      <c r="H1687" s="4">
        <v>0</v>
      </c>
      <c r="I1687" s="6">
        <v>3000000</v>
      </c>
      <c r="J1687" s="6">
        <v>1921560</v>
      </c>
    </row>
    <row r="1688" spans="1:10" x14ac:dyDescent="0.2">
      <c r="A1688" s="4" t="s">
        <v>11</v>
      </c>
      <c r="B1688" s="4" t="s">
        <v>488</v>
      </c>
      <c r="C1688" s="4" t="s">
        <v>952</v>
      </c>
      <c r="D1688" s="4" t="s">
        <v>2523</v>
      </c>
      <c r="F1688" s="4">
        <v>518157</v>
      </c>
      <c r="G1688" s="5" t="s">
        <v>1147</v>
      </c>
      <c r="H1688" s="4">
        <v>0</v>
      </c>
      <c r="I1688" s="6">
        <v>3000000</v>
      </c>
      <c r="J1688" s="6">
        <v>1922564</v>
      </c>
    </row>
    <row r="1689" spans="1:10" x14ac:dyDescent="0.2">
      <c r="A1689" s="4" t="s">
        <v>11</v>
      </c>
      <c r="B1689" s="4" t="s">
        <v>157</v>
      </c>
      <c r="C1689" s="4" t="s">
        <v>2524</v>
      </c>
      <c r="D1689" s="4" t="s">
        <v>2525</v>
      </c>
      <c r="F1689" s="4">
        <v>1749603</v>
      </c>
      <c r="G1689" s="5" t="s">
        <v>1147</v>
      </c>
      <c r="H1689" s="4">
        <v>0</v>
      </c>
      <c r="I1689" s="6">
        <v>3000000</v>
      </c>
      <c r="J1689" s="6">
        <v>1923568</v>
      </c>
    </row>
    <row r="1690" spans="1:10" x14ac:dyDescent="0.2">
      <c r="A1690" s="4" t="s">
        <v>11</v>
      </c>
      <c r="B1690" s="4" t="s">
        <v>22</v>
      </c>
      <c r="C1690" s="4" t="s">
        <v>691</v>
      </c>
      <c r="D1690" s="4" t="s">
        <v>2526</v>
      </c>
      <c r="F1690" s="4">
        <v>1602117</v>
      </c>
      <c r="G1690" s="5" t="s">
        <v>1147</v>
      </c>
      <c r="H1690" s="4">
        <v>0</v>
      </c>
      <c r="I1690" s="6">
        <v>3000000</v>
      </c>
      <c r="J1690" s="6">
        <v>1924572</v>
      </c>
    </row>
    <row r="1691" spans="1:10" x14ac:dyDescent="0.2">
      <c r="A1691" s="4" t="s">
        <v>11</v>
      </c>
      <c r="B1691" s="4" t="s">
        <v>22</v>
      </c>
      <c r="C1691" s="4" t="s">
        <v>2527</v>
      </c>
      <c r="D1691" s="4" t="s">
        <v>642</v>
      </c>
      <c r="F1691" s="4">
        <v>1297843</v>
      </c>
      <c r="G1691" s="5" t="s">
        <v>1147</v>
      </c>
      <c r="H1691" s="4">
        <v>0</v>
      </c>
      <c r="I1691" s="6">
        <v>3000000</v>
      </c>
      <c r="J1691" s="6">
        <v>1925576</v>
      </c>
    </row>
    <row r="1692" spans="1:10" x14ac:dyDescent="0.2">
      <c r="A1692" s="4" t="s">
        <v>11</v>
      </c>
      <c r="B1692" s="4" t="s">
        <v>19</v>
      </c>
      <c r="C1692" s="4" t="s">
        <v>430</v>
      </c>
      <c r="D1692" s="4" t="s">
        <v>262</v>
      </c>
      <c r="F1692" s="4">
        <v>1364171</v>
      </c>
      <c r="G1692" s="5" t="s">
        <v>1147</v>
      </c>
      <c r="H1692" s="4">
        <v>0</v>
      </c>
      <c r="I1692" s="6">
        <v>3000000</v>
      </c>
      <c r="J1692" s="6">
        <v>1926580</v>
      </c>
    </row>
    <row r="1693" spans="1:10" x14ac:dyDescent="0.2">
      <c r="A1693" s="4" t="s">
        <v>11</v>
      </c>
      <c r="B1693" s="4" t="s">
        <v>12</v>
      </c>
      <c r="C1693" s="4" t="s">
        <v>2527</v>
      </c>
      <c r="D1693" s="4" t="s">
        <v>2526</v>
      </c>
      <c r="F1693" s="4">
        <v>732691</v>
      </c>
      <c r="G1693" s="5" t="s">
        <v>1147</v>
      </c>
      <c r="H1693" s="4">
        <v>0</v>
      </c>
      <c r="I1693" s="6">
        <v>3000000</v>
      </c>
      <c r="J1693" s="6">
        <v>1927584</v>
      </c>
    </row>
    <row r="1694" spans="1:10" x14ac:dyDescent="0.2">
      <c r="A1694" s="4" t="s">
        <v>11</v>
      </c>
      <c r="B1694" s="4" t="s">
        <v>25</v>
      </c>
      <c r="C1694" s="4" t="s">
        <v>2527</v>
      </c>
      <c r="D1694" s="4" t="s">
        <v>2528</v>
      </c>
      <c r="F1694" s="4">
        <v>1509916</v>
      </c>
      <c r="G1694" s="5" t="s">
        <v>1147</v>
      </c>
      <c r="H1694" s="4">
        <v>0</v>
      </c>
      <c r="I1694" s="6">
        <v>3000000</v>
      </c>
      <c r="J1694" s="6">
        <v>1928588</v>
      </c>
    </row>
    <row r="1695" spans="1:10" x14ac:dyDescent="0.2">
      <c r="A1695" s="4" t="s">
        <v>11</v>
      </c>
      <c r="B1695" s="4" t="s">
        <v>19</v>
      </c>
      <c r="C1695" s="4" t="s">
        <v>2527</v>
      </c>
      <c r="D1695" s="4" t="s">
        <v>2529</v>
      </c>
      <c r="F1695" s="4">
        <v>1757879</v>
      </c>
      <c r="G1695" s="5" t="s">
        <v>1147</v>
      </c>
      <c r="H1695" s="4">
        <v>0</v>
      </c>
      <c r="I1695" s="6">
        <v>3000000</v>
      </c>
      <c r="J1695" s="6">
        <v>1929592</v>
      </c>
    </row>
    <row r="1696" spans="1:10" x14ac:dyDescent="0.2">
      <c r="A1696" s="4" t="s">
        <v>11</v>
      </c>
      <c r="B1696" s="4" t="s">
        <v>12</v>
      </c>
      <c r="C1696" s="4" t="s">
        <v>1320</v>
      </c>
      <c r="D1696" s="4" t="s">
        <v>2530</v>
      </c>
      <c r="F1696" s="4">
        <v>1660842</v>
      </c>
      <c r="G1696" s="5" t="s">
        <v>1147</v>
      </c>
      <c r="H1696" s="4">
        <v>0</v>
      </c>
      <c r="I1696" s="6">
        <v>3000000</v>
      </c>
      <c r="J1696" s="6">
        <v>1930596</v>
      </c>
    </row>
    <row r="1697" spans="1:10" x14ac:dyDescent="0.2">
      <c r="A1697" s="4" t="s">
        <v>11</v>
      </c>
      <c r="B1697" s="4" t="s">
        <v>12</v>
      </c>
      <c r="C1697" s="4" t="s">
        <v>2531</v>
      </c>
      <c r="D1697" s="4" t="s">
        <v>2532</v>
      </c>
      <c r="F1697" s="4">
        <v>599744</v>
      </c>
      <c r="G1697" s="5" t="s">
        <v>1147</v>
      </c>
      <c r="H1697" s="4">
        <v>0</v>
      </c>
      <c r="I1697" s="6">
        <v>3000000</v>
      </c>
      <c r="J1697" s="6">
        <v>1931600</v>
      </c>
    </row>
    <row r="1698" spans="1:10" x14ac:dyDescent="0.2">
      <c r="A1698" s="4" t="s">
        <v>11</v>
      </c>
      <c r="B1698" s="4" t="s">
        <v>50</v>
      </c>
      <c r="C1698" s="4" t="s">
        <v>2533</v>
      </c>
      <c r="D1698" s="4" t="s">
        <v>330</v>
      </c>
      <c r="F1698" s="4">
        <v>1150521</v>
      </c>
      <c r="G1698" s="5" t="s">
        <v>1147</v>
      </c>
      <c r="H1698" s="4">
        <v>0</v>
      </c>
      <c r="I1698" s="6">
        <v>3000000</v>
      </c>
      <c r="J1698" s="6">
        <v>1932604</v>
      </c>
    </row>
    <row r="1699" spans="1:10" x14ac:dyDescent="0.2">
      <c r="A1699" s="4" t="s">
        <v>11</v>
      </c>
      <c r="B1699" s="4" t="s">
        <v>157</v>
      </c>
      <c r="C1699" s="4" t="s">
        <v>627</v>
      </c>
      <c r="D1699" s="4" t="s">
        <v>2014</v>
      </c>
      <c r="F1699" s="4">
        <v>635001</v>
      </c>
      <c r="G1699" s="5" t="s">
        <v>1147</v>
      </c>
      <c r="H1699" s="4">
        <v>0</v>
      </c>
      <c r="I1699" s="6">
        <v>3000000</v>
      </c>
      <c r="J1699" s="6">
        <v>1933608</v>
      </c>
    </row>
    <row r="1700" spans="1:10" x14ac:dyDescent="0.2">
      <c r="A1700" s="4" t="s">
        <v>11</v>
      </c>
      <c r="B1700" s="4" t="s">
        <v>157</v>
      </c>
      <c r="C1700" s="4" t="s">
        <v>2472</v>
      </c>
      <c r="D1700" s="4" t="s">
        <v>796</v>
      </c>
      <c r="F1700" s="4">
        <v>1450459</v>
      </c>
      <c r="G1700" s="5" t="s">
        <v>1147</v>
      </c>
      <c r="H1700" s="4">
        <v>0</v>
      </c>
      <c r="I1700" s="6">
        <v>3000000</v>
      </c>
      <c r="J1700" s="6">
        <v>1934612</v>
      </c>
    </row>
    <row r="1701" spans="1:10" x14ac:dyDescent="0.2">
      <c r="A1701" s="4" t="s">
        <v>11</v>
      </c>
      <c r="B1701" s="4" t="s">
        <v>25</v>
      </c>
      <c r="C1701" s="4" t="s">
        <v>191</v>
      </c>
      <c r="D1701" s="4" t="s">
        <v>2534</v>
      </c>
      <c r="F1701" s="4">
        <v>1612843</v>
      </c>
      <c r="G1701" s="5" t="s">
        <v>1147</v>
      </c>
      <c r="H1701" s="4">
        <v>0</v>
      </c>
      <c r="I1701" s="6">
        <v>3000000</v>
      </c>
      <c r="J1701" s="6">
        <v>1935616</v>
      </c>
    </row>
    <row r="1702" spans="1:10" x14ac:dyDescent="0.2">
      <c r="A1702" s="4" t="s">
        <v>11</v>
      </c>
      <c r="B1702" s="4" t="s">
        <v>67</v>
      </c>
      <c r="C1702" s="4" t="s">
        <v>191</v>
      </c>
      <c r="D1702" s="4" t="s">
        <v>2535</v>
      </c>
      <c r="F1702" s="4">
        <v>1662327</v>
      </c>
      <c r="G1702" s="5" t="s">
        <v>1147</v>
      </c>
      <c r="H1702" s="4">
        <v>0</v>
      </c>
      <c r="I1702" s="6">
        <v>3000000</v>
      </c>
      <c r="J1702" s="6">
        <v>1936620</v>
      </c>
    </row>
    <row r="1703" spans="1:10" x14ac:dyDescent="0.2">
      <c r="A1703" s="4" t="s">
        <v>11</v>
      </c>
      <c r="B1703" s="4" t="s">
        <v>16</v>
      </c>
      <c r="C1703" s="4" t="s">
        <v>191</v>
      </c>
      <c r="D1703" s="4" t="s">
        <v>2536</v>
      </c>
      <c r="F1703" s="4">
        <v>1395241</v>
      </c>
      <c r="G1703" s="5" t="s">
        <v>1147</v>
      </c>
      <c r="H1703" s="4">
        <v>0</v>
      </c>
      <c r="I1703" s="6">
        <v>3000000</v>
      </c>
      <c r="J1703" s="6">
        <v>1937624</v>
      </c>
    </row>
    <row r="1704" spans="1:10" x14ac:dyDescent="0.2">
      <c r="A1704" s="4" t="s">
        <v>11</v>
      </c>
      <c r="B1704" s="4" t="s">
        <v>67</v>
      </c>
      <c r="C1704" s="4" t="s">
        <v>757</v>
      </c>
      <c r="D1704" s="4" t="s">
        <v>2537</v>
      </c>
      <c r="F1704" s="4">
        <v>1424348</v>
      </c>
      <c r="G1704" s="5" t="s">
        <v>1147</v>
      </c>
      <c r="H1704" s="4">
        <v>0</v>
      </c>
      <c r="I1704" s="6">
        <v>3000000</v>
      </c>
      <c r="J1704" s="6">
        <v>1938628</v>
      </c>
    </row>
    <row r="1705" spans="1:10" x14ac:dyDescent="0.2">
      <c r="A1705" s="4" t="s">
        <v>11</v>
      </c>
      <c r="B1705" s="4" t="s">
        <v>25</v>
      </c>
      <c r="C1705" s="4" t="s">
        <v>2538</v>
      </c>
      <c r="D1705" s="4" t="s">
        <v>2539</v>
      </c>
      <c r="F1705" s="4">
        <v>1075751</v>
      </c>
      <c r="G1705" s="5" t="s">
        <v>1147</v>
      </c>
      <c r="H1705" s="4">
        <v>0</v>
      </c>
      <c r="I1705" s="6">
        <v>3000000</v>
      </c>
      <c r="J1705" s="6">
        <v>1939632</v>
      </c>
    </row>
    <row r="1706" spans="1:10" x14ac:dyDescent="0.2">
      <c r="A1706" s="4" t="s">
        <v>11</v>
      </c>
      <c r="B1706" s="4" t="s">
        <v>12</v>
      </c>
      <c r="C1706" s="4" t="s">
        <v>2538</v>
      </c>
      <c r="D1706" s="4" t="s">
        <v>2540</v>
      </c>
      <c r="F1706" s="4">
        <v>752798</v>
      </c>
      <c r="G1706" s="5" t="s">
        <v>1147</v>
      </c>
      <c r="H1706" s="4">
        <v>0</v>
      </c>
      <c r="I1706" s="6">
        <v>3000000</v>
      </c>
      <c r="J1706" s="6">
        <v>1940636</v>
      </c>
    </row>
    <row r="1707" spans="1:10" x14ac:dyDescent="0.2">
      <c r="A1707" s="4" t="s">
        <v>11</v>
      </c>
      <c r="B1707" s="4" t="s">
        <v>22</v>
      </c>
      <c r="C1707" s="4" t="s">
        <v>2472</v>
      </c>
      <c r="D1707" s="4" t="s">
        <v>2541</v>
      </c>
      <c r="F1707" s="4">
        <v>1680980</v>
      </c>
      <c r="G1707" s="5" t="s">
        <v>1147</v>
      </c>
      <c r="H1707" s="4">
        <v>0</v>
      </c>
      <c r="I1707" s="6">
        <v>3000000</v>
      </c>
      <c r="J1707" s="6">
        <v>1941640</v>
      </c>
    </row>
    <row r="1708" spans="1:10" x14ac:dyDescent="0.2">
      <c r="A1708" s="4" t="s">
        <v>11</v>
      </c>
      <c r="B1708" s="4" t="s">
        <v>12</v>
      </c>
      <c r="C1708" s="4" t="s">
        <v>2542</v>
      </c>
      <c r="D1708" s="4" t="s">
        <v>177</v>
      </c>
      <c r="F1708" s="4">
        <v>1540556</v>
      </c>
      <c r="G1708" s="5" t="s">
        <v>1147</v>
      </c>
      <c r="H1708" s="4">
        <v>0</v>
      </c>
      <c r="I1708" s="6">
        <v>3000000</v>
      </c>
      <c r="J1708" s="6">
        <v>1942644</v>
      </c>
    </row>
    <row r="1709" spans="1:10" x14ac:dyDescent="0.2">
      <c r="A1709" s="4" t="s">
        <v>11</v>
      </c>
      <c r="B1709" s="4" t="s">
        <v>16</v>
      </c>
      <c r="C1709" s="4" t="s">
        <v>1271</v>
      </c>
      <c r="D1709" s="4" t="s">
        <v>2454</v>
      </c>
      <c r="F1709" s="4">
        <v>1508587</v>
      </c>
      <c r="G1709" s="5" t="s">
        <v>1147</v>
      </c>
      <c r="H1709" s="4">
        <v>0</v>
      </c>
      <c r="I1709" s="6">
        <v>3000000</v>
      </c>
      <c r="J1709" s="6">
        <v>1943648</v>
      </c>
    </row>
    <row r="1710" spans="1:10" x14ac:dyDescent="0.2">
      <c r="A1710" s="4" t="s">
        <v>11</v>
      </c>
      <c r="B1710" s="4" t="s">
        <v>12</v>
      </c>
      <c r="C1710" s="4" t="s">
        <v>2543</v>
      </c>
      <c r="D1710" s="4" t="s">
        <v>2544</v>
      </c>
      <c r="F1710" s="4">
        <v>1423837</v>
      </c>
      <c r="G1710" s="5" t="s">
        <v>1147</v>
      </c>
      <c r="H1710" s="4">
        <v>0</v>
      </c>
      <c r="I1710" s="6">
        <v>3000000</v>
      </c>
      <c r="J1710" s="6">
        <v>1944652</v>
      </c>
    </row>
    <row r="1711" spans="1:10" x14ac:dyDescent="0.2">
      <c r="A1711" s="4" t="s">
        <v>11</v>
      </c>
      <c r="B1711" s="4" t="s">
        <v>50</v>
      </c>
      <c r="C1711" s="4" t="s">
        <v>1014</v>
      </c>
      <c r="D1711" s="4" t="s">
        <v>2545</v>
      </c>
      <c r="F1711" s="4">
        <v>1607157</v>
      </c>
      <c r="G1711" s="5" t="s">
        <v>1147</v>
      </c>
      <c r="H1711" s="4">
        <v>0</v>
      </c>
      <c r="I1711" s="6">
        <v>3000000</v>
      </c>
      <c r="J1711" s="6">
        <v>1945656</v>
      </c>
    </row>
    <row r="1712" spans="1:10" x14ac:dyDescent="0.2">
      <c r="A1712" s="4" t="s">
        <v>11</v>
      </c>
      <c r="B1712" s="4" t="s">
        <v>25</v>
      </c>
      <c r="C1712" s="4" t="s">
        <v>809</v>
      </c>
      <c r="D1712" s="4" t="s">
        <v>669</v>
      </c>
      <c r="F1712" s="4">
        <v>748267</v>
      </c>
      <c r="G1712" s="5" t="s">
        <v>1147</v>
      </c>
      <c r="H1712" s="4">
        <v>0</v>
      </c>
      <c r="I1712" s="6">
        <v>3000000</v>
      </c>
      <c r="J1712" s="6">
        <v>1946660</v>
      </c>
    </row>
    <row r="1713" spans="1:10" x14ac:dyDescent="0.2">
      <c r="A1713" s="4" t="s">
        <v>11</v>
      </c>
      <c r="B1713" s="4" t="s">
        <v>12</v>
      </c>
      <c r="C1713" s="4" t="s">
        <v>1271</v>
      </c>
      <c r="D1713" s="4" t="s">
        <v>1435</v>
      </c>
      <c r="F1713" s="4">
        <v>1661477</v>
      </c>
      <c r="G1713" s="5" t="s">
        <v>1147</v>
      </c>
      <c r="H1713" s="4">
        <v>0</v>
      </c>
      <c r="I1713" s="6">
        <v>3000000</v>
      </c>
      <c r="J1713" s="6">
        <v>1947664</v>
      </c>
    </row>
    <row r="1714" spans="1:10" x14ac:dyDescent="0.2">
      <c r="A1714" s="4" t="s">
        <v>11</v>
      </c>
      <c r="B1714" s="4" t="s">
        <v>19</v>
      </c>
      <c r="C1714" s="4" t="s">
        <v>2543</v>
      </c>
      <c r="D1714" s="4" t="s">
        <v>606</v>
      </c>
      <c r="F1714" s="4">
        <v>648871</v>
      </c>
      <c r="G1714" s="5" t="s">
        <v>1147</v>
      </c>
      <c r="H1714" s="4">
        <v>0</v>
      </c>
      <c r="I1714" s="6">
        <v>3000000</v>
      </c>
      <c r="J1714" s="6">
        <v>1948668</v>
      </c>
    </row>
    <row r="1715" spans="1:10" x14ac:dyDescent="0.2">
      <c r="A1715" s="4" t="s">
        <v>11</v>
      </c>
      <c r="B1715" s="4" t="s">
        <v>25</v>
      </c>
      <c r="C1715" s="4" t="s">
        <v>2543</v>
      </c>
      <c r="D1715" s="4" t="s">
        <v>2546</v>
      </c>
      <c r="F1715" s="4">
        <v>859734</v>
      </c>
      <c r="G1715" s="5" t="s">
        <v>1147</v>
      </c>
      <c r="H1715" s="4">
        <v>0</v>
      </c>
      <c r="I1715" s="6">
        <v>3000000</v>
      </c>
      <c r="J1715" s="6">
        <v>1949672</v>
      </c>
    </row>
    <row r="1716" spans="1:10" x14ac:dyDescent="0.2">
      <c r="A1716" s="4" t="s">
        <v>11</v>
      </c>
      <c r="B1716" s="4" t="s">
        <v>25</v>
      </c>
      <c r="C1716" s="4" t="s">
        <v>2543</v>
      </c>
      <c r="D1716" s="4" t="s">
        <v>2547</v>
      </c>
      <c r="F1716" s="4">
        <v>32975</v>
      </c>
      <c r="G1716" s="5" t="s">
        <v>1147</v>
      </c>
      <c r="H1716" s="4">
        <v>0</v>
      </c>
      <c r="I1716" s="6">
        <v>3000000</v>
      </c>
      <c r="J1716" s="6">
        <v>1950676</v>
      </c>
    </row>
    <row r="1717" spans="1:10" x14ac:dyDescent="0.2">
      <c r="A1717" s="4" t="s">
        <v>11</v>
      </c>
      <c r="B1717" s="4" t="s">
        <v>12</v>
      </c>
      <c r="C1717" s="4" t="s">
        <v>809</v>
      </c>
      <c r="D1717" s="4" t="s">
        <v>2548</v>
      </c>
      <c r="F1717" s="4">
        <v>523140</v>
      </c>
      <c r="G1717" s="5" t="s">
        <v>1147</v>
      </c>
      <c r="H1717" s="4">
        <v>0</v>
      </c>
      <c r="I1717" s="6">
        <v>3000000</v>
      </c>
      <c r="J1717" s="6">
        <v>1951680</v>
      </c>
    </row>
    <row r="1718" spans="1:10" x14ac:dyDescent="0.2">
      <c r="A1718" s="4" t="s">
        <v>11</v>
      </c>
      <c r="B1718" s="4" t="s">
        <v>12</v>
      </c>
      <c r="C1718" s="4" t="s">
        <v>1751</v>
      </c>
      <c r="D1718" s="4" t="s">
        <v>1004</v>
      </c>
      <c r="F1718" s="4">
        <v>749604</v>
      </c>
      <c r="G1718" s="5" t="s">
        <v>1147</v>
      </c>
      <c r="H1718" s="4">
        <v>0</v>
      </c>
      <c r="I1718" s="6">
        <v>3000000</v>
      </c>
      <c r="J1718" s="6">
        <v>1952684</v>
      </c>
    </row>
    <row r="1719" spans="1:10" x14ac:dyDescent="0.2">
      <c r="A1719" s="4" t="s">
        <v>11</v>
      </c>
      <c r="B1719" s="4" t="s">
        <v>50</v>
      </c>
      <c r="C1719" s="4" t="s">
        <v>191</v>
      </c>
      <c r="D1719" s="4" t="s">
        <v>628</v>
      </c>
      <c r="F1719" s="4">
        <v>1535689</v>
      </c>
      <c r="G1719" s="5" t="s">
        <v>1147</v>
      </c>
      <c r="H1719" s="4">
        <v>0</v>
      </c>
      <c r="I1719" s="6">
        <v>3000000</v>
      </c>
      <c r="J1719" s="6">
        <v>1953688</v>
      </c>
    </row>
    <row r="1720" spans="1:10" x14ac:dyDescent="0.2">
      <c r="A1720" s="4" t="s">
        <v>11</v>
      </c>
      <c r="B1720" s="4" t="s">
        <v>12</v>
      </c>
      <c r="C1720" s="4" t="s">
        <v>2543</v>
      </c>
      <c r="D1720" s="4" t="s">
        <v>642</v>
      </c>
      <c r="F1720" s="4">
        <v>1660750</v>
      </c>
      <c r="G1720" s="5" t="s">
        <v>1147</v>
      </c>
      <c r="H1720" s="4">
        <v>0</v>
      </c>
      <c r="I1720" s="6">
        <v>3000000</v>
      </c>
      <c r="J1720" s="6">
        <v>1954692</v>
      </c>
    </row>
    <row r="1721" spans="1:10" x14ac:dyDescent="0.2">
      <c r="A1721" s="4" t="s">
        <v>11</v>
      </c>
      <c r="B1721" s="4" t="s">
        <v>67</v>
      </c>
      <c r="C1721" s="4" t="s">
        <v>1259</v>
      </c>
      <c r="D1721" s="4" t="s">
        <v>2549</v>
      </c>
      <c r="F1721" s="4">
        <v>1388766</v>
      </c>
      <c r="G1721" s="5" t="s">
        <v>1147</v>
      </c>
      <c r="H1721" s="4">
        <v>0</v>
      </c>
      <c r="I1721" s="6">
        <v>3000000</v>
      </c>
      <c r="J1721" s="6">
        <v>1955696</v>
      </c>
    </row>
    <row r="1722" spans="1:10" x14ac:dyDescent="0.2">
      <c r="A1722" s="4" t="s">
        <v>11</v>
      </c>
      <c r="B1722" s="4" t="s">
        <v>25</v>
      </c>
      <c r="C1722" s="4" t="s">
        <v>700</v>
      </c>
      <c r="D1722" s="4" t="s">
        <v>2550</v>
      </c>
      <c r="F1722" s="4">
        <v>1443744</v>
      </c>
      <c r="G1722" s="5" t="s">
        <v>1147</v>
      </c>
      <c r="H1722" s="4">
        <v>0</v>
      </c>
      <c r="I1722" s="6">
        <v>3000000</v>
      </c>
      <c r="J1722" s="6">
        <v>1956700</v>
      </c>
    </row>
    <row r="1723" spans="1:10" x14ac:dyDescent="0.2">
      <c r="A1723" s="4" t="s">
        <v>11</v>
      </c>
      <c r="B1723" s="4" t="s">
        <v>12</v>
      </c>
      <c r="C1723" s="4" t="s">
        <v>700</v>
      </c>
      <c r="D1723" s="4" t="s">
        <v>2551</v>
      </c>
      <c r="F1723" s="4">
        <v>1608403</v>
      </c>
      <c r="G1723" s="5" t="s">
        <v>1147</v>
      </c>
      <c r="H1723" s="4">
        <v>0</v>
      </c>
      <c r="I1723" s="6">
        <v>3000000</v>
      </c>
      <c r="J1723" s="6">
        <v>1957704</v>
      </c>
    </row>
    <row r="1724" spans="1:10" x14ac:dyDescent="0.2">
      <c r="A1724" s="4" t="s">
        <v>11</v>
      </c>
      <c r="B1724" s="4" t="s">
        <v>25</v>
      </c>
      <c r="C1724" s="4" t="s">
        <v>1059</v>
      </c>
      <c r="D1724" s="4" t="s">
        <v>2552</v>
      </c>
      <c r="F1724" s="4">
        <v>1447356</v>
      </c>
      <c r="G1724" s="5" t="s">
        <v>1147</v>
      </c>
      <c r="H1724" s="4">
        <v>0</v>
      </c>
      <c r="I1724" s="6">
        <v>3000000</v>
      </c>
      <c r="J1724" s="6">
        <v>1958708</v>
      </c>
    </row>
    <row r="1725" spans="1:10" x14ac:dyDescent="0.2">
      <c r="A1725" s="4" t="s">
        <v>11</v>
      </c>
      <c r="B1725" s="4" t="s">
        <v>12</v>
      </c>
      <c r="C1725" s="4" t="s">
        <v>1361</v>
      </c>
      <c r="D1725" s="4" t="s">
        <v>2553</v>
      </c>
      <c r="F1725" s="4">
        <v>118485</v>
      </c>
      <c r="G1725" s="5" t="s">
        <v>1147</v>
      </c>
      <c r="H1725" s="4">
        <v>0</v>
      </c>
      <c r="I1725" s="6">
        <v>3000000</v>
      </c>
      <c r="J1725" s="6">
        <v>1959712</v>
      </c>
    </row>
    <row r="1726" spans="1:10" x14ac:dyDescent="0.2">
      <c r="A1726" s="4" t="s">
        <v>11</v>
      </c>
      <c r="B1726" s="4" t="s">
        <v>25</v>
      </c>
      <c r="C1726" s="4" t="s">
        <v>1398</v>
      </c>
      <c r="D1726" s="4" t="s">
        <v>2554</v>
      </c>
      <c r="F1726" s="4">
        <v>1061116</v>
      </c>
      <c r="G1726" s="5" t="s">
        <v>1147</v>
      </c>
      <c r="H1726" s="4">
        <v>0</v>
      </c>
      <c r="I1726" s="6">
        <v>3000000</v>
      </c>
      <c r="J1726" s="6">
        <v>1960716</v>
      </c>
    </row>
    <row r="1727" spans="1:10" x14ac:dyDescent="0.2">
      <c r="A1727" s="4" t="s">
        <v>11</v>
      </c>
      <c r="B1727" s="4" t="s">
        <v>12</v>
      </c>
      <c r="C1727" s="4" t="s">
        <v>2555</v>
      </c>
      <c r="D1727" s="4" t="s">
        <v>587</v>
      </c>
      <c r="F1727" s="4">
        <v>676468</v>
      </c>
      <c r="G1727" s="5" t="s">
        <v>1147</v>
      </c>
      <c r="H1727" s="4">
        <v>0</v>
      </c>
      <c r="I1727" s="6">
        <v>3000000</v>
      </c>
      <c r="J1727" s="6">
        <v>1961720</v>
      </c>
    </row>
    <row r="1728" spans="1:10" x14ac:dyDescent="0.2">
      <c r="A1728" s="4" t="s">
        <v>11</v>
      </c>
      <c r="B1728" s="4" t="s">
        <v>488</v>
      </c>
      <c r="C1728" s="4" t="s">
        <v>2556</v>
      </c>
      <c r="D1728" s="4" t="s">
        <v>2557</v>
      </c>
      <c r="F1728" s="4">
        <v>1048576</v>
      </c>
      <c r="G1728" s="5" t="s">
        <v>1147</v>
      </c>
      <c r="H1728" s="4">
        <v>0</v>
      </c>
      <c r="I1728" s="6">
        <v>3000000</v>
      </c>
      <c r="J1728" s="6">
        <v>1962724</v>
      </c>
    </row>
    <row r="1729" spans="1:10" x14ac:dyDescent="0.2">
      <c r="A1729" s="4" t="s">
        <v>11</v>
      </c>
      <c r="B1729" s="4" t="s">
        <v>19</v>
      </c>
      <c r="C1729" s="4" t="s">
        <v>191</v>
      </c>
      <c r="D1729" s="4" t="s">
        <v>1050</v>
      </c>
      <c r="F1729" s="4">
        <v>1615002</v>
      </c>
      <c r="G1729" s="5" t="s">
        <v>1147</v>
      </c>
      <c r="H1729" s="4">
        <v>0</v>
      </c>
      <c r="I1729" s="6">
        <v>3000000</v>
      </c>
      <c r="J1729" s="6">
        <v>1963728</v>
      </c>
    </row>
    <row r="1730" spans="1:10" x14ac:dyDescent="0.2">
      <c r="A1730" s="4" t="s">
        <v>11</v>
      </c>
      <c r="B1730" s="4" t="s">
        <v>19</v>
      </c>
      <c r="C1730" s="4" t="s">
        <v>2520</v>
      </c>
      <c r="D1730" s="4" t="s">
        <v>1467</v>
      </c>
      <c r="F1730" s="4">
        <v>1209806</v>
      </c>
      <c r="G1730" s="5" t="s">
        <v>1147</v>
      </c>
      <c r="H1730" s="4">
        <v>0</v>
      </c>
      <c r="I1730" s="6">
        <v>3000000</v>
      </c>
      <c r="J1730" s="6">
        <v>1964732</v>
      </c>
    </row>
    <row r="1731" spans="1:10" x14ac:dyDescent="0.2">
      <c r="A1731" s="4" t="s">
        <v>11</v>
      </c>
      <c r="B1731" s="4" t="s">
        <v>12</v>
      </c>
      <c r="C1731" s="4" t="s">
        <v>2520</v>
      </c>
      <c r="D1731" s="4" t="s">
        <v>1260</v>
      </c>
      <c r="F1731" s="4">
        <v>1424181</v>
      </c>
      <c r="G1731" s="5" t="s">
        <v>1147</v>
      </c>
      <c r="H1731" s="4">
        <v>0</v>
      </c>
      <c r="I1731" s="6">
        <v>3000000</v>
      </c>
      <c r="J1731" s="6">
        <v>1965736</v>
      </c>
    </row>
    <row r="1732" spans="1:10" x14ac:dyDescent="0.2">
      <c r="A1732" s="4" t="s">
        <v>11</v>
      </c>
      <c r="B1732" s="4" t="s">
        <v>12</v>
      </c>
      <c r="C1732" s="4" t="s">
        <v>1425</v>
      </c>
      <c r="D1732" s="4" t="s">
        <v>2558</v>
      </c>
      <c r="F1732" s="4">
        <v>1749553</v>
      </c>
      <c r="G1732" s="5" t="s">
        <v>1147</v>
      </c>
      <c r="H1732" s="4">
        <v>0</v>
      </c>
      <c r="I1732" s="6">
        <v>3000000</v>
      </c>
      <c r="J1732" s="6">
        <v>1966740</v>
      </c>
    </row>
    <row r="1733" spans="1:10" x14ac:dyDescent="0.2">
      <c r="A1733" s="4" t="s">
        <v>11</v>
      </c>
      <c r="B1733" s="4" t="s">
        <v>12</v>
      </c>
      <c r="C1733" s="4" t="s">
        <v>1425</v>
      </c>
      <c r="D1733" s="4" t="s">
        <v>2559</v>
      </c>
      <c r="F1733" s="4">
        <v>1743382</v>
      </c>
      <c r="G1733" s="5" t="s">
        <v>1147</v>
      </c>
      <c r="H1733" s="4">
        <v>0</v>
      </c>
      <c r="I1733" s="6">
        <v>3000000</v>
      </c>
      <c r="J1733" s="6">
        <v>1967744</v>
      </c>
    </row>
    <row r="1734" spans="1:10" x14ac:dyDescent="0.2">
      <c r="A1734" s="4" t="s">
        <v>11</v>
      </c>
      <c r="B1734" s="4" t="s">
        <v>22</v>
      </c>
      <c r="C1734" s="4" t="s">
        <v>1425</v>
      </c>
      <c r="D1734" s="4" t="s">
        <v>2560</v>
      </c>
      <c r="F1734" s="4">
        <v>1366820</v>
      </c>
      <c r="G1734" s="5" t="s">
        <v>1147</v>
      </c>
      <c r="H1734" s="4">
        <v>0</v>
      </c>
      <c r="I1734" s="6">
        <v>3000000</v>
      </c>
      <c r="J1734" s="6">
        <v>1968748</v>
      </c>
    </row>
    <row r="1735" spans="1:10" x14ac:dyDescent="0.2">
      <c r="A1735" s="4" t="s">
        <v>11</v>
      </c>
      <c r="B1735" s="4" t="s">
        <v>67</v>
      </c>
      <c r="C1735" s="4" t="s">
        <v>1425</v>
      </c>
      <c r="D1735" s="4" t="s">
        <v>2561</v>
      </c>
      <c r="F1735" s="4">
        <v>1604428</v>
      </c>
      <c r="G1735" s="5" t="s">
        <v>1147</v>
      </c>
      <c r="H1735" s="4">
        <v>0</v>
      </c>
      <c r="I1735" s="6">
        <v>3000000</v>
      </c>
      <c r="J1735" s="6">
        <v>1969752</v>
      </c>
    </row>
    <row r="1736" spans="1:10" x14ac:dyDescent="0.2">
      <c r="A1736" s="4" t="s">
        <v>11</v>
      </c>
      <c r="B1736" s="4" t="s">
        <v>12</v>
      </c>
      <c r="C1736" s="4" t="s">
        <v>1425</v>
      </c>
      <c r="D1736" s="4" t="s">
        <v>1318</v>
      </c>
      <c r="F1736" s="4">
        <v>1610813</v>
      </c>
      <c r="G1736" s="5" t="s">
        <v>1147</v>
      </c>
      <c r="H1736" s="4">
        <v>0</v>
      </c>
      <c r="I1736" s="6">
        <v>3000000</v>
      </c>
      <c r="J1736" s="6">
        <v>1970756</v>
      </c>
    </row>
    <row r="1737" spans="1:10" x14ac:dyDescent="0.2">
      <c r="A1737" s="4" t="s">
        <v>11</v>
      </c>
      <c r="B1737" s="4" t="s">
        <v>19</v>
      </c>
      <c r="C1737" s="4" t="s">
        <v>275</v>
      </c>
      <c r="D1737" s="4" t="s">
        <v>2562</v>
      </c>
      <c r="F1737" s="4">
        <v>683274</v>
      </c>
      <c r="G1737" s="5" t="s">
        <v>1147</v>
      </c>
      <c r="H1737" s="4">
        <v>0</v>
      </c>
      <c r="I1737" s="6">
        <v>3000000</v>
      </c>
      <c r="J1737" s="6">
        <v>1971760</v>
      </c>
    </row>
    <row r="1738" spans="1:10" x14ac:dyDescent="0.2">
      <c r="A1738" s="4" t="s">
        <v>11</v>
      </c>
      <c r="B1738" s="4" t="s">
        <v>19</v>
      </c>
      <c r="C1738" s="4" t="s">
        <v>1425</v>
      </c>
      <c r="D1738" s="4" t="s">
        <v>2043</v>
      </c>
      <c r="F1738" s="4">
        <v>595601</v>
      </c>
      <c r="G1738" s="5" t="s">
        <v>1147</v>
      </c>
      <c r="H1738" s="4">
        <v>0</v>
      </c>
      <c r="I1738" s="6">
        <v>3000000</v>
      </c>
      <c r="J1738" s="6">
        <v>1972764</v>
      </c>
    </row>
    <row r="1739" spans="1:10" x14ac:dyDescent="0.2">
      <c r="A1739" s="4" t="s">
        <v>11</v>
      </c>
      <c r="B1739" s="4" t="s">
        <v>146</v>
      </c>
      <c r="C1739" s="4" t="s">
        <v>586</v>
      </c>
      <c r="D1739" s="4" t="s">
        <v>2563</v>
      </c>
      <c r="F1739" s="4">
        <v>1151701</v>
      </c>
      <c r="G1739" s="5" t="s">
        <v>1147</v>
      </c>
      <c r="H1739" s="4">
        <v>0</v>
      </c>
      <c r="I1739" s="6">
        <v>3000000</v>
      </c>
      <c r="J1739" s="6">
        <v>1973768</v>
      </c>
    </row>
    <row r="1740" spans="1:10" x14ac:dyDescent="0.2">
      <c r="A1740" s="4" t="s">
        <v>11</v>
      </c>
      <c r="B1740" s="4" t="s">
        <v>19</v>
      </c>
      <c r="C1740" s="4" t="s">
        <v>952</v>
      </c>
      <c r="D1740" s="4" t="s">
        <v>2564</v>
      </c>
      <c r="F1740" s="4">
        <v>597805</v>
      </c>
      <c r="G1740" s="5" t="s">
        <v>1147</v>
      </c>
      <c r="H1740" s="4">
        <v>0</v>
      </c>
      <c r="I1740" s="6">
        <v>3000000</v>
      </c>
      <c r="J1740" s="6">
        <v>1974772</v>
      </c>
    </row>
    <row r="1741" spans="1:10" x14ac:dyDescent="0.2">
      <c r="A1741" s="4" t="s">
        <v>11</v>
      </c>
      <c r="B1741" s="4" t="s">
        <v>16</v>
      </c>
      <c r="C1741" s="4" t="s">
        <v>952</v>
      </c>
      <c r="D1741" s="4" t="s">
        <v>2242</v>
      </c>
      <c r="F1741" s="4">
        <v>1017019</v>
      </c>
      <c r="G1741" s="5" t="s">
        <v>1147</v>
      </c>
      <c r="H1741" s="4">
        <v>0</v>
      </c>
      <c r="I1741" s="6">
        <v>3000000</v>
      </c>
      <c r="J1741" s="6">
        <v>1975776</v>
      </c>
    </row>
    <row r="1742" spans="1:10" x14ac:dyDescent="0.2">
      <c r="A1742" s="4" t="s">
        <v>11</v>
      </c>
      <c r="B1742" s="4" t="s">
        <v>22</v>
      </c>
      <c r="C1742" s="4" t="s">
        <v>2565</v>
      </c>
      <c r="D1742" s="4" t="s">
        <v>2566</v>
      </c>
      <c r="F1742" s="4">
        <v>676641</v>
      </c>
      <c r="G1742" s="5" t="s">
        <v>1147</v>
      </c>
      <c r="H1742" s="4">
        <v>0</v>
      </c>
      <c r="I1742" s="6">
        <v>3000000</v>
      </c>
      <c r="J1742" s="6">
        <v>1976780</v>
      </c>
    </row>
    <row r="1743" spans="1:10" x14ac:dyDescent="0.2">
      <c r="A1743" s="4" t="s">
        <v>11</v>
      </c>
      <c r="B1743" s="4" t="s">
        <v>157</v>
      </c>
      <c r="C1743" s="4" t="s">
        <v>952</v>
      </c>
      <c r="D1743" s="4" t="s">
        <v>52</v>
      </c>
      <c r="F1743" s="4">
        <v>1099637</v>
      </c>
      <c r="G1743" s="5" t="s">
        <v>1147</v>
      </c>
      <c r="H1743" s="4">
        <v>0</v>
      </c>
      <c r="I1743" s="6">
        <v>3000000</v>
      </c>
      <c r="J1743" s="6">
        <v>1977784</v>
      </c>
    </row>
    <row r="1744" spans="1:10" x14ac:dyDescent="0.2">
      <c r="A1744" s="4" t="s">
        <v>11</v>
      </c>
      <c r="B1744" s="4" t="s">
        <v>12</v>
      </c>
      <c r="C1744" s="4" t="s">
        <v>1014</v>
      </c>
      <c r="D1744" s="4" t="s">
        <v>1004</v>
      </c>
      <c r="F1744" s="4">
        <v>44285</v>
      </c>
      <c r="G1744" s="5" t="s">
        <v>1147</v>
      </c>
      <c r="H1744" s="4">
        <v>0</v>
      </c>
      <c r="I1744" s="6">
        <v>3000000</v>
      </c>
      <c r="J1744" s="6">
        <v>1978788</v>
      </c>
    </row>
    <row r="1745" spans="1:10" x14ac:dyDescent="0.2">
      <c r="A1745" s="4" t="s">
        <v>11</v>
      </c>
      <c r="B1745" s="4" t="s">
        <v>157</v>
      </c>
      <c r="C1745" s="4" t="s">
        <v>1957</v>
      </c>
      <c r="D1745" s="4" t="s">
        <v>347</v>
      </c>
      <c r="F1745" s="4">
        <v>1625043</v>
      </c>
      <c r="G1745" s="5" t="s">
        <v>1147</v>
      </c>
      <c r="H1745" s="4">
        <v>0</v>
      </c>
      <c r="I1745" s="6">
        <v>3000000</v>
      </c>
      <c r="J1745" s="6">
        <v>1979792</v>
      </c>
    </row>
    <row r="1746" spans="1:10" x14ac:dyDescent="0.2">
      <c r="A1746" s="4" t="s">
        <v>11</v>
      </c>
      <c r="B1746" s="4" t="s">
        <v>50</v>
      </c>
      <c r="C1746" s="4" t="s">
        <v>1957</v>
      </c>
      <c r="D1746" s="4" t="s">
        <v>2567</v>
      </c>
      <c r="F1746" s="4">
        <v>616019</v>
      </c>
      <c r="G1746" s="5" t="s">
        <v>1147</v>
      </c>
      <c r="H1746" s="4">
        <v>0</v>
      </c>
      <c r="I1746" s="6">
        <v>3000000</v>
      </c>
      <c r="J1746" s="6">
        <v>1980796</v>
      </c>
    </row>
    <row r="1747" spans="1:10" x14ac:dyDescent="0.2">
      <c r="A1747" s="4" t="s">
        <v>11</v>
      </c>
      <c r="B1747" s="4" t="s">
        <v>16</v>
      </c>
      <c r="C1747" s="4" t="s">
        <v>1957</v>
      </c>
      <c r="D1747" s="4" t="s">
        <v>2568</v>
      </c>
      <c r="F1747" s="4">
        <v>1738812</v>
      </c>
      <c r="G1747" s="5" t="s">
        <v>1147</v>
      </c>
      <c r="H1747" s="4">
        <v>0</v>
      </c>
      <c r="I1747" s="6">
        <v>3000000</v>
      </c>
      <c r="J1747" s="6">
        <v>1981800</v>
      </c>
    </row>
    <row r="1748" spans="1:10" x14ac:dyDescent="0.2">
      <c r="A1748" s="4" t="s">
        <v>11</v>
      </c>
      <c r="B1748" s="4" t="s">
        <v>12</v>
      </c>
      <c r="C1748" s="4" t="s">
        <v>1957</v>
      </c>
      <c r="D1748" s="4" t="s">
        <v>2569</v>
      </c>
      <c r="F1748" s="4">
        <v>127171</v>
      </c>
      <c r="G1748" s="5" t="s">
        <v>1147</v>
      </c>
      <c r="H1748" s="4">
        <v>0</v>
      </c>
      <c r="I1748" s="6">
        <v>3000000</v>
      </c>
      <c r="J1748" s="6">
        <v>1982804</v>
      </c>
    </row>
    <row r="1749" spans="1:10" x14ac:dyDescent="0.2">
      <c r="A1749" s="4" t="s">
        <v>11</v>
      </c>
      <c r="B1749" s="4" t="s">
        <v>12</v>
      </c>
      <c r="C1749" s="4" t="s">
        <v>191</v>
      </c>
      <c r="D1749" s="4" t="s">
        <v>1161</v>
      </c>
      <c r="F1749" s="4">
        <v>525731</v>
      </c>
      <c r="G1749" s="5" t="s">
        <v>1147</v>
      </c>
      <c r="H1749" s="4">
        <v>0</v>
      </c>
      <c r="I1749" s="6">
        <v>3000000</v>
      </c>
      <c r="J1749" s="6">
        <v>1983808</v>
      </c>
    </row>
    <row r="1750" spans="1:10" x14ac:dyDescent="0.2">
      <c r="A1750" s="4" t="s">
        <v>11</v>
      </c>
      <c r="B1750" s="4" t="s">
        <v>12</v>
      </c>
      <c r="C1750" s="4" t="s">
        <v>2570</v>
      </c>
      <c r="D1750" s="4" t="s">
        <v>481</v>
      </c>
      <c r="F1750" s="4">
        <v>732873</v>
      </c>
      <c r="G1750" s="5" t="s">
        <v>1147</v>
      </c>
      <c r="H1750" s="4">
        <v>0</v>
      </c>
      <c r="I1750" s="6">
        <v>3000000</v>
      </c>
      <c r="J1750" s="6">
        <v>1984812</v>
      </c>
    </row>
    <row r="1751" spans="1:10" x14ac:dyDescent="0.2">
      <c r="A1751" s="4" t="s">
        <v>11</v>
      </c>
      <c r="B1751" s="4" t="s">
        <v>67</v>
      </c>
      <c r="C1751" s="4" t="s">
        <v>191</v>
      </c>
      <c r="D1751" s="4" t="s">
        <v>1004</v>
      </c>
      <c r="F1751" s="4">
        <v>1359999</v>
      </c>
      <c r="G1751" s="5" t="s">
        <v>1147</v>
      </c>
      <c r="H1751" s="4">
        <v>0</v>
      </c>
      <c r="I1751" s="6">
        <v>3000000</v>
      </c>
      <c r="J1751" s="6">
        <v>1985816</v>
      </c>
    </row>
    <row r="1752" spans="1:10" x14ac:dyDescent="0.2">
      <c r="A1752" s="4" t="s">
        <v>11</v>
      </c>
      <c r="B1752" s="4" t="s">
        <v>12</v>
      </c>
      <c r="C1752" s="4" t="s">
        <v>1454</v>
      </c>
      <c r="D1752" s="4" t="s">
        <v>177</v>
      </c>
      <c r="F1752" s="4">
        <v>693117</v>
      </c>
      <c r="G1752" s="5" t="s">
        <v>1147</v>
      </c>
      <c r="H1752" s="4">
        <v>0</v>
      </c>
      <c r="I1752" s="6">
        <v>3000000</v>
      </c>
      <c r="J1752" s="6">
        <v>1986820</v>
      </c>
    </row>
    <row r="1753" spans="1:10" x14ac:dyDescent="0.2">
      <c r="A1753" s="4" t="s">
        <v>11</v>
      </c>
      <c r="B1753" s="4" t="s">
        <v>50</v>
      </c>
      <c r="C1753" s="4" t="s">
        <v>1454</v>
      </c>
      <c r="D1753" s="4" t="s">
        <v>2571</v>
      </c>
      <c r="F1753" s="4">
        <v>1151404</v>
      </c>
      <c r="G1753" s="5" t="s">
        <v>1147</v>
      </c>
      <c r="H1753" s="4">
        <v>0</v>
      </c>
      <c r="I1753" s="6">
        <v>3000000</v>
      </c>
      <c r="J1753" s="6">
        <v>1987824</v>
      </c>
    </row>
    <row r="1754" spans="1:10" x14ac:dyDescent="0.2">
      <c r="A1754" s="4" t="s">
        <v>11</v>
      </c>
      <c r="B1754" s="4" t="s">
        <v>12</v>
      </c>
      <c r="C1754" s="4" t="s">
        <v>1648</v>
      </c>
      <c r="D1754" s="4" t="s">
        <v>2572</v>
      </c>
      <c r="F1754" s="4">
        <v>613628</v>
      </c>
      <c r="G1754" s="5" t="s">
        <v>1147</v>
      </c>
      <c r="H1754" s="4">
        <v>0</v>
      </c>
      <c r="I1754" s="6">
        <v>3000000</v>
      </c>
      <c r="J1754" s="6">
        <v>1988828</v>
      </c>
    </row>
    <row r="1755" spans="1:10" x14ac:dyDescent="0.2">
      <c r="A1755" s="4" t="s">
        <v>11</v>
      </c>
      <c r="B1755" s="4" t="s">
        <v>12</v>
      </c>
      <c r="C1755" s="4" t="s">
        <v>2492</v>
      </c>
      <c r="D1755" s="4" t="s">
        <v>2573</v>
      </c>
      <c r="F1755" s="4">
        <v>1608411</v>
      </c>
      <c r="G1755" s="5" t="s">
        <v>1147</v>
      </c>
      <c r="H1755" s="4">
        <v>0</v>
      </c>
      <c r="I1755" s="6">
        <v>3000000</v>
      </c>
      <c r="J1755" s="6">
        <v>1989832</v>
      </c>
    </row>
    <row r="1756" spans="1:10" x14ac:dyDescent="0.2">
      <c r="A1756" s="4" t="s">
        <v>11</v>
      </c>
      <c r="B1756" s="4" t="s">
        <v>12</v>
      </c>
      <c r="C1756" s="4" t="s">
        <v>1406</v>
      </c>
      <c r="D1756" s="4" t="s">
        <v>2574</v>
      </c>
      <c r="F1756" s="4">
        <v>602282</v>
      </c>
      <c r="G1756" s="5" t="s">
        <v>1147</v>
      </c>
      <c r="H1756" s="4">
        <v>0</v>
      </c>
      <c r="I1756" s="6">
        <v>3000000</v>
      </c>
      <c r="J1756" s="6">
        <v>1990836</v>
      </c>
    </row>
    <row r="1757" spans="1:10" x14ac:dyDescent="0.2">
      <c r="A1757" s="4" t="s">
        <v>11</v>
      </c>
      <c r="B1757" s="4" t="s">
        <v>157</v>
      </c>
      <c r="C1757" s="4" t="s">
        <v>1641</v>
      </c>
      <c r="D1757" s="4" t="s">
        <v>343</v>
      </c>
      <c r="F1757" s="4">
        <v>649267</v>
      </c>
      <c r="G1757" s="5" t="s">
        <v>1147</v>
      </c>
      <c r="H1757" s="4">
        <v>0</v>
      </c>
      <c r="I1757" s="6">
        <v>3000000</v>
      </c>
      <c r="J1757" s="6">
        <v>1991840</v>
      </c>
    </row>
    <row r="1758" spans="1:10" x14ac:dyDescent="0.2">
      <c r="A1758" s="4" t="s">
        <v>11</v>
      </c>
      <c r="B1758" s="4" t="s">
        <v>19</v>
      </c>
      <c r="C1758" s="4" t="s">
        <v>1406</v>
      </c>
      <c r="D1758" s="4" t="s">
        <v>2575</v>
      </c>
      <c r="F1758" s="4">
        <v>1507167</v>
      </c>
      <c r="G1758" s="5" t="s">
        <v>1147</v>
      </c>
      <c r="H1758" s="4">
        <v>0</v>
      </c>
      <c r="I1758" s="6">
        <v>3000000</v>
      </c>
      <c r="J1758" s="6">
        <v>1992844</v>
      </c>
    </row>
    <row r="1759" spans="1:10" x14ac:dyDescent="0.2">
      <c r="A1759" s="4" t="s">
        <v>11</v>
      </c>
      <c r="B1759" s="4" t="s">
        <v>25</v>
      </c>
      <c r="C1759" s="4" t="s">
        <v>890</v>
      </c>
      <c r="D1759" s="4" t="s">
        <v>2576</v>
      </c>
      <c r="F1759" s="4">
        <v>754166</v>
      </c>
      <c r="G1759" s="5" t="s">
        <v>1147</v>
      </c>
      <c r="H1759" s="4">
        <v>0</v>
      </c>
      <c r="I1759" s="6">
        <v>3000000</v>
      </c>
      <c r="J1759" s="6">
        <v>1993848</v>
      </c>
    </row>
    <row r="1760" spans="1:10" x14ac:dyDescent="0.2">
      <c r="A1760" s="4" t="s">
        <v>11</v>
      </c>
      <c r="B1760" s="4" t="s">
        <v>22</v>
      </c>
      <c r="C1760" s="4" t="s">
        <v>1641</v>
      </c>
      <c r="D1760" s="4" t="s">
        <v>418</v>
      </c>
      <c r="F1760" s="4">
        <v>1621737</v>
      </c>
      <c r="G1760" s="5" t="s">
        <v>1147</v>
      </c>
      <c r="H1760" s="4">
        <v>0</v>
      </c>
      <c r="I1760" s="6">
        <v>3000000</v>
      </c>
      <c r="J1760" s="6">
        <v>1994852</v>
      </c>
    </row>
    <row r="1761" spans="1:10" x14ac:dyDescent="0.2">
      <c r="A1761" s="4" t="s">
        <v>11</v>
      </c>
      <c r="B1761" s="4" t="s">
        <v>22</v>
      </c>
      <c r="C1761" s="4" t="s">
        <v>700</v>
      </c>
      <c r="D1761" s="4" t="s">
        <v>463</v>
      </c>
      <c r="F1761" s="4">
        <v>1079944</v>
      </c>
      <c r="G1761" s="5" t="s">
        <v>1147</v>
      </c>
      <c r="H1761" s="4">
        <v>0</v>
      </c>
      <c r="I1761" s="6">
        <v>3000000</v>
      </c>
      <c r="J1761" s="6">
        <v>1995856</v>
      </c>
    </row>
    <row r="1762" spans="1:10" x14ac:dyDescent="0.2">
      <c r="A1762" s="4" t="s">
        <v>11</v>
      </c>
      <c r="B1762" s="4" t="s">
        <v>67</v>
      </c>
      <c r="C1762" s="4" t="s">
        <v>1131</v>
      </c>
      <c r="D1762" s="4" t="s">
        <v>2577</v>
      </c>
      <c r="F1762" s="4">
        <v>772101</v>
      </c>
      <c r="G1762" s="5" t="s">
        <v>1147</v>
      </c>
      <c r="H1762" s="4">
        <v>0</v>
      </c>
      <c r="I1762" s="6">
        <v>3000000</v>
      </c>
      <c r="J1762" s="6">
        <v>1996860</v>
      </c>
    </row>
    <row r="1763" spans="1:10" x14ac:dyDescent="0.2">
      <c r="A1763" s="4" t="s">
        <v>11</v>
      </c>
      <c r="B1763" s="4" t="s">
        <v>12</v>
      </c>
      <c r="C1763" s="4" t="s">
        <v>1131</v>
      </c>
      <c r="D1763" s="4" t="s">
        <v>2578</v>
      </c>
      <c r="F1763" s="4">
        <v>739621</v>
      </c>
      <c r="G1763" s="5" t="s">
        <v>1147</v>
      </c>
      <c r="H1763" s="4">
        <v>0</v>
      </c>
      <c r="I1763" s="6">
        <v>3000000</v>
      </c>
      <c r="J1763" s="6">
        <v>1997864</v>
      </c>
    </row>
    <row r="1764" spans="1:10" x14ac:dyDescent="0.2">
      <c r="A1764" s="4" t="s">
        <v>11</v>
      </c>
      <c r="B1764" s="4" t="s">
        <v>12</v>
      </c>
      <c r="C1764" s="4" t="s">
        <v>1976</v>
      </c>
      <c r="D1764" s="4" t="s">
        <v>2579</v>
      </c>
      <c r="F1764" s="4">
        <v>1506375</v>
      </c>
      <c r="G1764" s="5" t="s">
        <v>1147</v>
      </c>
      <c r="H1764" s="4">
        <v>0</v>
      </c>
      <c r="I1764" s="6">
        <v>3000000</v>
      </c>
      <c r="J1764" s="6">
        <v>1998868</v>
      </c>
    </row>
    <row r="1765" spans="1:10" x14ac:dyDescent="0.2">
      <c r="A1765" s="4" t="s">
        <v>11</v>
      </c>
      <c r="B1765" s="4" t="s">
        <v>50</v>
      </c>
      <c r="C1765" s="4" t="s">
        <v>1224</v>
      </c>
      <c r="D1765" s="4" t="s">
        <v>2580</v>
      </c>
      <c r="F1765" s="4">
        <v>1539517</v>
      </c>
      <c r="G1765" s="5" t="s">
        <v>1147</v>
      </c>
      <c r="H1765" s="4">
        <v>0</v>
      </c>
      <c r="I1765" s="6">
        <v>3000000</v>
      </c>
      <c r="J1765" s="6">
        <v>1999872</v>
      </c>
    </row>
    <row r="1766" spans="1:10" x14ac:dyDescent="0.2">
      <c r="A1766" s="4" t="s">
        <v>11</v>
      </c>
      <c r="B1766" s="4" t="s">
        <v>157</v>
      </c>
      <c r="C1766" s="4" t="s">
        <v>1134</v>
      </c>
      <c r="D1766" s="4" t="s">
        <v>2581</v>
      </c>
      <c r="F1766" s="4">
        <v>745032</v>
      </c>
      <c r="G1766" s="5" t="s">
        <v>1147</v>
      </c>
      <c r="H1766" s="4">
        <v>0</v>
      </c>
      <c r="I1766" s="6">
        <v>3000000</v>
      </c>
      <c r="J1766" s="6">
        <v>2000876</v>
      </c>
    </row>
    <row r="1767" spans="1:10" x14ac:dyDescent="0.2">
      <c r="A1767" s="4" t="s">
        <v>11</v>
      </c>
      <c r="B1767" s="4" t="s">
        <v>50</v>
      </c>
      <c r="C1767" s="4" t="s">
        <v>2582</v>
      </c>
      <c r="D1767" s="4" t="s">
        <v>2583</v>
      </c>
      <c r="F1767" s="4">
        <v>516425</v>
      </c>
      <c r="G1767" s="5" t="s">
        <v>1147</v>
      </c>
      <c r="H1767" s="4">
        <v>0</v>
      </c>
      <c r="I1767" s="6">
        <v>3000000</v>
      </c>
      <c r="J1767" s="6">
        <v>2001880</v>
      </c>
    </row>
    <row r="1768" spans="1:10" x14ac:dyDescent="0.2">
      <c r="A1768" s="4" t="s">
        <v>11</v>
      </c>
      <c r="B1768" s="4" t="s">
        <v>19</v>
      </c>
      <c r="C1768" s="4" t="s">
        <v>1134</v>
      </c>
      <c r="D1768" s="4" t="s">
        <v>2584</v>
      </c>
      <c r="F1768" s="4">
        <v>601862</v>
      </c>
      <c r="G1768" s="5" t="s">
        <v>1147</v>
      </c>
      <c r="H1768" s="4">
        <v>0</v>
      </c>
      <c r="I1768" s="6">
        <v>3000000</v>
      </c>
      <c r="J1768" s="6">
        <v>2002884</v>
      </c>
    </row>
    <row r="1769" spans="1:10" x14ac:dyDescent="0.2">
      <c r="A1769" s="4" t="s">
        <v>11</v>
      </c>
      <c r="B1769" s="4" t="s">
        <v>12</v>
      </c>
      <c r="C1769" s="4" t="s">
        <v>191</v>
      </c>
      <c r="D1769" s="4" t="s">
        <v>2585</v>
      </c>
      <c r="F1769" s="4">
        <v>1555166</v>
      </c>
      <c r="G1769" s="5" t="s">
        <v>1147</v>
      </c>
      <c r="H1769" s="4">
        <v>0</v>
      </c>
      <c r="I1769" s="6">
        <v>3000000</v>
      </c>
      <c r="J1769" s="6">
        <v>2003888</v>
      </c>
    </row>
    <row r="1770" spans="1:10" x14ac:dyDescent="0.2">
      <c r="A1770" s="4" t="s">
        <v>11</v>
      </c>
      <c r="B1770" s="4" t="s">
        <v>25</v>
      </c>
      <c r="C1770" s="4" t="s">
        <v>805</v>
      </c>
      <c r="D1770" s="4" t="s">
        <v>2586</v>
      </c>
      <c r="F1770" s="4">
        <v>4617</v>
      </c>
      <c r="G1770" s="5" t="s">
        <v>1147</v>
      </c>
      <c r="H1770" s="4">
        <v>0</v>
      </c>
      <c r="I1770" s="6">
        <v>3000000</v>
      </c>
      <c r="J1770" s="6">
        <v>2004892</v>
      </c>
    </row>
    <row r="1771" spans="1:10" x14ac:dyDescent="0.2">
      <c r="A1771" s="4" t="s">
        <v>11</v>
      </c>
      <c r="B1771" s="4" t="s">
        <v>67</v>
      </c>
      <c r="C1771" s="4" t="s">
        <v>805</v>
      </c>
      <c r="D1771" s="4" t="s">
        <v>2587</v>
      </c>
      <c r="F1771" s="4">
        <v>1389442</v>
      </c>
      <c r="G1771" s="5" t="s">
        <v>1147</v>
      </c>
      <c r="H1771" s="4">
        <v>0</v>
      </c>
      <c r="I1771" s="6">
        <v>3000000</v>
      </c>
      <c r="J1771" s="6">
        <v>2005896</v>
      </c>
    </row>
    <row r="1772" spans="1:10" x14ac:dyDescent="0.2">
      <c r="A1772" s="4" t="s">
        <v>11</v>
      </c>
      <c r="B1772" s="4" t="s">
        <v>12</v>
      </c>
      <c r="C1772" s="4" t="s">
        <v>389</v>
      </c>
      <c r="D1772" s="4" t="s">
        <v>305</v>
      </c>
      <c r="F1772" s="4">
        <v>40994</v>
      </c>
      <c r="G1772" s="5" t="s">
        <v>1147</v>
      </c>
      <c r="H1772" s="4">
        <v>0</v>
      </c>
      <c r="I1772" s="6">
        <v>3000000</v>
      </c>
      <c r="J1772" s="6">
        <v>2006900</v>
      </c>
    </row>
    <row r="1773" spans="1:10" x14ac:dyDescent="0.2">
      <c r="A1773" s="4" t="s">
        <v>11</v>
      </c>
      <c r="B1773" s="4" t="s">
        <v>25</v>
      </c>
      <c r="C1773" s="4" t="s">
        <v>389</v>
      </c>
      <c r="D1773" s="4" t="s">
        <v>597</v>
      </c>
      <c r="F1773" s="4">
        <v>1662467</v>
      </c>
      <c r="G1773" s="5" t="s">
        <v>1147</v>
      </c>
      <c r="H1773" s="4">
        <v>0</v>
      </c>
      <c r="I1773" s="6">
        <v>3000000</v>
      </c>
      <c r="J1773" s="6">
        <v>2007904</v>
      </c>
    </row>
    <row r="1774" spans="1:10" x14ac:dyDescent="0.2">
      <c r="A1774" s="4" t="s">
        <v>11</v>
      </c>
      <c r="B1774" s="4" t="s">
        <v>19</v>
      </c>
      <c r="C1774" s="4" t="s">
        <v>2588</v>
      </c>
      <c r="D1774" s="4" t="s">
        <v>2589</v>
      </c>
      <c r="F1774" s="4">
        <v>1115789</v>
      </c>
      <c r="G1774" s="5" t="s">
        <v>1147</v>
      </c>
      <c r="H1774" s="4">
        <v>0</v>
      </c>
      <c r="I1774" s="6">
        <v>3000000</v>
      </c>
      <c r="J1774" s="6">
        <v>2008908</v>
      </c>
    </row>
    <row r="1775" spans="1:10" x14ac:dyDescent="0.2">
      <c r="A1775" s="4" t="s">
        <v>11</v>
      </c>
      <c r="B1775" s="4" t="s">
        <v>25</v>
      </c>
      <c r="C1775" s="4" t="s">
        <v>805</v>
      </c>
      <c r="D1775" s="4" t="s">
        <v>2590</v>
      </c>
      <c r="F1775" s="4">
        <v>1365798</v>
      </c>
      <c r="G1775" s="5" t="s">
        <v>1147</v>
      </c>
      <c r="H1775" s="4">
        <v>0</v>
      </c>
      <c r="I1775" s="6">
        <v>3000000</v>
      </c>
      <c r="J1775" s="6">
        <v>2009912</v>
      </c>
    </row>
    <row r="1776" spans="1:10" x14ac:dyDescent="0.2">
      <c r="A1776" s="4" t="s">
        <v>11</v>
      </c>
      <c r="B1776" s="4" t="s">
        <v>12</v>
      </c>
      <c r="C1776" s="4" t="s">
        <v>2591</v>
      </c>
      <c r="D1776" s="4" t="s">
        <v>2592</v>
      </c>
      <c r="F1776" s="4">
        <v>1507571</v>
      </c>
      <c r="G1776" s="5" t="s">
        <v>1147</v>
      </c>
      <c r="H1776" s="4">
        <v>0</v>
      </c>
      <c r="I1776" s="6">
        <v>3000000</v>
      </c>
      <c r="J1776" s="6">
        <v>2010916</v>
      </c>
    </row>
    <row r="1777" spans="1:10" x14ac:dyDescent="0.2">
      <c r="A1777" s="4" t="s">
        <v>11</v>
      </c>
      <c r="B1777" s="4" t="s">
        <v>12</v>
      </c>
      <c r="C1777" s="4" t="s">
        <v>805</v>
      </c>
      <c r="D1777" s="4" t="s">
        <v>2593</v>
      </c>
      <c r="F1777" s="4">
        <v>1808490</v>
      </c>
      <c r="G1777" s="5" t="s">
        <v>1147</v>
      </c>
      <c r="H1777" s="4">
        <v>0</v>
      </c>
      <c r="I1777" s="6">
        <v>3000000</v>
      </c>
      <c r="J1777" s="6">
        <v>2011920</v>
      </c>
    </row>
    <row r="1778" spans="1:10" x14ac:dyDescent="0.2">
      <c r="A1778" s="4" t="s">
        <v>11</v>
      </c>
      <c r="B1778" s="4" t="s">
        <v>25</v>
      </c>
      <c r="C1778" s="4" t="s">
        <v>1125</v>
      </c>
      <c r="D1778" s="4" t="s">
        <v>539</v>
      </c>
      <c r="F1778" s="4">
        <v>89595</v>
      </c>
      <c r="G1778" s="5" t="s">
        <v>1147</v>
      </c>
      <c r="H1778" s="4">
        <v>0</v>
      </c>
      <c r="I1778" s="6">
        <v>3000000</v>
      </c>
      <c r="J1778" s="6">
        <v>2012924</v>
      </c>
    </row>
    <row r="1779" spans="1:10" x14ac:dyDescent="0.2">
      <c r="A1779" s="4" t="s">
        <v>11</v>
      </c>
      <c r="B1779" s="4" t="s">
        <v>19</v>
      </c>
      <c r="C1779" s="4" t="s">
        <v>2594</v>
      </c>
      <c r="D1779" s="4" t="s">
        <v>2595</v>
      </c>
      <c r="F1779" s="4">
        <v>1592425</v>
      </c>
      <c r="G1779" s="5" t="s">
        <v>1147</v>
      </c>
      <c r="H1779" s="4">
        <v>0</v>
      </c>
      <c r="I1779" s="6">
        <v>3000000</v>
      </c>
      <c r="J1779" s="6">
        <v>2013928</v>
      </c>
    </row>
    <row r="1780" spans="1:10" x14ac:dyDescent="0.2">
      <c r="A1780" s="4" t="s">
        <v>11</v>
      </c>
      <c r="B1780" s="4" t="s">
        <v>12</v>
      </c>
      <c r="C1780" s="4" t="s">
        <v>1054</v>
      </c>
      <c r="D1780" s="4" t="s">
        <v>1498</v>
      </c>
      <c r="F1780" s="4">
        <v>1660719</v>
      </c>
      <c r="G1780" s="5" t="s">
        <v>1147</v>
      </c>
      <c r="H1780" s="4">
        <v>0</v>
      </c>
      <c r="I1780" s="6">
        <v>3000000</v>
      </c>
      <c r="J1780" s="6">
        <v>2014932</v>
      </c>
    </row>
    <row r="1781" spans="1:10" x14ac:dyDescent="0.2">
      <c r="A1781" s="4" t="s">
        <v>11</v>
      </c>
      <c r="B1781" s="4" t="s">
        <v>12</v>
      </c>
      <c r="C1781" s="4" t="s">
        <v>2596</v>
      </c>
      <c r="D1781" s="4" t="s">
        <v>2597</v>
      </c>
      <c r="F1781" s="4">
        <v>680395</v>
      </c>
      <c r="G1781" s="5" t="s">
        <v>1147</v>
      </c>
      <c r="H1781" s="4">
        <v>0</v>
      </c>
      <c r="I1781" s="6">
        <v>3000000</v>
      </c>
      <c r="J1781" s="6">
        <v>2015936</v>
      </c>
    </row>
    <row r="1782" spans="1:10" x14ac:dyDescent="0.2">
      <c r="A1782" s="4" t="s">
        <v>11</v>
      </c>
      <c r="B1782" s="4" t="s">
        <v>22</v>
      </c>
      <c r="C1782" s="4" t="s">
        <v>2596</v>
      </c>
      <c r="D1782" s="4" t="s">
        <v>1428</v>
      </c>
      <c r="F1782" s="4">
        <v>788511</v>
      </c>
      <c r="G1782" s="5" t="s">
        <v>1147</v>
      </c>
      <c r="H1782" s="4">
        <v>0</v>
      </c>
      <c r="I1782" s="6">
        <v>3000000</v>
      </c>
      <c r="J1782" s="6">
        <v>2016940</v>
      </c>
    </row>
    <row r="1783" spans="1:10" x14ac:dyDescent="0.2">
      <c r="A1783" s="4" t="s">
        <v>11</v>
      </c>
      <c r="B1783" s="4" t="s">
        <v>12</v>
      </c>
      <c r="C1783" s="4" t="s">
        <v>2524</v>
      </c>
      <c r="D1783" s="4" t="s">
        <v>2598</v>
      </c>
      <c r="F1783" s="4">
        <v>1659380</v>
      </c>
      <c r="G1783" s="5" t="s">
        <v>1147</v>
      </c>
      <c r="H1783" s="4">
        <v>0</v>
      </c>
      <c r="I1783" s="6">
        <v>3000000</v>
      </c>
      <c r="J1783" s="6">
        <v>2017944</v>
      </c>
    </row>
    <row r="1784" spans="1:10" x14ac:dyDescent="0.2">
      <c r="A1784" s="4" t="s">
        <v>11</v>
      </c>
      <c r="B1784" s="4" t="s">
        <v>25</v>
      </c>
      <c r="C1784" s="4" t="s">
        <v>2596</v>
      </c>
      <c r="D1784" s="4" t="s">
        <v>2599</v>
      </c>
      <c r="F1784" s="4">
        <v>1620440</v>
      </c>
      <c r="G1784" s="5" t="s">
        <v>1147</v>
      </c>
      <c r="H1784" s="4">
        <v>0</v>
      </c>
      <c r="I1784" s="6">
        <v>3000000</v>
      </c>
      <c r="J1784" s="6">
        <v>2018948</v>
      </c>
    </row>
    <row r="1785" spans="1:10" x14ac:dyDescent="0.2">
      <c r="A1785" s="4" t="s">
        <v>11</v>
      </c>
      <c r="B1785" s="4" t="s">
        <v>25</v>
      </c>
      <c r="C1785" s="4" t="s">
        <v>2600</v>
      </c>
      <c r="D1785" s="4" t="s">
        <v>87</v>
      </c>
      <c r="F1785" s="4">
        <v>613636</v>
      </c>
      <c r="G1785" s="5" t="s">
        <v>1147</v>
      </c>
      <c r="H1785" s="4">
        <v>0</v>
      </c>
      <c r="I1785" s="6">
        <v>3000000</v>
      </c>
      <c r="J1785" s="6">
        <v>2019952</v>
      </c>
    </row>
    <row r="1786" spans="1:10" x14ac:dyDescent="0.2">
      <c r="A1786" s="4" t="s">
        <v>11</v>
      </c>
      <c r="B1786" s="4" t="s">
        <v>19</v>
      </c>
      <c r="C1786" s="4" t="s">
        <v>1954</v>
      </c>
      <c r="D1786" s="4" t="s">
        <v>1710</v>
      </c>
      <c r="F1786" s="4">
        <v>680544</v>
      </c>
      <c r="G1786" s="5" t="s">
        <v>1147</v>
      </c>
      <c r="H1786" s="4">
        <v>0</v>
      </c>
      <c r="I1786" s="6">
        <v>3000000</v>
      </c>
      <c r="J1786" s="6">
        <v>2020956</v>
      </c>
    </row>
    <row r="1787" spans="1:10" x14ac:dyDescent="0.2">
      <c r="A1787" s="4" t="s">
        <v>11</v>
      </c>
      <c r="B1787" s="4" t="s">
        <v>16</v>
      </c>
      <c r="C1787" s="4" t="s">
        <v>2601</v>
      </c>
      <c r="D1787" s="4" t="s">
        <v>2602</v>
      </c>
      <c r="F1787" s="4">
        <v>33262</v>
      </c>
      <c r="G1787" s="5" t="s">
        <v>1147</v>
      </c>
      <c r="H1787" s="4">
        <v>0</v>
      </c>
      <c r="I1787" s="6">
        <v>3000000</v>
      </c>
      <c r="J1787" s="6">
        <v>2021960</v>
      </c>
    </row>
    <row r="1788" spans="1:10" x14ac:dyDescent="0.2">
      <c r="A1788" s="4" t="s">
        <v>11</v>
      </c>
      <c r="B1788" s="4" t="s">
        <v>12</v>
      </c>
      <c r="C1788" s="4" t="s">
        <v>2603</v>
      </c>
      <c r="D1788" s="4" t="s">
        <v>2604</v>
      </c>
      <c r="F1788" s="4">
        <v>636454</v>
      </c>
      <c r="G1788" s="5" t="s">
        <v>1147</v>
      </c>
      <c r="H1788" s="4">
        <v>0</v>
      </c>
      <c r="I1788" s="6">
        <v>3000000</v>
      </c>
      <c r="J1788" s="6">
        <v>2022964</v>
      </c>
    </row>
    <row r="1789" spans="1:10" x14ac:dyDescent="0.2">
      <c r="A1789" s="4" t="s">
        <v>11</v>
      </c>
      <c r="B1789" s="4" t="s">
        <v>19</v>
      </c>
      <c r="C1789" s="4" t="s">
        <v>1954</v>
      </c>
      <c r="D1789" s="4" t="s">
        <v>2605</v>
      </c>
      <c r="F1789" s="4">
        <v>621324</v>
      </c>
      <c r="G1789" s="5" t="s">
        <v>1147</v>
      </c>
      <c r="H1789" s="4">
        <v>0</v>
      </c>
      <c r="I1789" s="6">
        <v>3000000</v>
      </c>
      <c r="J1789" s="6">
        <v>2023968</v>
      </c>
    </row>
    <row r="1790" spans="1:10" x14ac:dyDescent="0.2">
      <c r="A1790" s="4" t="s">
        <v>11</v>
      </c>
      <c r="B1790" s="4" t="s">
        <v>22</v>
      </c>
      <c r="C1790" s="4" t="s">
        <v>275</v>
      </c>
      <c r="D1790" s="4" t="s">
        <v>2606</v>
      </c>
      <c r="F1790" s="4">
        <v>735629</v>
      </c>
      <c r="G1790" s="5" t="s">
        <v>1147</v>
      </c>
      <c r="H1790" s="4">
        <v>0</v>
      </c>
      <c r="I1790" s="6">
        <v>3000000</v>
      </c>
      <c r="J1790" s="6">
        <v>2024972</v>
      </c>
    </row>
    <row r="1791" spans="1:10" x14ac:dyDescent="0.2">
      <c r="A1791" s="4" t="s">
        <v>11</v>
      </c>
      <c r="B1791" s="4" t="s">
        <v>16</v>
      </c>
      <c r="C1791" s="4" t="s">
        <v>1136</v>
      </c>
      <c r="D1791" s="4" t="s">
        <v>2607</v>
      </c>
      <c r="F1791" s="4">
        <v>1062106</v>
      </c>
      <c r="G1791" s="5" t="s">
        <v>1147</v>
      </c>
      <c r="H1791" s="4">
        <v>0</v>
      </c>
      <c r="I1791" s="6">
        <v>3000000</v>
      </c>
      <c r="J1791" s="6">
        <v>2025976</v>
      </c>
    </row>
    <row r="1792" spans="1:10" x14ac:dyDescent="0.2">
      <c r="A1792" s="4" t="s">
        <v>11</v>
      </c>
      <c r="B1792" s="4" t="s">
        <v>25</v>
      </c>
      <c r="C1792" s="4" t="s">
        <v>2603</v>
      </c>
      <c r="D1792" s="4" t="s">
        <v>2608</v>
      </c>
      <c r="F1792" s="4">
        <v>1090487</v>
      </c>
      <c r="G1792" s="5" t="s">
        <v>1147</v>
      </c>
      <c r="H1792" s="4">
        <v>0</v>
      </c>
      <c r="I1792" s="6">
        <v>3000000</v>
      </c>
      <c r="J1792" s="6">
        <v>2026980</v>
      </c>
    </row>
    <row r="1793" spans="1:10" x14ac:dyDescent="0.2">
      <c r="A1793" s="4" t="s">
        <v>11</v>
      </c>
      <c r="B1793" s="4" t="s">
        <v>12</v>
      </c>
      <c r="C1793" s="4" t="s">
        <v>2609</v>
      </c>
      <c r="D1793" s="4" t="s">
        <v>2610</v>
      </c>
      <c r="F1793" s="4">
        <v>765683</v>
      </c>
      <c r="G1793" s="5" t="s">
        <v>1147</v>
      </c>
      <c r="H1793" s="4">
        <v>0</v>
      </c>
      <c r="I1793" s="6">
        <v>3000000</v>
      </c>
      <c r="J1793" s="6">
        <v>2027984</v>
      </c>
    </row>
    <row r="1794" spans="1:10" x14ac:dyDescent="0.2">
      <c r="A1794" s="4" t="s">
        <v>11</v>
      </c>
      <c r="B1794" s="4" t="s">
        <v>19</v>
      </c>
      <c r="C1794" s="4" t="s">
        <v>1138</v>
      </c>
      <c r="D1794" s="4" t="s">
        <v>2611</v>
      </c>
      <c r="F1794" s="4">
        <v>674638</v>
      </c>
      <c r="G1794" s="5" t="s">
        <v>1147</v>
      </c>
      <c r="H1794" s="4">
        <v>0</v>
      </c>
      <c r="I1794" s="6">
        <v>3000000</v>
      </c>
      <c r="J1794" s="6">
        <v>2028988</v>
      </c>
    </row>
    <row r="1795" spans="1:10" x14ac:dyDescent="0.2">
      <c r="A1795" s="4" t="s">
        <v>11</v>
      </c>
      <c r="B1795" s="4" t="s">
        <v>25</v>
      </c>
      <c r="C1795" s="4" t="s">
        <v>191</v>
      </c>
      <c r="D1795" s="4" t="s">
        <v>2612</v>
      </c>
      <c r="F1795" s="4">
        <v>732642</v>
      </c>
      <c r="G1795" s="5" t="s">
        <v>1147</v>
      </c>
      <c r="H1795" s="4">
        <v>0</v>
      </c>
      <c r="I1795" s="6">
        <v>3000000</v>
      </c>
      <c r="J1795" s="6">
        <v>2029992</v>
      </c>
    </row>
    <row r="1796" spans="1:10" x14ac:dyDescent="0.2">
      <c r="A1796" s="4" t="s">
        <v>11</v>
      </c>
      <c r="B1796" s="4" t="s">
        <v>19</v>
      </c>
      <c r="C1796" s="4" t="s">
        <v>2603</v>
      </c>
      <c r="D1796" s="4" t="s">
        <v>2613</v>
      </c>
      <c r="F1796" s="4">
        <v>1713724</v>
      </c>
      <c r="G1796" s="5" t="s">
        <v>1147</v>
      </c>
      <c r="H1796" s="4">
        <v>0</v>
      </c>
      <c r="I1796" s="6">
        <v>3000000</v>
      </c>
      <c r="J1796" s="6">
        <v>2030996</v>
      </c>
    </row>
    <row r="1797" spans="1:10" x14ac:dyDescent="0.2">
      <c r="A1797" s="4" t="s">
        <v>11</v>
      </c>
      <c r="B1797" s="4" t="s">
        <v>25</v>
      </c>
      <c r="C1797" s="4" t="s">
        <v>2609</v>
      </c>
      <c r="D1797" s="4" t="s">
        <v>2614</v>
      </c>
      <c r="F1797" s="4">
        <v>1390432</v>
      </c>
      <c r="G1797" s="5" t="s">
        <v>1147</v>
      </c>
      <c r="H1797" s="4">
        <v>0</v>
      </c>
      <c r="I1797" s="6">
        <v>3000000</v>
      </c>
      <c r="J1797" s="6">
        <v>2032000</v>
      </c>
    </row>
    <row r="1798" spans="1:10" x14ac:dyDescent="0.2">
      <c r="A1798" s="4" t="s">
        <v>11</v>
      </c>
      <c r="B1798" s="4" t="s">
        <v>146</v>
      </c>
      <c r="C1798" s="4" t="s">
        <v>275</v>
      </c>
      <c r="D1798" s="4" t="s">
        <v>1506</v>
      </c>
      <c r="F1798" s="4">
        <v>1681418</v>
      </c>
      <c r="G1798" s="5" t="s">
        <v>1147</v>
      </c>
      <c r="H1798" s="4">
        <v>0</v>
      </c>
      <c r="I1798" s="6">
        <v>3000000</v>
      </c>
      <c r="J1798" s="6">
        <v>2033004</v>
      </c>
    </row>
    <row r="1799" spans="1:10" x14ac:dyDescent="0.2">
      <c r="A1799" s="4" t="s">
        <v>11</v>
      </c>
      <c r="B1799" s="4" t="s">
        <v>19</v>
      </c>
      <c r="C1799" s="4" t="s">
        <v>1419</v>
      </c>
      <c r="D1799" s="4" t="s">
        <v>297</v>
      </c>
      <c r="F1799" s="4">
        <v>611143</v>
      </c>
      <c r="G1799" s="5" t="s">
        <v>1147</v>
      </c>
      <c r="H1799" s="4">
        <v>0</v>
      </c>
      <c r="I1799" s="6">
        <v>3000000</v>
      </c>
      <c r="J1799" s="6">
        <v>2034008</v>
      </c>
    </row>
    <row r="1800" spans="1:10" x14ac:dyDescent="0.2">
      <c r="A1800" s="4" t="s">
        <v>11</v>
      </c>
      <c r="B1800" s="4" t="s">
        <v>19</v>
      </c>
      <c r="C1800" s="4" t="s">
        <v>1406</v>
      </c>
      <c r="D1800" s="4" t="s">
        <v>2615</v>
      </c>
      <c r="F1800" s="4">
        <v>566693</v>
      </c>
      <c r="G1800" s="5" t="s">
        <v>1147</v>
      </c>
      <c r="H1800" s="4">
        <v>0</v>
      </c>
      <c r="I1800" s="6">
        <v>3000000</v>
      </c>
      <c r="J1800" s="6">
        <v>2035012</v>
      </c>
    </row>
    <row r="1801" spans="1:10" x14ac:dyDescent="0.2">
      <c r="A1801" s="4" t="s">
        <v>11</v>
      </c>
      <c r="B1801" s="4" t="s">
        <v>12</v>
      </c>
      <c r="C1801" s="4" t="s">
        <v>1406</v>
      </c>
      <c r="D1801" s="4" t="s">
        <v>678</v>
      </c>
      <c r="F1801" s="4">
        <v>1683331</v>
      </c>
      <c r="G1801" s="5" t="s">
        <v>1147</v>
      </c>
      <c r="H1801" s="4">
        <v>0</v>
      </c>
      <c r="I1801" s="6">
        <v>3000000</v>
      </c>
      <c r="J1801" s="6">
        <v>2036016</v>
      </c>
    </row>
    <row r="1802" spans="1:10" x14ac:dyDescent="0.2">
      <c r="A1802" s="4" t="s">
        <v>11</v>
      </c>
      <c r="B1802" s="4" t="s">
        <v>12</v>
      </c>
      <c r="C1802" s="4" t="s">
        <v>191</v>
      </c>
      <c r="D1802" s="4" t="s">
        <v>1256</v>
      </c>
      <c r="F1802" s="4">
        <v>1436490</v>
      </c>
      <c r="G1802" s="5" t="s">
        <v>1147</v>
      </c>
      <c r="H1802" s="4">
        <v>0</v>
      </c>
      <c r="I1802" s="6">
        <v>3000000</v>
      </c>
      <c r="J1802" s="6">
        <v>2037020</v>
      </c>
    </row>
    <row r="1803" spans="1:10" x14ac:dyDescent="0.2">
      <c r="A1803" s="4" t="s">
        <v>11</v>
      </c>
      <c r="B1803" s="4" t="s">
        <v>12</v>
      </c>
      <c r="C1803" s="4" t="s">
        <v>1406</v>
      </c>
      <c r="D1803" s="4" t="s">
        <v>2616</v>
      </c>
      <c r="F1803" s="4">
        <v>1172509</v>
      </c>
      <c r="G1803" s="5" t="s">
        <v>1147</v>
      </c>
      <c r="H1803" s="4">
        <v>0</v>
      </c>
      <c r="I1803" s="6">
        <v>3000000</v>
      </c>
      <c r="J1803" s="6">
        <v>2038024</v>
      </c>
    </row>
    <row r="1804" spans="1:10" x14ac:dyDescent="0.2">
      <c r="A1804" s="4" t="s">
        <v>11</v>
      </c>
      <c r="B1804" s="4" t="s">
        <v>12</v>
      </c>
      <c r="C1804" s="4" t="s">
        <v>1746</v>
      </c>
      <c r="D1804" s="4" t="s">
        <v>1439</v>
      </c>
      <c r="F1804" s="4">
        <v>616894</v>
      </c>
      <c r="G1804" s="5" t="s">
        <v>1147</v>
      </c>
      <c r="H1804" s="4">
        <v>0</v>
      </c>
      <c r="I1804" s="6">
        <v>3000000</v>
      </c>
      <c r="J1804" s="6">
        <v>2039028</v>
      </c>
    </row>
    <row r="1805" spans="1:10" x14ac:dyDescent="0.2">
      <c r="A1805" s="4" t="s">
        <v>11</v>
      </c>
      <c r="B1805" s="4" t="s">
        <v>12</v>
      </c>
      <c r="C1805" s="4" t="s">
        <v>586</v>
      </c>
      <c r="D1805" s="4" t="s">
        <v>2617</v>
      </c>
      <c r="F1805" s="4">
        <v>533925</v>
      </c>
      <c r="G1805" s="5" t="s">
        <v>1147</v>
      </c>
      <c r="H1805" s="4">
        <v>0</v>
      </c>
      <c r="I1805" s="6">
        <v>3000000</v>
      </c>
      <c r="J1805" s="6">
        <v>2040032</v>
      </c>
    </row>
    <row r="1806" spans="1:10" x14ac:dyDescent="0.2">
      <c r="A1806" s="4" t="s">
        <v>11</v>
      </c>
      <c r="B1806" s="4" t="s">
        <v>67</v>
      </c>
      <c r="C1806" s="4" t="s">
        <v>2618</v>
      </c>
      <c r="D1806" s="4" t="s">
        <v>2619</v>
      </c>
      <c r="F1806" s="4">
        <v>1756434</v>
      </c>
      <c r="G1806" s="5" t="s">
        <v>1147</v>
      </c>
      <c r="H1806" s="4">
        <v>0</v>
      </c>
      <c r="I1806" s="6">
        <v>3000000</v>
      </c>
      <c r="J1806" s="6">
        <v>2041036</v>
      </c>
    </row>
    <row r="1807" spans="1:10" x14ac:dyDescent="0.2">
      <c r="A1807" s="4" t="s">
        <v>11</v>
      </c>
      <c r="B1807" s="4" t="s">
        <v>12</v>
      </c>
      <c r="C1807" s="4" t="s">
        <v>2620</v>
      </c>
      <c r="D1807" s="4" t="s">
        <v>2621</v>
      </c>
      <c r="F1807" s="4">
        <v>38865</v>
      </c>
      <c r="G1807" s="5" t="s">
        <v>1147</v>
      </c>
      <c r="H1807" s="4">
        <v>0</v>
      </c>
      <c r="I1807" s="6">
        <v>3000000</v>
      </c>
      <c r="J1807" s="6">
        <v>2042040</v>
      </c>
    </row>
    <row r="1808" spans="1:10" x14ac:dyDescent="0.2">
      <c r="A1808" s="4" t="s">
        <v>11</v>
      </c>
      <c r="B1808" s="4" t="s">
        <v>22</v>
      </c>
      <c r="C1808" s="4" t="s">
        <v>2622</v>
      </c>
      <c r="D1808" s="4" t="s">
        <v>2623</v>
      </c>
      <c r="F1808" s="4">
        <v>199420</v>
      </c>
      <c r="G1808" s="5" t="s">
        <v>1147</v>
      </c>
      <c r="H1808" s="4">
        <v>0</v>
      </c>
      <c r="I1808" s="6">
        <v>3000000</v>
      </c>
      <c r="J1808" s="6">
        <v>2043044</v>
      </c>
    </row>
    <row r="1809" spans="1:10" x14ac:dyDescent="0.2">
      <c r="A1809" s="4" t="s">
        <v>11</v>
      </c>
      <c r="B1809" s="4" t="s">
        <v>12</v>
      </c>
      <c r="C1809" s="4" t="s">
        <v>2308</v>
      </c>
      <c r="D1809" s="4" t="s">
        <v>2624</v>
      </c>
      <c r="F1809" s="4">
        <v>1658937</v>
      </c>
      <c r="G1809" s="5" t="s">
        <v>1147</v>
      </c>
      <c r="H1809" s="4">
        <v>0</v>
      </c>
      <c r="I1809" s="6">
        <v>3000000</v>
      </c>
      <c r="J1809" s="6">
        <v>2044048</v>
      </c>
    </row>
    <row r="1810" spans="1:10" x14ac:dyDescent="0.2">
      <c r="A1810" s="4" t="s">
        <v>11</v>
      </c>
      <c r="B1810" s="4" t="s">
        <v>22</v>
      </c>
      <c r="C1810" s="4" t="s">
        <v>2308</v>
      </c>
      <c r="D1810" s="4" t="s">
        <v>2625</v>
      </c>
      <c r="F1810" s="4">
        <v>1239266</v>
      </c>
      <c r="G1810" s="5" t="s">
        <v>1147</v>
      </c>
      <c r="H1810" s="4">
        <v>0</v>
      </c>
      <c r="I1810" s="6">
        <v>3000000</v>
      </c>
      <c r="J1810" s="6">
        <v>2045052</v>
      </c>
    </row>
    <row r="1811" spans="1:10" x14ac:dyDescent="0.2">
      <c r="A1811" s="4" t="s">
        <v>11</v>
      </c>
      <c r="B1811" s="4" t="s">
        <v>12</v>
      </c>
      <c r="C1811" s="4" t="s">
        <v>2626</v>
      </c>
      <c r="D1811" s="4" t="s">
        <v>2627</v>
      </c>
      <c r="F1811" s="4">
        <v>1502697</v>
      </c>
      <c r="G1811" s="5" t="s">
        <v>1147</v>
      </c>
      <c r="H1811" s="4">
        <v>0</v>
      </c>
      <c r="I1811" s="6">
        <v>3000000</v>
      </c>
      <c r="J1811" s="6">
        <v>2046056</v>
      </c>
    </row>
    <row r="1812" spans="1:10" x14ac:dyDescent="0.2">
      <c r="A1812" s="4" t="s">
        <v>11</v>
      </c>
      <c r="B1812" s="4" t="s">
        <v>19</v>
      </c>
      <c r="C1812" s="4" t="s">
        <v>2308</v>
      </c>
      <c r="D1812" s="4" t="s">
        <v>1222</v>
      </c>
      <c r="F1812" s="4">
        <v>525624</v>
      </c>
      <c r="G1812" s="5" t="s">
        <v>1147</v>
      </c>
      <c r="H1812" s="4">
        <v>0</v>
      </c>
      <c r="I1812" s="6">
        <v>3000000</v>
      </c>
      <c r="J1812" s="6">
        <v>2047060</v>
      </c>
    </row>
    <row r="1813" spans="1:10" x14ac:dyDescent="0.2">
      <c r="A1813" s="4" t="s">
        <v>11</v>
      </c>
      <c r="B1813" s="4" t="s">
        <v>22</v>
      </c>
      <c r="C1813" s="4" t="s">
        <v>1425</v>
      </c>
      <c r="D1813" s="4" t="s">
        <v>2628</v>
      </c>
      <c r="F1813" s="4">
        <v>220259</v>
      </c>
      <c r="G1813" s="5" t="s">
        <v>1147</v>
      </c>
      <c r="H1813" s="4">
        <v>0</v>
      </c>
      <c r="I1813" s="6">
        <v>3000000</v>
      </c>
      <c r="J1813" s="6">
        <v>2048064</v>
      </c>
    </row>
    <row r="1814" spans="1:10" x14ac:dyDescent="0.2">
      <c r="A1814" s="4" t="s">
        <v>11</v>
      </c>
      <c r="B1814" s="4" t="s">
        <v>12</v>
      </c>
      <c r="C1814" s="4" t="s">
        <v>2626</v>
      </c>
      <c r="D1814" s="4" t="s">
        <v>2629</v>
      </c>
      <c r="F1814" s="4">
        <v>676666</v>
      </c>
      <c r="G1814" s="5" t="s">
        <v>1147</v>
      </c>
      <c r="H1814" s="4">
        <v>0</v>
      </c>
      <c r="I1814" s="6">
        <v>3000000</v>
      </c>
      <c r="J1814" s="6">
        <v>2049068</v>
      </c>
    </row>
    <row r="1815" spans="1:10" x14ac:dyDescent="0.2">
      <c r="A1815" s="4" t="s">
        <v>11</v>
      </c>
      <c r="B1815" s="4" t="s">
        <v>12</v>
      </c>
      <c r="C1815" s="4" t="s">
        <v>2308</v>
      </c>
      <c r="D1815" s="4" t="s">
        <v>2630</v>
      </c>
      <c r="F1815" s="4">
        <v>1660081</v>
      </c>
      <c r="G1815" s="5" t="s">
        <v>1147</v>
      </c>
      <c r="H1815" s="4">
        <v>0</v>
      </c>
      <c r="I1815" s="6">
        <v>3000000</v>
      </c>
      <c r="J1815" s="6">
        <v>2050072</v>
      </c>
    </row>
    <row r="1816" spans="1:10" x14ac:dyDescent="0.2">
      <c r="A1816" s="4" t="s">
        <v>11</v>
      </c>
      <c r="B1816" s="4" t="s">
        <v>19</v>
      </c>
      <c r="C1816" s="4" t="s">
        <v>1136</v>
      </c>
      <c r="D1816" s="4" t="s">
        <v>1222</v>
      </c>
      <c r="F1816" s="4">
        <v>1662541</v>
      </c>
      <c r="G1816" s="5" t="s">
        <v>1147</v>
      </c>
      <c r="H1816" s="4">
        <v>0</v>
      </c>
      <c r="I1816" s="6">
        <v>3000000</v>
      </c>
      <c r="J1816" s="6">
        <v>2051076</v>
      </c>
    </row>
    <row r="1817" spans="1:10" x14ac:dyDescent="0.2">
      <c r="A1817" s="4" t="s">
        <v>11</v>
      </c>
      <c r="B1817" s="4" t="s">
        <v>19</v>
      </c>
      <c r="C1817" s="4" t="s">
        <v>2308</v>
      </c>
      <c r="D1817" s="4" t="s">
        <v>2631</v>
      </c>
      <c r="F1817" s="4">
        <v>1518818</v>
      </c>
      <c r="G1817" s="5" t="s">
        <v>1147</v>
      </c>
      <c r="H1817" s="4">
        <v>0</v>
      </c>
      <c r="I1817" s="6">
        <v>3000000</v>
      </c>
      <c r="J1817" s="6">
        <v>2052080</v>
      </c>
    </row>
    <row r="1818" spans="1:10" x14ac:dyDescent="0.2">
      <c r="A1818" s="4" t="s">
        <v>11</v>
      </c>
      <c r="B1818" s="4" t="s">
        <v>12</v>
      </c>
      <c r="C1818" s="4" t="s">
        <v>2632</v>
      </c>
      <c r="D1818" s="4" t="s">
        <v>2633</v>
      </c>
      <c r="F1818" s="4">
        <v>1660867</v>
      </c>
      <c r="G1818" s="5" t="s">
        <v>1147</v>
      </c>
      <c r="H1818" s="4">
        <v>0</v>
      </c>
      <c r="I1818" s="6">
        <v>3000000</v>
      </c>
      <c r="J1818" s="6">
        <v>2053084</v>
      </c>
    </row>
    <row r="1819" spans="1:10" x14ac:dyDescent="0.2">
      <c r="A1819" s="4" t="s">
        <v>11</v>
      </c>
      <c r="B1819" s="4" t="s">
        <v>50</v>
      </c>
      <c r="C1819" s="4" t="s">
        <v>1040</v>
      </c>
      <c r="D1819" s="4" t="s">
        <v>644</v>
      </c>
      <c r="F1819" s="4">
        <v>1606456</v>
      </c>
      <c r="G1819" s="5" t="s">
        <v>1147</v>
      </c>
      <c r="H1819" s="4">
        <v>0</v>
      </c>
      <c r="I1819" s="6">
        <v>3000000</v>
      </c>
      <c r="J1819" s="6">
        <v>2054088</v>
      </c>
    </row>
    <row r="1820" spans="1:10" x14ac:dyDescent="0.2">
      <c r="A1820" s="4" t="s">
        <v>11</v>
      </c>
      <c r="B1820" s="4" t="s">
        <v>22</v>
      </c>
      <c r="C1820" s="4" t="s">
        <v>1040</v>
      </c>
      <c r="D1820" s="4" t="s">
        <v>2634</v>
      </c>
      <c r="F1820" s="4">
        <v>1341930</v>
      </c>
      <c r="G1820" s="5" t="s">
        <v>1147</v>
      </c>
      <c r="H1820" s="4">
        <v>0</v>
      </c>
      <c r="I1820" s="6">
        <v>3000000</v>
      </c>
      <c r="J1820" s="6">
        <v>2055092</v>
      </c>
    </row>
    <row r="1821" spans="1:10" x14ac:dyDescent="0.2">
      <c r="A1821" s="4" t="s">
        <v>11</v>
      </c>
      <c r="B1821" s="4" t="s">
        <v>67</v>
      </c>
      <c r="C1821" s="4" t="s">
        <v>1040</v>
      </c>
      <c r="D1821" s="4" t="s">
        <v>111</v>
      </c>
      <c r="F1821" s="4">
        <v>758480</v>
      </c>
      <c r="G1821" s="5" t="s">
        <v>1147</v>
      </c>
      <c r="H1821" s="4">
        <v>0</v>
      </c>
      <c r="I1821" s="6">
        <v>3000000</v>
      </c>
      <c r="J1821" s="6">
        <v>2056096</v>
      </c>
    </row>
    <row r="1822" spans="1:10" x14ac:dyDescent="0.2">
      <c r="A1822" s="4" t="s">
        <v>11</v>
      </c>
      <c r="B1822" s="4" t="s">
        <v>19</v>
      </c>
      <c r="C1822" s="4" t="s">
        <v>2632</v>
      </c>
      <c r="D1822" s="4" t="s">
        <v>2635</v>
      </c>
      <c r="F1822" s="4">
        <v>734416</v>
      </c>
      <c r="G1822" s="5" t="s">
        <v>1147</v>
      </c>
      <c r="H1822" s="4">
        <v>0</v>
      </c>
      <c r="I1822" s="6">
        <v>3000000</v>
      </c>
      <c r="J1822" s="6">
        <v>2057100</v>
      </c>
    </row>
    <row r="1823" spans="1:10" x14ac:dyDescent="0.2">
      <c r="A1823" s="4" t="s">
        <v>11</v>
      </c>
      <c r="B1823" s="4" t="s">
        <v>25</v>
      </c>
      <c r="C1823" s="4" t="s">
        <v>430</v>
      </c>
      <c r="D1823" s="4" t="s">
        <v>2636</v>
      </c>
      <c r="F1823" s="4">
        <v>1532876</v>
      </c>
      <c r="G1823" s="5" t="s">
        <v>1147</v>
      </c>
      <c r="H1823" s="4">
        <v>0</v>
      </c>
      <c r="I1823" s="6">
        <v>3000000</v>
      </c>
      <c r="J1823" s="6">
        <v>2058104</v>
      </c>
    </row>
    <row r="1824" spans="1:10" x14ac:dyDescent="0.2">
      <c r="A1824" s="4" t="s">
        <v>11</v>
      </c>
      <c r="B1824" s="4" t="s">
        <v>19</v>
      </c>
      <c r="C1824" s="4" t="s">
        <v>2250</v>
      </c>
      <c r="D1824" s="4" t="s">
        <v>2637</v>
      </c>
      <c r="F1824" s="4">
        <v>535276</v>
      </c>
      <c r="G1824" s="5" t="s">
        <v>1147</v>
      </c>
      <c r="H1824" s="4">
        <v>0</v>
      </c>
      <c r="I1824" s="6">
        <v>3000000</v>
      </c>
      <c r="J1824" s="6">
        <v>2059108</v>
      </c>
    </row>
    <row r="1825" spans="1:10" x14ac:dyDescent="0.2">
      <c r="A1825" s="4" t="s">
        <v>11</v>
      </c>
      <c r="B1825" s="4" t="s">
        <v>12</v>
      </c>
      <c r="C1825" s="4" t="s">
        <v>1040</v>
      </c>
      <c r="D1825" s="4" t="s">
        <v>2638</v>
      </c>
      <c r="F1825" s="4">
        <v>1610797</v>
      </c>
      <c r="G1825" s="5" t="s">
        <v>1147</v>
      </c>
      <c r="H1825" s="4">
        <v>0</v>
      </c>
      <c r="I1825" s="6">
        <v>3000000</v>
      </c>
      <c r="J1825" s="6">
        <v>2060112</v>
      </c>
    </row>
    <row r="1826" spans="1:10" x14ac:dyDescent="0.2">
      <c r="A1826" s="4" t="s">
        <v>11</v>
      </c>
      <c r="B1826" s="4" t="s">
        <v>12</v>
      </c>
      <c r="C1826" s="4" t="s">
        <v>389</v>
      </c>
      <c r="D1826" s="4" t="s">
        <v>2639</v>
      </c>
      <c r="F1826" s="4">
        <v>1660156</v>
      </c>
      <c r="G1826" s="5" t="s">
        <v>1147</v>
      </c>
      <c r="H1826" s="4">
        <v>0</v>
      </c>
      <c r="I1826" s="6">
        <v>3000000</v>
      </c>
      <c r="J1826" s="6">
        <v>2061116</v>
      </c>
    </row>
    <row r="1827" spans="1:10" x14ac:dyDescent="0.2">
      <c r="A1827" s="4" t="s">
        <v>11</v>
      </c>
      <c r="B1827" s="4" t="s">
        <v>12</v>
      </c>
      <c r="C1827" s="4" t="s">
        <v>2640</v>
      </c>
      <c r="D1827" s="4" t="s">
        <v>2641</v>
      </c>
      <c r="F1827" s="4">
        <v>525053</v>
      </c>
      <c r="G1827" s="5" t="s">
        <v>1147</v>
      </c>
      <c r="H1827" s="4">
        <v>0</v>
      </c>
      <c r="I1827" s="6">
        <v>3000000</v>
      </c>
      <c r="J1827" s="6">
        <v>2062120</v>
      </c>
    </row>
    <row r="1828" spans="1:10" x14ac:dyDescent="0.2">
      <c r="A1828" s="4" t="s">
        <v>11</v>
      </c>
      <c r="B1828" s="4" t="s">
        <v>19</v>
      </c>
      <c r="C1828" s="4" t="s">
        <v>2642</v>
      </c>
      <c r="D1828" s="4" t="s">
        <v>2643</v>
      </c>
      <c r="F1828" s="4">
        <v>1596749</v>
      </c>
      <c r="G1828" s="5" t="s">
        <v>1147</v>
      </c>
      <c r="H1828" s="4">
        <v>0</v>
      </c>
      <c r="I1828" s="6">
        <v>3000000</v>
      </c>
      <c r="J1828" s="6">
        <v>2063124</v>
      </c>
    </row>
    <row r="1829" spans="1:10" x14ac:dyDescent="0.2">
      <c r="A1829" s="4" t="s">
        <v>11</v>
      </c>
      <c r="B1829" s="4" t="s">
        <v>25</v>
      </c>
      <c r="C1829" s="4" t="s">
        <v>2388</v>
      </c>
      <c r="D1829" s="4" t="s">
        <v>2644</v>
      </c>
      <c r="F1829" s="4">
        <v>517662</v>
      </c>
      <c r="G1829" s="5" t="s">
        <v>1147</v>
      </c>
      <c r="H1829" s="4">
        <v>0</v>
      </c>
      <c r="I1829" s="6">
        <v>3000000</v>
      </c>
      <c r="J1829" s="6">
        <v>2064128</v>
      </c>
    </row>
    <row r="1830" spans="1:10" x14ac:dyDescent="0.2">
      <c r="A1830" s="4" t="s">
        <v>11</v>
      </c>
      <c r="B1830" s="4" t="s">
        <v>25</v>
      </c>
      <c r="C1830" s="4" t="s">
        <v>2388</v>
      </c>
      <c r="D1830" s="4" t="s">
        <v>2580</v>
      </c>
      <c r="F1830" s="4">
        <v>1520061</v>
      </c>
      <c r="G1830" s="5" t="s">
        <v>1147</v>
      </c>
      <c r="H1830" s="4">
        <v>0</v>
      </c>
      <c r="I1830" s="6">
        <v>3000000</v>
      </c>
      <c r="J1830" s="6">
        <v>2065132</v>
      </c>
    </row>
    <row r="1831" spans="1:10" x14ac:dyDescent="0.2">
      <c r="A1831" s="4" t="s">
        <v>11</v>
      </c>
      <c r="B1831" s="4" t="s">
        <v>157</v>
      </c>
      <c r="C1831" s="4" t="s">
        <v>2388</v>
      </c>
      <c r="D1831" s="4" t="s">
        <v>2645</v>
      </c>
      <c r="F1831" s="4">
        <v>1555216</v>
      </c>
      <c r="G1831" s="5" t="s">
        <v>1147</v>
      </c>
      <c r="H1831" s="4">
        <v>0</v>
      </c>
      <c r="I1831" s="6">
        <v>3000000</v>
      </c>
      <c r="J1831" s="6">
        <v>2066136</v>
      </c>
    </row>
    <row r="1832" spans="1:10" x14ac:dyDescent="0.2">
      <c r="A1832" s="4" t="s">
        <v>11</v>
      </c>
      <c r="B1832" s="4" t="s">
        <v>25</v>
      </c>
      <c r="C1832" s="4" t="s">
        <v>2646</v>
      </c>
      <c r="D1832" s="4" t="s">
        <v>2647</v>
      </c>
      <c r="F1832" s="4">
        <v>585206</v>
      </c>
      <c r="G1832" s="5" t="s">
        <v>1147</v>
      </c>
      <c r="H1832" s="4">
        <v>0</v>
      </c>
      <c r="I1832" s="6">
        <v>3000000</v>
      </c>
      <c r="J1832" s="6">
        <v>2067140</v>
      </c>
    </row>
    <row r="1833" spans="1:10" x14ac:dyDescent="0.2">
      <c r="A1833" s="4" t="s">
        <v>11</v>
      </c>
      <c r="B1833" s="4" t="s">
        <v>12</v>
      </c>
      <c r="C1833" s="4" t="s">
        <v>2648</v>
      </c>
      <c r="D1833" s="4" t="s">
        <v>2649</v>
      </c>
      <c r="F1833" s="4">
        <v>1660057</v>
      </c>
      <c r="G1833" s="5" t="s">
        <v>1147</v>
      </c>
      <c r="H1833" s="4">
        <v>0</v>
      </c>
      <c r="I1833" s="6">
        <v>3000000</v>
      </c>
      <c r="J1833" s="6">
        <v>2068144</v>
      </c>
    </row>
    <row r="1834" spans="1:10" x14ac:dyDescent="0.2">
      <c r="A1834" s="4" t="s">
        <v>11</v>
      </c>
      <c r="B1834" s="4" t="s">
        <v>25</v>
      </c>
      <c r="C1834" s="4" t="s">
        <v>2650</v>
      </c>
      <c r="D1834" s="4" t="s">
        <v>2651</v>
      </c>
      <c r="F1834" s="4">
        <v>505543</v>
      </c>
      <c r="G1834" s="5" t="s">
        <v>1147</v>
      </c>
      <c r="H1834" s="4">
        <v>0</v>
      </c>
      <c r="I1834" s="6">
        <v>3000000</v>
      </c>
      <c r="J1834" s="6">
        <v>2069148</v>
      </c>
    </row>
    <row r="1835" spans="1:10" x14ac:dyDescent="0.2">
      <c r="A1835" s="4" t="s">
        <v>11</v>
      </c>
      <c r="B1835" s="4" t="s">
        <v>22</v>
      </c>
      <c r="C1835" s="4" t="s">
        <v>2652</v>
      </c>
      <c r="D1835" s="4" t="s">
        <v>2653</v>
      </c>
      <c r="F1835" s="4">
        <v>516946</v>
      </c>
      <c r="G1835" s="5" t="s">
        <v>1147</v>
      </c>
      <c r="H1835" s="4">
        <v>0</v>
      </c>
      <c r="I1835" s="6">
        <v>3000000</v>
      </c>
      <c r="J1835" s="6">
        <v>2070152</v>
      </c>
    </row>
    <row r="1836" spans="1:10" x14ac:dyDescent="0.2">
      <c r="A1836" s="4" t="s">
        <v>11</v>
      </c>
      <c r="B1836" s="4" t="s">
        <v>25</v>
      </c>
      <c r="C1836" s="4" t="s">
        <v>2652</v>
      </c>
      <c r="D1836" s="4" t="s">
        <v>1563</v>
      </c>
      <c r="F1836" s="4">
        <v>1530714</v>
      </c>
      <c r="G1836" s="5" t="s">
        <v>1147</v>
      </c>
      <c r="H1836" s="4">
        <v>0</v>
      </c>
      <c r="I1836" s="6">
        <v>3000000</v>
      </c>
      <c r="J1836" s="6">
        <v>2071156</v>
      </c>
    </row>
    <row r="1837" spans="1:10" x14ac:dyDescent="0.2">
      <c r="A1837" s="4" t="s">
        <v>11</v>
      </c>
      <c r="B1837" s="4" t="s">
        <v>16</v>
      </c>
      <c r="C1837" s="4" t="s">
        <v>191</v>
      </c>
      <c r="D1837" s="4" t="s">
        <v>240</v>
      </c>
      <c r="F1837" s="4">
        <v>97788</v>
      </c>
      <c r="G1837" s="5" t="s">
        <v>1147</v>
      </c>
      <c r="H1837" s="4">
        <v>0</v>
      </c>
      <c r="I1837" s="6">
        <v>3000000</v>
      </c>
      <c r="J1837" s="6">
        <v>2072160</v>
      </c>
    </row>
    <row r="1838" spans="1:10" x14ac:dyDescent="0.2">
      <c r="A1838" s="4" t="s">
        <v>11</v>
      </c>
      <c r="B1838" s="4" t="s">
        <v>146</v>
      </c>
      <c r="C1838" s="4" t="s">
        <v>1454</v>
      </c>
      <c r="D1838" s="4" t="s">
        <v>1439</v>
      </c>
      <c r="F1838" s="4">
        <v>1682713</v>
      </c>
      <c r="G1838" s="5" t="s">
        <v>1147</v>
      </c>
      <c r="H1838" s="4">
        <v>0</v>
      </c>
      <c r="I1838" s="6">
        <v>3000000</v>
      </c>
      <c r="J1838" s="6">
        <v>2073164</v>
      </c>
    </row>
    <row r="1839" spans="1:10" x14ac:dyDescent="0.2">
      <c r="A1839" s="4" t="s">
        <v>11</v>
      </c>
      <c r="B1839" s="4" t="s">
        <v>67</v>
      </c>
      <c r="C1839" s="4" t="s">
        <v>2654</v>
      </c>
      <c r="D1839" s="4" t="s">
        <v>2655</v>
      </c>
      <c r="F1839" s="4">
        <v>1048089</v>
      </c>
      <c r="G1839" s="5" t="s">
        <v>1147</v>
      </c>
      <c r="H1839" s="4">
        <v>0</v>
      </c>
      <c r="I1839" s="6">
        <v>3000000</v>
      </c>
      <c r="J1839" s="6">
        <v>2074168</v>
      </c>
    </row>
    <row r="1840" spans="1:10" x14ac:dyDescent="0.2">
      <c r="A1840" s="4" t="s">
        <v>11</v>
      </c>
      <c r="B1840" s="4" t="s">
        <v>16</v>
      </c>
      <c r="C1840" s="4" t="s">
        <v>2654</v>
      </c>
      <c r="D1840" s="4" t="s">
        <v>2656</v>
      </c>
      <c r="F1840" s="4">
        <v>1599065</v>
      </c>
      <c r="G1840" s="5" t="s">
        <v>1147</v>
      </c>
      <c r="H1840" s="4">
        <v>0</v>
      </c>
      <c r="I1840" s="6">
        <v>3000000</v>
      </c>
      <c r="J1840" s="6">
        <v>2075172</v>
      </c>
    </row>
    <row r="1841" spans="1:10" x14ac:dyDescent="0.2">
      <c r="A1841" s="4" t="s">
        <v>11</v>
      </c>
      <c r="B1841" s="4" t="s">
        <v>67</v>
      </c>
      <c r="C1841" s="4" t="s">
        <v>2654</v>
      </c>
      <c r="D1841" s="4" t="s">
        <v>2657</v>
      </c>
      <c r="F1841" s="4">
        <v>1389913</v>
      </c>
      <c r="G1841" s="5" t="s">
        <v>1147</v>
      </c>
      <c r="H1841" s="4">
        <v>0</v>
      </c>
      <c r="I1841" s="6">
        <v>3000000</v>
      </c>
      <c r="J1841" s="6">
        <v>2076176</v>
      </c>
    </row>
    <row r="1842" spans="1:10" x14ac:dyDescent="0.2">
      <c r="A1842" s="4" t="s">
        <v>11</v>
      </c>
      <c r="B1842" s="4" t="s">
        <v>157</v>
      </c>
      <c r="C1842" s="4" t="s">
        <v>2654</v>
      </c>
      <c r="D1842" s="4" t="s">
        <v>2658</v>
      </c>
      <c r="F1842" s="4">
        <v>531549</v>
      </c>
      <c r="G1842" s="5" t="s">
        <v>1147</v>
      </c>
      <c r="H1842" s="4">
        <v>0</v>
      </c>
      <c r="I1842" s="6">
        <v>3000000</v>
      </c>
      <c r="J1842" s="6">
        <v>2077180</v>
      </c>
    </row>
    <row r="1843" spans="1:10" x14ac:dyDescent="0.2">
      <c r="A1843" s="4" t="s">
        <v>11</v>
      </c>
      <c r="B1843" s="4" t="s">
        <v>50</v>
      </c>
      <c r="C1843" s="4" t="s">
        <v>2654</v>
      </c>
      <c r="D1843" s="4" t="s">
        <v>669</v>
      </c>
      <c r="F1843" s="4">
        <v>516680</v>
      </c>
      <c r="G1843" s="5" t="s">
        <v>1147</v>
      </c>
      <c r="H1843" s="4">
        <v>0</v>
      </c>
      <c r="I1843" s="6">
        <v>3000000</v>
      </c>
      <c r="J1843" s="6">
        <v>2078184</v>
      </c>
    </row>
    <row r="1844" spans="1:10" x14ac:dyDescent="0.2">
      <c r="A1844" s="4" t="s">
        <v>11</v>
      </c>
      <c r="B1844" s="4" t="s">
        <v>25</v>
      </c>
      <c r="C1844" s="4" t="s">
        <v>2654</v>
      </c>
      <c r="D1844" s="4" t="s">
        <v>2659</v>
      </c>
      <c r="F1844" s="4">
        <v>1445772</v>
      </c>
      <c r="G1844" s="5" t="s">
        <v>1147</v>
      </c>
      <c r="H1844" s="4">
        <v>0</v>
      </c>
      <c r="I1844" s="6">
        <v>3000000</v>
      </c>
      <c r="J1844" s="6">
        <v>2079188</v>
      </c>
    </row>
    <row r="1845" spans="1:10" x14ac:dyDescent="0.2">
      <c r="A1845" s="4" t="s">
        <v>11</v>
      </c>
      <c r="B1845" s="4" t="s">
        <v>488</v>
      </c>
      <c r="C1845" s="4" t="s">
        <v>2660</v>
      </c>
      <c r="D1845" s="4" t="s">
        <v>2661</v>
      </c>
      <c r="F1845" s="4">
        <v>1136017</v>
      </c>
      <c r="G1845" s="5" t="s">
        <v>1147</v>
      </c>
      <c r="H1845" s="4">
        <v>0</v>
      </c>
      <c r="I1845" s="6">
        <v>3000000</v>
      </c>
      <c r="J1845" s="6">
        <v>2080192</v>
      </c>
    </row>
    <row r="1846" spans="1:10" x14ac:dyDescent="0.2">
      <c r="A1846" s="4" t="s">
        <v>11</v>
      </c>
      <c r="B1846" s="4" t="s">
        <v>12</v>
      </c>
      <c r="C1846" s="4" t="s">
        <v>2662</v>
      </c>
      <c r="D1846" s="4" t="s">
        <v>2663</v>
      </c>
      <c r="F1846" s="4">
        <v>1659596</v>
      </c>
      <c r="G1846" s="5" t="s">
        <v>1147</v>
      </c>
      <c r="H1846" s="4">
        <v>0</v>
      </c>
      <c r="I1846" s="6">
        <v>3000000</v>
      </c>
      <c r="J1846" s="6">
        <v>2081196</v>
      </c>
    </row>
    <row r="1847" spans="1:10" x14ac:dyDescent="0.2">
      <c r="A1847" s="4" t="s">
        <v>11</v>
      </c>
      <c r="B1847" s="4" t="s">
        <v>25</v>
      </c>
      <c r="C1847" s="4" t="s">
        <v>2654</v>
      </c>
      <c r="D1847" s="4" t="s">
        <v>2664</v>
      </c>
      <c r="F1847" s="4">
        <v>1450913</v>
      </c>
      <c r="G1847" s="5" t="s">
        <v>1147</v>
      </c>
      <c r="H1847" s="4">
        <v>0</v>
      </c>
      <c r="I1847" s="6">
        <v>3000000</v>
      </c>
      <c r="J1847" s="6">
        <v>2082200</v>
      </c>
    </row>
    <row r="1848" spans="1:10" x14ac:dyDescent="0.2">
      <c r="A1848" s="4" t="s">
        <v>11</v>
      </c>
      <c r="B1848" s="4" t="s">
        <v>22</v>
      </c>
      <c r="C1848" s="4" t="s">
        <v>726</v>
      </c>
      <c r="D1848" s="4" t="s">
        <v>2665</v>
      </c>
      <c r="F1848" s="4">
        <v>583086</v>
      </c>
      <c r="G1848" s="5" t="s">
        <v>1147</v>
      </c>
      <c r="H1848" s="4">
        <v>0</v>
      </c>
      <c r="I1848" s="6">
        <v>3000000</v>
      </c>
      <c r="J1848" s="6">
        <v>2083204</v>
      </c>
    </row>
    <row r="1849" spans="1:10" x14ac:dyDescent="0.2">
      <c r="A1849" s="4" t="s">
        <v>11</v>
      </c>
      <c r="B1849" s="4" t="s">
        <v>25</v>
      </c>
      <c r="C1849" s="4" t="s">
        <v>2666</v>
      </c>
      <c r="D1849" s="4" t="s">
        <v>2667</v>
      </c>
      <c r="F1849" s="4">
        <v>1450921</v>
      </c>
      <c r="G1849" s="5" t="s">
        <v>1147</v>
      </c>
      <c r="H1849" s="4">
        <v>0</v>
      </c>
      <c r="I1849" s="6">
        <v>3000000</v>
      </c>
      <c r="J1849" s="6">
        <v>2084208</v>
      </c>
    </row>
    <row r="1850" spans="1:10" x14ac:dyDescent="0.2">
      <c r="A1850" s="4" t="s">
        <v>11</v>
      </c>
      <c r="B1850" s="4" t="s">
        <v>12</v>
      </c>
      <c r="C1850" s="4" t="s">
        <v>2666</v>
      </c>
      <c r="D1850" s="4" t="s">
        <v>2668</v>
      </c>
      <c r="F1850" s="4">
        <v>1424165</v>
      </c>
      <c r="G1850" s="5" t="s">
        <v>1147</v>
      </c>
      <c r="H1850" s="4">
        <v>0</v>
      </c>
      <c r="I1850" s="6">
        <v>3000000</v>
      </c>
      <c r="J1850" s="6">
        <v>2085212</v>
      </c>
    </row>
    <row r="1851" spans="1:10" x14ac:dyDescent="0.2">
      <c r="A1851" s="4" t="s">
        <v>11</v>
      </c>
      <c r="B1851" s="4" t="s">
        <v>25</v>
      </c>
      <c r="C1851" s="4" t="s">
        <v>2666</v>
      </c>
      <c r="D1851" s="4" t="s">
        <v>131</v>
      </c>
      <c r="F1851" s="4">
        <v>1555596</v>
      </c>
      <c r="G1851" s="5" t="s">
        <v>1147</v>
      </c>
      <c r="H1851" s="4">
        <v>0</v>
      </c>
      <c r="I1851" s="6">
        <v>3000000</v>
      </c>
      <c r="J1851" s="6">
        <v>2086216</v>
      </c>
    </row>
    <row r="1852" spans="1:10" x14ac:dyDescent="0.2">
      <c r="A1852" s="4" t="s">
        <v>11</v>
      </c>
      <c r="B1852" s="4" t="s">
        <v>12</v>
      </c>
      <c r="C1852" s="4" t="s">
        <v>2666</v>
      </c>
      <c r="D1852" s="4" t="s">
        <v>343</v>
      </c>
      <c r="F1852" s="4">
        <v>1438082</v>
      </c>
      <c r="G1852" s="5" t="s">
        <v>1147</v>
      </c>
      <c r="H1852" s="4">
        <v>0</v>
      </c>
      <c r="I1852" s="6">
        <v>3000000</v>
      </c>
      <c r="J1852" s="6">
        <v>2087220</v>
      </c>
    </row>
    <row r="1853" spans="1:10" x14ac:dyDescent="0.2">
      <c r="A1853" s="4" t="s">
        <v>11</v>
      </c>
      <c r="B1853" s="4" t="s">
        <v>19</v>
      </c>
      <c r="C1853" s="4" t="s">
        <v>2669</v>
      </c>
      <c r="D1853" s="4" t="s">
        <v>2670</v>
      </c>
      <c r="F1853" s="4">
        <v>764272</v>
      </c>
      <c r="G1853" s="5" t="s">
        <v>1147</v>
      </c>
      <c r="H1853" s="4">
        <v>0</v>
      </c>
      <c r="I1853" s="6">
        <v>3000000</v>
      </c>
      <c r="J1853" s="6">
        <v>2088224</v>
      </c>
    </row>
    <row r="1854" spans="1:10" x14ac:dyDescent="0.2">
      <c r="A1854" s="4" t="s">
        <v>11</v>
      </c>
      <c r="B1854" s="4" t="s">
        <v>12</v>
      </c>
      <c r="C1854" s="4" t="s">
        <v>2671</v>
      </c>
      <c r="D1854" s="4" t="s">
        <v>2672</v>
      </c>
      <c r="F1854" s="4">
        <v>764124</v>
      </c>
      <c r="G1854" s="5" t="s">
        <v>1147</v>
      </c>
      <c r="H1854" s="4">
        <v>0</v>
      </c>
      <c r="I1854" s="6">
        <v>3000000</v>
      </c>
      <c r="J1854" s="6">
        <v>2089228</v>
      </c>
    </row>
    <row r="1855" spans="1:10" x14ac:dyDescent="0.2">
      <c r="A1855" s="4" t="s">
        <v>11</v>
      </c>
      <c r="B1855" s="4" t="s">
        <v>22</v>
      </c>
      <c r="C1855" s="4" t="s">
        <v>191</v>
      </c>
      <c r="D1855" s="4" t="s">
        <v>2673</v>
      </c>
      <c r="F1855" s="4">
        <v>1095999</v>
      </c>
      <c r="G1855" s="5" t="s">
        <v>1147</v>
      </c>
      <c r="H1855" s="4">
        <v>0</v>
      </c>
      <c r="I1855" s="6">
        <v>3000000</v>
      </c>
      <c r="J1855" s="6">
        <v>2090232</v>
      </c>
    </row>
    <row r="1856" spans="1:10" x14ac:dyDescent="0.2">
      <c r="A1856" s="4" t="s">
        <v>11</v>
      </c>
      <c r="B1856" s="4" t="s">
        <v>12</v>
      </c>
      <c r="C1856" s="4" t="s">
        <v>1271</v>
      </c>
      <c r="D1856" s="4" t="s">
        <v>2674</v>
      </c>
      <c r="F1856" s="4">
        <v>1077203</v>
      </c>
      <c r="G1856" s="5" t="s">
        <v>1147</v>
      </c>
      <c r="H1856" s="4">
        <v>0</v>
      </c>
      <c r="I1856" s="6">
        <v>3000000</v>
      </c>
      <c r="J1856" s="6">
        <v>2091236</v>
      </c>
    </row>
    <row r="1857" spans="1:10" x14ac:dyDescent="0.2">
      <c r="A1857" s="4" t="s">
        <v>11</v>
      </c>
      <c r="B1857" s="4" t="s">
        <v>25</v>
      </c>
      <c r="C1857" s="4" t="s">
        <v>1429</v>
      </c>
      <c r="D1857" s="4" t="s">
        <v>2675</v>
      </c>
      <c r="F1857" s="4">
        <v>531838</v>
      </c>
      <c r="G1857" s="5" t="s">
        <v>1147</v>
      </c>
      <c r="H1857" s="4">
        <v>0</v>
      </c>
      <c r="I1857" s="6">
        <v>3000000</v>
      </c>
      <c r="J1857" s="6">
        <v>2092240</v>
      </c>
    </row>
    <row r="1858" spans="1:10" x14ac:dyDescent="0.2">
      <c r="A1858" s="4" t="s">
        <v>11</v>
      </c>
      <c r="B1858" s="4" t="s">
        <v>19</v>
      </c>
      <c r="C1858" s="4" t="s">
        <v>1429</v>
      </c>
      <c r="D1858" s="4" t="s">
        <v>2676</v>
      </c>
      <c r="F1858" s="4">
        <v>505733</v>
      </c>
      <c r="G1858" s="5" t="s">
        <v>1147</v>
      </c>
      <c r="H1858" s="4">
        <v>0</v>
      </c>
      <c r="I1858" s="6">
        <v>3000000</v>
      </c>
      <c r="J1858" s="6">
        <v>2093244</v>
      </c>
    </row>
    <row r="1859" spans="1:10" x14ac:dyDescent="0.2">
      <c r="A1859" s="4" t="s">
        <v>11</v>
      </c>
      <c r="B1859" s="4" t="s">
        <v>12</v>
      </c>
      <c r="C1859" s="4" t="s">
        <v>1429</v>
      </c>
      <c r="D1859" s="4" t="s">
        <v>1426</v>
      </c>
      <c r="F1859" s="4">
        <v>512432</v>
      </c>
      <c r="G1859" s="5" t="s">
        <v>1147</v>
      </c>
      <c r="H1859" s="4">
        <v>0</v>
      </c>
      <c r="I1859" s="6">
        <v>3000000</v>
      </c>
      <c r="J1859" s="6">
        <v>2094248</v>
      </c>
    </row>
    <row r="1860" spans="1:10" x14ac:dyDescent="0.2">
      <c r="A1860" s="4" t="s">
        <v>11</v>
      </c>
      <c r="B1860" s="4" t="s">
        <v>12</v>
      </c>
      <c r="C1860" s="4" t="s">
        <v>191</v>
      </c>
      <c r="D1860" s="4" t="s">
        <v>2677</v>
      </c>
      <c r="F1860" s="4">
        <v>505915</v>
      </c>
      <c r="G1860" s="5" t="s">
        <v>1147</v>
      </c>
      <c r="H1860" s="4">
        <v>0</v>
      </c>
      <c r="I1860" s="6">
        <v>3000000</v>
      </c>
      <c r="J1860" s="6">
        <v>2095252</v>
      </c>
    </row>
    <row r="1861" spans="1:10" x14ac:dyDescent="0.2">
      <c r="A1861" s="4" t="s">
        <v>11</v>
      </c>
      <c r="B1861" s="4" t="s">
        <v>19</v>
      </c>
      <c r="C1861" s="4" t="s">
        <v>1429</v>
      </c>
      <c r="D1861" s="4" t="s">
        <v>2678</v>
      </c>
      <c r="F1861" s="4">
        <v>1142056</v>
      </c>
      <c r="G1861" s="5" t="s">
        <v>1147</v>
      </c>
      <c r="H1861" s="4">
        <v>0</v>
      </c>
      <c r="I1861" s="6">
        <v>3000000</v>
      </c>
      <c r="J1861" s="6">
        <v>2096256</v>
      </c>
    </row>
    <row r="1862" spans="1:10" x14ac:dyDescent="0.2">
      <c r="A1862" s="4" t="s">
        <v>11</v>
      </c>
      <c r="B1862" s="4" t="s">
        <v>146</v>
      </c>
      <c r="C1862" s="4" t="s">
        <v>1448</v>
      </c>
      <c r="D1862" s="4" t="s">
        <v>2679</v>
      </c>
      <c r="F1862" s="4">
        <v>1756467</v>
      </c>
      <c r="G1862" s="5" t="s">
        <v>1147</v>
      </c>
      <c r="H1862" s="4">
        <v>0</v>
      </c>
      <c r="I1862" s="6">
        <v>3000000</v>
      </c>
      <c r="J1862" s="6">
        <v>2097260</v>
      </c>
    </row>
    <row r="1863" spans="1:10" x14ac:dyDescent="0.2">
      <c r="A1863" s="4" t="s">
        <v>11</v>
      </c>
      <c r="B1863" s="4" t="s">
        <v>19</v>
      </c>
      <c r="C1863" s="4" t="s">
        <v>1448</v>
      </c>
      <c r="D1863" s="4" t="s">
        <v>2680</v>
      </c>
      <c r="F1863" s="4">
        <v>1296571</v>
      </c>
      <c r="G1863" s="5" t="s">
        <v>1147</v>
      </c>
      <c r="H1863" s="4">
        <v>0</v>
      </c>
      <c r="I1863" s="6">
        <v>3000000</v>
      </c>
      <c r="J1863" s="6">
        <v>2098264</v>
      </c>
    </row>
    <row r="1864" spans="1:10" x14ac:dyDescent="0.2">
      <c r="A1864" s="4" t="s">
        <v>11</v>
      </c>
      <c r="B1864" s="4" t="s">
        <v>19</v>
      </c>
      <c r="C1864" s="4" t="s">
        <v>1448</v>
      </c>
      <c r="D1864" s="4" t="s">
        <v>2681</v>
      </c>
      <c r="F1864" s="4">
        <v>648673</v>
      </c>
      <c r="G1864" s="5" t="s">
        <v>1147</v>
      </c>
      <c r="H1864" s="4">
        <v>0</v>
      </c>
      <c r="I1864" s="6">
        <v>3000000</v>
      </c>
      <c r="J1864" s="6">
        <v>2099268</v>
      </c>
    </row>
    <row r="1865" spans="1:10" x14ac:dyDescent="0.2">
      <c r="A1865" s="4" t="s">
        <v>11</v>
      </c>
      <c r="B1865" s="4" t="s">
        <v>12</v>
      </c>
      <c r="C1865" s="4" t="s">
        <v>191</v>
      </c>
      <c r="D1865" s="4" t="s">
        <v>2682</v>
      </c>
      <c r="F1865" s="4">
        <v>1661832</v>
      </c>
      <c r="G1865" s="5" t="s">
        <v>1147</v>
      </c>
      <c r="H1865" s="4">
        <v>0</v>
      </c>
      <c r="I1865" s="6">
        <v>3000000</v>
      </c>
      <c r="J1865" s="6">
        <v>2100272</v>
      </c>
    </row>
    <row r="1866" spans="1:10" x14ac:dyDescent="0.2">
      <c r="A1866" s="4" t="s">
        <v>11</v>
      </c>
      <c r="B1866" s="4" t="s">
        <v>12</v>
      </c>
      <c r="C1866" s="4" t="s">
        <v>1760</v>
      </c>
      <c r="D1866" s="4" t="s">
        <v>2683</v>
      </c>
      <c r="F1866" s="4">
        <v>668424</v>
      </c>
      <c r="G1866" s="5" t="s">
        <v>1147</v>
      </c>
      <c r="H1866" s="4">
        <v>0</v>
      </c>
      <c r="I1866" s="6">
        <v>3000000</v>
      </c>
      <c r="J1866" s="6">
        <v>2101276</v>
      </c>
    </row>
    <row r="1867" spans="1:10" x14ac:dyDescent="0.2">
      <c r="A1867" s="4" t="s">
        <v>11</v>
      </c>
      <c r="B1867" s="4" t="s">
        <v>16</v>
      </c>
      <c r="C1867" s="4" t="s">
        <v>1760</v>
      </c>
      <c r="D1867" s="4" t="s">
        <v>2684</v>
      </c>
      <c r="F1867" s="4">
        <v>773380</v>
      </c>
      <c r="G1867" s="5" t="s">
        <v>1147</v>
      </c>
      <c r="H1867" s="4">
        <v>0</v>
      </c>
      <c r="I1867" s="6">
        <v>3000000</v>
      </c>
      <c r="J1867" s="6">
        <v>2102280</v>
      </c>
    </row>
    <row r="1868" spans="1:10" x14ac:dyDescent="0.2">
      <c r="A1868" s="4" t="s">
        <v>11</v>
      </c>
      <c r="B1868" s="4" t="s">
        <v>12</v>
      </c>
      <c r="C1868" s="4" t="s">
        <v>191</v>
      </c>
      <c r="D1868" s="4" t="s">
        <v>177</v>
      </c>
      <c r="F1868" s="4">
        <v>1094943</v>
      </c>
      <c r="G1868" s="5" t="s">
        <v>1147</v>
      </c>
      <c r="H1868" s="4">
        <v>0</v>
      </c>
      <c r="I1868" s="6">
        <v>3000000</v>
      </c>
      <c r="J1868" s="6">
        <v>2103284</v>
      </c>
    </row>
    <row r="1869" spans="1:10" x14ac:dyDescent="0.2">
      <c r="A1869" s="4" t="s">
        <v>11</v>
      </c>
      <c r="B1869" s="4" t="s">
        <v>157</v>
      </c>
      <c r="C1869" s="4" t="s">
        <v>1760</v>
      </c>
      <c r="D1869" s="4" t="s">
        <v>2685</v>
      </c>
      <c r="F1869" s="4">
        <v>1662228</v>
      </c>
      <c r="G1869" s="5" t="s">
        <v>1147</v>
      </c>
      <c r="H1869" s="4">
        <v>0</v>
      </c>
      <c r="I1869" s="6">
        <v>3000000</v>
      </c>
      <c r="J1869" s="6">
        <v>2104288</v>
      </c>
    </row>
    <row r="1870" spans="1:10" x14ac:dyDescent="0.2">
      <c r="A1870" s="4" t="s">
        <v>11</v>
      </c>
      <c r="B1870" s="4" t="s">
        <v>12</v>
      </c>
      <c r="C1870" s="4" t="s">
        <v>887</v>
      </c>
      <c r="D1870" s="4" t="s">
        <v>2686</v>
      </c>
      <c r="F1870" s="4">
        <v>1608445</v>
      </c>
      <c r="G1870" s="5" t="s">
        <v>1147</v>
      </c>
      <c r="H1870" s="4">
        <v>0</v>
      </c>
      <c r="I1870" s="6">
        <v>3000000</v>
      </c>
      <c r="J1870" s="6">
        <v>2105292</v>
      </c>
    </row>
    <row r="1871" spans="1:10" x14ac:dyDescent="0.2">
      <c r="A1871" s="4" t="s">
        <v>11</v>
      </c>
      <c r="B1871" s="4" t="s">
        <v>12</v>
      </c>
      <c r="C1871" s="4" t="s">
        <v>2687</v>
      </c>
      <c r="D1871" s="4" t="s">
        <v>1285</v>
      </c>
      <c r="F1871" s="4">
        <v>118535</v>
      </c>
      <c r="G1871" s="5" t="s">
        <v>1147</v>
      </c>
      <c r="H1871" s="4">
        <v>0</v>
      </c>
      <c r="I1871" s="6">
        <v>3000000</v>
      </c>
      <c r="J1871" s="6">
        <v>2106296</v>
      </c>
    </row>
    <row r="1872" spans="1:10" x14ac:dyDescent="0.2">
      <c r="A1872" s="4" t="s">
        <v>11</v>
      </c>
      <c r="B1872" s="4" t="s">
        <v>67</v>
      </c>
      <c r="C1872" s="4" t="s">
        <v>1008</v>
      </c>
      <c r="D1872" s="4" t="s">
        <v>135</v>
      </c>
      <c r="F1872" s="4">
        <v>569002</v>
      </c>
      <c r="G1872" s="5" t="s">
        <v>1147</v>
      </c>
      <c r="H1872" s="4">
        <v>0</v>
      </c>
      <c r="I1872" s="6">
        <v>3000000</v>
      </c>
      <c r="J1872" s="6">
        <v>2107300</v>
      </c>
    </row>
    <row r="1873" spans="1:10" x14ac:dyDescent="0.2">
      <c r="A1873" s="4" t="s">
        <v>11</v>
      </c>
      <c r="B1873" s="4" t="s">
        <v>25</v>
      </c>
      <c r="C1873" s="4" t="s">
        <v>1008</v>
      </c>
      <c r="D1873" s="4" t="s">
        <v>2688</v>
      </c>
      <c r="F1873" s="4">
        <v>744951</v>
      </c>
      <c r="G1873" s="5" t="s">
        <v>1147</v>
      </c>
      <c r="H1873" s="4">
        <v>0</v>
      </c>
      <c r="I1873" s="6">
        <v>3000000</v>
      </c>
      <c r="J1873" s="6">
        <v>2108304</v>
      </c>
    </row>
    <row r="1874" spans="1:10" x14ac:dyDescent="0.2">
      <c r="A1874" s="4" t="s">
        <v>11</v>
      </c>
      <c r="B1874" s="4" t="s">
        <v>12</v>
      </c>
      <c r="C1874" s="4" t="s">
        <v>1008</v>
      </c>
      <c r="D1874" s="4" t="s">
        <v>880</v>
      </c>
      <c r="F1874" s="4">
        <v>1444700</v>
      </c>
      <c r="G1874" s="5" t="s">
        <v>1147</v>
      </c>
      <c r="H1874" s="4">
        <v>0</v>
      </c>
      <c r="I1874" s="6">
        <v>3000000</v>
      </c>
      <c r="J1874" s="6">
        <v>2109308</v>
      </c>
    </row>
    <row r="1875" spans="1:10" x14ac:dyDescent="0.2">
      <c r="A1875" s="4" t="s">
        <v>11</v>
      </c>
      <c r="B1875" s="4" t="s">
        <v>12</v>
      </c>
      <c r="C1875" s="4" t="s">
        <v>726</v>
      </c>
      <c r="D1875" s="4" t="s">
        <v>2689</v>
      </c>
      <c r="F1875" s="4">
        <v>1660958</v>
      </c>
      <c r="G1875" s="5" t="s">
        <v>1147</v>
      </c>
      <c r="H1875" s="4">
        <v>0</v>
      </c>
      <c r="I1875" s="6">
        <v>3000000</v>
      </c>
      <c r="J1875" s="6">
        <v>2110312</v>
      </c>
    </row>
    <row r="1876" spans="1:10" x14ac:dyDescent="0.2">
      <c r="A1876" s="4" t="s">
        <v>11</v>
      </c>
      <c r="B1876" s="4" t="s">
        <v>157</v>
      </c>
      <c r="C1876" s="4" t="s">
        <v>726</v>
      </c>
      <c r="D1876" s="4" t="s">
        <v>2690</v>
      </c>
      <c r="F1876" s="4">
        <v>1691763</v>
      </c>
      <c r="G1876" s="5" t="s">
        <v>1147</v>
      </c>
      <c r="H1876" s="4">
        <v>0</v>
      </c>
      <c r="I1876" s="6">
        <v>3000000</v>
      </c>
      <c r="J1876" s="6">
        <v>2111316</v>
      </c>
    </row>
    <row r="1877" spans="1:10" x14ac:dyDescent="0.2">
      <c r="A1877" s="4" t="s">
        <v>11</v>
      </c>
      <c r="B1877" s="4" t="s">
        <v>12</v>
      </c>
      <c r="C1877" s="4" t="s">
        <v>726</v>
      </c>
      <c r="D1877" s="4" t="s">
        <v>541</v>
      </c>
      <c r="F1877" s="4">
        <v>1739414</v>
      </c>
      <c r="G1877" s="5" t="s">
        <v>1147</v>
      </c>
      <c r="H1877" s="4">
        <v>0</v>
      </c>
      <c r="I1877" s="6">
        <v>3000000</v>
      </c>
      <c r="J1877" s="6">
        <v>2112320</v>
      </c>
    </row>
    <row r="1878" spans="1:10" x14ac:dyDescent="0.2">
      <c r="A1878" s="4" t="s">
        <v>11</v>
      </c>
      <c r="B1878" s="4" t="s">
        <v>25</v>
      </c>
      <c r="C1878" s="4" t="s">
        <v>726</v>
      </c>
      <c r="D1878" s="4" t="s">
        <v>2691</v>
      </c>
      <c r="F1878" s="4">
        <v>1502630</v>
      </c>
      <c r="G1878" s="5" t="s">
        <v>1147</v>
      </c>
      <c r="H1878" s="4">
        <v>0</v>
      </c>
      <c r="I1878" s="6">
        <v>3000000</v>
      </c>
      <c r="J1878" s="6">
        <v>2113324</v>
      </c>
    </row>
    <row r="1879" spans="1:10" x14ac:dyDescent="0.2">
      <c r="A1879" s="4" t="s">
        <v>11</v>
      </c>
      <c r="B1879" s="4" t="s">
        <v>157</v>
      </c>
      <c r="C1879" s="4" t="s">
        <v>726</v>
      </c>
      <c r="D1879" s="4" t="s">
        <v>930</v>
      </c>
      <c r="F1879" s="4">
        <v>765139</v>
      </c>
      <c r="G1879" s="5" t="s">
        <v>1147</v>
      </c>
      <c r="H1879" s="4">
        <v>0</v>
      </c>
      <c r="I1879" s="6">
        <v>3000000</v>
      </c>
      <c r="J1879" s="6">
        <v>2114328</v>
      </c>
    </row>
    <row r="1880" spans="1:10" x14ac:dyDescent="0.2">
      <c r="A1880" s="4" t="s">
        <v>11</v>
      </c>
      <c r="B1880" s="4" t="s">
        <v>25</v>
      </c>
      <c r="C1880" s="4" t="s">
        <v>191</v>
      </c>
      <c r="D1880" s="4" t="s">
        <v>299</v>
      </c>
      <c r="F1880" s="4">
        <v>619872</v>
      </c>
      <c r="G1880" s="5" t="s">
        <v>1147</v>
      </c>
      <c r="H1880" s="4">
        <v>0</v>
      </c>
      <c r="I1880" s="6">
        <v>3000000</v>
      </c>
      <c r="J1880" s="6">
        <v>2115332</v>
      </c>
    </row>
    <row r="1881" spans="1:10" x14ac:dyDescent="0.2">
      <c r="A1881" s="4" t="s">
        <v>11</v>
      </c>
      <c r="B1881" s="4" t="s">
        <v>16</v>
      </c>
      <c r="C1881" s="4" t="s">
        <v>2692</v>
      </c>
      <c r="D1881" s="4" t="s">
        <v>1536</v>
      </c>
      <c r="F1881" s="4">
        <v>1593019</v>
      </c>
      <c r="G1881" s="5" t="s">
        <v>1147</v>
      </c>
      <c r="H1881" s="4">
        <v>0</v>
      </c>
      <c r="I1881" s="6">
        <v>3000000</v>
      </c>
      <c r="J1881" s="6">
        <v>2116336</v>
      </c>
    </row>
    <row r="1882" spans="1:10" x14ac:dyDescent="0.2">
      <c r="A1882" s="4" t="s">
        <v>11</v>
      </c>
      <c r="B1882" s="4" t="s">
        <v>12</v>
      </c>
      <c r="C1882" s="4" t="s">
        <v>2056</v>
      </c>
      <c r="D1882" s="4" t="s">
        <v>2693</v>
      </c>
      <c r="F1882" s="4">
        <v>32942</v>
      </c>
      <c r="G1882" s="5" t="s">
        <v>1147</v>
      </c>
      <c r="H1882" s="4">
        <v>0</v>
      </c>
      <c r="I1882" s="6">
        <v>3000000</v>
      </c>
      <c r="J1882" s="6">
        <v>2117340</v>
      </c>
    </row>
    <row r="1883" spans="1:10" x14ac:dyDescent="0.2">
      <c r="A1883" s="4" t="s">
        <v>11</v>
      </c>
      <c r="B1883" s="4" t="s">
        <v>25</v>
      </c>
      <c r="C1883" s="4" t="s">
        <v>805</v>
      </c>
      <c r="D1883" s="4" t="s">
        <v>2694</v>
      </c>
      <c r="F1883" s="4">
        <v>732469</v>
      </c>
      <c r="G1883" s="5" t="s">
        <v>1147</v>
      </c>
      <c r="H1883" s="4">
        <v>0</v>
      </c>
      <c r="I1883" s="6">
        <v>3000000</v>
      </c>
      <c r="J1883" s="6">
        <v>2118344</v>
      </c>
    </row>
    <row r="1884" spans="1:10" x14ac:dyDescent="0.2">
      <c r="A1884" s="4" t="s">
        <v>11</v>
      </c>
      <c r="B1884" s="4" t="s">
        <v>67</v>
      </c>
      <c r="C1884" s="4" t="s">
        <v>1199</v>
      </c>
      <c r="D1884" s="4" t="s">
        <v>2695</v>
      </c>
      <c r="F1884" s="4">
        <v>1506755</v>
      </c>
      <c r="G1884" s="5" t="s">
        <v>1147</v>
      </c>
      <c r="H1884" s="4">
        <v>0</v>
      </c>
      <c r="I1884" s="6">
        <v>3000000</v>
      </c>
      <c r="J1884" s="6">
        <v>2119348</v>
      </c>
    </row>
    <row r="1885" spans="1:10" x14ac:dyDescent="0.2">
      <c r="A1885" s="4" t="s">
        <v>11</v>
      </c>
      <c r="B1885" s="4" t="s">
        <v>12</v>
      </c>
      <c r="C1885" s="4" t="s">
        <v>1068</v>
      </c>
      <c r="D1885" s="4" t="s">
        <v>2696</v>
      </c>
      <c r="F1885" s="4">
        <v>525236</v>
      </c>
      <c r="G1885" s="5" t="s">
        <v>1147</v>
      </c>
      <c r="H1885" s="4">
        <v>0</v>
      </c>
      <c r="I1885" s="6">
        <v>3000000</v>
      </c>
      <c r="J1885" s="6">
        <v>2120352</v>
      </c>
    </row>
    <row r="1886" spans="1:10" x14ac:dyDescent="0.2">
      <c r="A1886" s="4" t="s">
        <v>11</v>
      </c>
      <c r="B1886" s="4" t="s">
        <v>12</v>
      </c>
      <c r="C1886" s="4" t="s">
        <v>2697</v>
      </c>
      <c r="D1886" s="4" t="s">
        <v>881</v>
      </c>
      <c r="F1886" s="4">
        <v>1659984</v>
      </c>
      <c r="G1886" s="5" t="s">
        <v>1147</v>
      </c>
      <c r="H1886" s="4">
        <v>0</v>
      </c>
      <c r="I1886" s="6">
        <v>3000000</v>
      </c>
      <c r="J1886" s="6">
        <v>2121356</v>
      </c>
    </row>
    <row r="1887" spans="1:10" x14ac:dyDescent="0.2">
      <c r="A1887" s="4" t="s">
        <v>11</v>
      </c>
      <c r="B1887" s="4" t="s">
        <v>50</v>
      </c>
      <c r="C1887" s="4" t="s">
        <v>2056</v>
      </c>
      <c r="D1887" s="4" t="s">
        <v>2698</v>
      </c>
      <c r="F1887" s="4">
        <v>640753</v>
      </c>
      <c r="G1887" s="5" t="s">
        <v>1147</v>
      </c>
      <c r="H1887" s="4">
        <v>0</v>
      </c>
      <c r="I1887" s="6">
        <v>3000000</v>
      </c>
      <c r="J1887" s="6">
        <v>2122360</v>
      </c>
    </row>
    <row r="1888" spans="1:10" x14ac:dyDescent="0.2">
      <c r="A1888" s="4" t="s">
        <v>11</v>
      </c>
      <c r="B1888" s="4" t="s">
        <v>22</v>
      </c>
      <c r="C1888" s="4" t="s">
        <v>2697</v>
      </c>
      <c r="D1888" s="4" t="s">
        <v>2699</v>
      </c>
      <c r="F1888" s="4">
        <v>79935</v>
      </c>
      <c r="G1888" s="5" t="s">
        <v>1147</v>
      </c>
      <c r="H1888" s="4">
        <v>0</v>
      </c>
      <c r="I1888" s="6">
        <v>3000000</v>
      </c>
      <c r="J1888" s="6">
        <v>2123364</v>
      </c>
    </row>
    <row r="1889" spans="1:10" x14ac:dyDescent="0.2">
      <c r="A1889" s="4" t="s">
        <v>11</v>
      </c>
      <c r="B1889" s="4" t="s">
        <v>12</v>
      </c>
      <c r="C1889" s="4" t="s">
        <v>1143</v>
      </c>
      <c r="D1889" s="4" t="s">
        <v>291</v>
      </c>
      <c r="F1889" s="4">
        <v>1749520</v>
      </c>
      <c r="G1889" s="5" t="s">
        <v>1147</v>
      </c>
      <c r="H1889" s="4">
        <v>0</v>
      </c>
      <c r="I1889" s="6">
        <v>3000000</v>
      </c>
      <c r="J1889" s="6">
        <v>2124368</v>
      </c>
    </row>
    <row r="1890" spans="1:10" x14ac:dyDescent="0.2">
      <c r="A1890" s="4" t="s">
        <v>11</v>
      </c>
      <c r="B1890" s="4" t="s">
        <v>488</v>
      </c>
      <c r="C1890" s="4" t="s">
        <v>1144</v>
      </c>
      <c r="D1890" s="4" t="s">
        <v>2700</v>
      </c>
      <c r="F1890" s="4">
        <v>1142692</v>
      </c>
      <c r="G1890" s="5" t="s">
        <v>1147</v>
      </c>
      <c r="H1890" s="4">
        <v>0</v>
      </c>
      <c r="I1890" s="6">
        <v>3000000</v>
      </c>
      <c r="J1890" s="6">
        <v>2125372</v>
      </c>
    </row>
    <row r="1891" spans="1:10" x14ac:dyDescent="0.2">
      <c r="A1891" s="4" t="s">
        <v>11</v>
      </c>
      <c r="B1891" s="4" t="s">
        <v>19</v>
      </c>
      <c r="C1891" s="4" t="s">
        <v>1144</v>
      </c>
      <c r="D1891" s="4" t="s">
        <v>2701</v>
      </c>
      <c r="F1891" s="4">
        <v>569499</v>
      </c>
      <c r="G1891" s="5" t="s">
        <v>1147</v>
      </c>
      <c r="H1891" s="4">
        <v>0</v>
      </c>
      <c r="I1891" s="6">
        <v>3000000</v>
      </c>
      <c r="J1891" s="6">
        <v>2126376</v>
      </c>
    </row>
    <row r="1892" spans="1:10" x14ac:dyDescent="0.2">
      <c r="A1892" s="4" t="s">
        <v>11</v>
      </c>
      <c r="B1892" s="4" t="s">
        <v>12</v>
      </c>
      <c r="C1892" s="4" t="s">
        <v>191</v>
      </c>
      <c r="D1892" s="4" t="s">
        <v>1149</v>
      </c>
      <c r="F1892" s="4">
        <v>1661261</v>
      </c>
      <c r="G1892" s="5" t="s">
        <v>1147</v>
      </c>
      <c r="H1892" s="4">
        <v>0</v>
      </c>
      <c r="I1892" s="6">
        <v>3000000</v>
      </c>
      <c r="J1892" s="6">
        <v>2127380</v>
      </c>
    </row>
    <row r="1893" spans="1:10" x14ac:dyDescent="0.2">
      <c r="A1893" s="4" t="s">
        <v>11</v>
      </c>
      <c r="B1893" s="4" t="s">
        <v>25</v>
      </c>
      <c r="C1893" s="4" t="s">
        <v>2702</v>
      </c>
      <c r="D1893" s="4" t="s">
        <v>2703</v>
      </c>
      <c r="F1893" s="4">
        <v>610285</v>
      </c>
      <c r="G1893" s="5" t="s">
        <v>1147</v>
      </c>
      <c r="H1893" s="4">
        <v>0</v>
      </c>
      <c r="I1893" s="6">
        <v>3000000</v>
      </c>
      <c r="J1893" s="6">
        <v>2128384</v>
      </c>
    </row>
    <row r="1894" spans="1:10" x14ac:dyDescent="0.2">
      <c r="A1894" s="4" t="s">
        <v>11</v>
      </c>
      <c r="B1894" s="4" t="s">
        <v>19</v>
      </c>
      <c r="C1894" s="4" t="s">
        <v>2626</v>
      </c>
      <c r="D1894" s="4" t="s">
        <v>288</v>
      </c>
      <c r="F1894" s="4">
        <v>763928</v>
      </c>
      <c r="G1894" s="5" t="s">
        <v>1147</v>
      </c>
      <c r="H1894" s="4">
        <v>0</v>
      </c>
      <c r="I1894" s="6">
        <v>3000000</v>
      </c>
      <c r="J1894" s="6">
        <v>2129388</v>
      </c>
    </row>
    <row r="1895" spans="1:10" x14ac:dyDescent="0.2">
      <c r="A1895" s="4" t="s">
        <v>11</v>
      </c>
      <c r="B1895" s="4" t="s">
        <v>12</v>
      </c>
      <c r="C1895" s="4" t="s">
        <v>1227</v>
      </c>
      <c r="D1895" s="4" t="s">
        <v>2704</v>
      </c>
      <c r="F1895" s="4">
        <v>1746609</v>
      </c>
      <c r="G1895" s="5" t="s">
        <v>1147</v>
      </c>
      <c r="H1895" s="4">
        <v>0</v>
      </c>
      <c r="I1895" s="6">
        <v>3000000</v>
      </c>
      <c r="J1895" s="6">
        <v>2130392</v>
      </c>
    </row>
    <row r="1896" spans="1:10" x14ac:dyDescent="0.2">
      <c r="A1896" s="4" t="s">
        <v>11</v>
      </c>
      <c r="B1896" s="4" t="s">
        <v>157</v>
      </c>
      <c r="C1896" s="4" t="s">
        <v>2705</v>
      </c>
      <c r="D1896" s="4" t="s">
        <v>2706</v>
      </c>
      <c r="F1896" s="4">
        <v>629095</v>
      </c>
      <c r="G1896" s="5" t="s">
        <v>1147</v>
      </c>
      <c r="H1896" s="4">
        <v>0</v>
      </c>
      <c r="I1896" s="6">
        <v>3000000</v>
      </c>
      <c r="J1896" s="6">
        <v>2131396</v>
      </c>
    </row>
    <row r="1897" spans="1:10" x14ac:dyDescent="0.2">
      <c r="A1897" s="4" t="s">
        <v>11</v>
      </c>
      <c r="B1897" s="4" t="s">
        <v>22</v>
      </c>
      <c r="C1897" s="4" t="s">
        <v>2425</v>
      </c>
      <c r="D1897" s="4" t="s">
        <v>2707</v>
      </c>
      <c r="F1897" s="4">
        <v>1008331</v>
      </c>
      <c r="G1897" s="5" t="s">
        <v>1147</v>
      </c>
      <c r="H1897" s="4">
        <v>0</v>
      </c>
      <c r="I1897" s="6">
        <v>3000000</v>
      </c>
      <c r="J1897" s="6">
        <v>2132400</v>
      </c>
    </row>
    <row r="1898" spans="1:10" x14ac:dyDescent="0.2">
      <c r="A1898" s="4" t="s">
        <v>11</v>
      </c>
      <c r="B1898" s="4" t="s">
        <v>488</v>
      </c>
      <c r="C1898" s="4" t="s">
        <v>981</v>
      </c>
      <c r="D1898" s="4" t="s">
        <v>2708</v>
      </c>
      <c r="F1898" s="4">
        <v>1339934</v>
      </c>
      <c r="G1898" s="5" t="s">
        <v>1147</v>
      </c>
      <c r="H1898" s="4">
        <v>0</v>
      </c>
      <c r="I1898" s="6">
        <v>3000000</v>
      </c>
      <c r="J1898" s="6">
        <v>2133404</v>
      </c>
    </row>
    <row r="1899" spans="1:10" x14ac:dyDescent="0.2">
      <c r="A1899" s="4" t="s">
        <v>11</v>
      </c>
      <c r="B1899" s="4" t="s">
        <v>12</v>
      </c>
      <c r="C1899" s="4" t="s">
        <v>2425</v>
      </c>
      <c r="D1899" s="4" t="s">
        <v>2709</v>
      </c>
      <c r="F1899" s="4">
        <v>1077609</v>
      </c>
      <c r="G1899" s="5" t="s">
        <v>1147</v>
      </c>
      <c r="H1899" s="4">
        <v>0</v>
      </c>
      <c r="I1899" s="6">
        <v>3000000</v>
      </c>
      <c r="J1899" s="6">
        <v>2134408</v>
      </c>
    </row>
    <row r="1900" spans="1:10" x14ac:dyDescent="0.2">
      <c r="A1900" s="4" t="s">
        <v>11</v>
      </c>
      <c r="B1900" s="4" t="s">
        <v>22</v>
      </c>
      <c r="C1900" s="4" t="s">
        <v>2710</v>
      </c>
      <c r="D1900" s="4" t="s">
        <v>2711</v>
      </c>
      <c r="F1900" s="4">
        <v>769875</v>
      </c>
      <c r="G1900" s="5" t="s">
        <v>1147</v>
      </c>
      <c r="H1900" s="4">
        <v>0</v>
      </c>
      <c r="I1900" s="6">
        <v>3000000</v>
      </c>
      <c r="J1900" s="6">
        <v>2135412</v>
      </c>
    </row>
    <row r="1901" spans="1:10" x14ac:dyDescent="0.2">
      <c r="A1901" s="4" t="s">
        <v>11</v>
      </c>
      <c r="B1901" s="4" t="s">
        <v>12</v>
      </c>
      <c r="C1901" s="4" t="s">
        <v>700</v>
      </c>
      <c r="D1901" s="4" t="s">
        <v>2712</v>
      </c>
      <c r="F1901" s="4">
        <v>1608494</v>
      </c>
      <c r="G1901" s="5" t="s">
        <v>1147</v>
      </c>
      <c r="H1901" s="4">
        <v>0</v>
      </c>
      <c r="I1901" s="6">
        <v>3000000</v>
      </c>
      <c r="J1901" s="6">
        <v>2136416</v>
      </c>
    </row>
    <row r="1902" spans="1:10" x14ac:dyDescent="0.2">
      <c r="A1902" s="4" t="s">
        <v>11</v>
      </c>
      <c r="B1902" s="4" t="s">
        <v>67</v>
      </c>
      <c r="C1902" s="4" t="s">
        <v>2425</v>
      </c>
      <c r="D1902" s="4" t="s">
        <v>2713</v>
      </c>
      <c r="F1902" s="4">
        <v>503126</v>
      </c>
      <c r="G1902" s="5" t="s">
        <v>1147</v>
      </c>
      <c r="H1902" s="4">
        <v>0</v>
      </c>
      <c r="I1902" s="6">
        <v>3000000</v>
      </c>
      <c r="J1902" s="6">
        <v>2137420</v>
      </c>
    </row>
    <row r="1903" spans="1:10" x14ac:dyDescent="0.2">
      <c r="A1903" s="4" t="s">
        <v>11</v>
      </c>
      <c r="B1903" s="4" t="s">
        <v>19</v>
      </c>
      <c r="C1903" s="4" t="s">
        <v>2714</v>
      </c>
      <c r="D1903" s="4" t="s">
        <v>2715</v>
      </c>
      <c r="F1903" s="4">
        <v>677813</v>
      </c>
      <c r="G1903" s="5" t="s">
        <v>1147</v>
      </c>
      <c r="H1903" s="4">
        <v>0</v>
      </c>
      <c r="I1903" s="6">
        <v>3000000</v>
      </c>
      <c r="J1903" s="6">
        <v>2138424</v>
      </c>
    </row>
    <row r="1904" spans="1:10" x14ac:dyDescent="0.2">
      <c r="A1904" s="4" t="s">
        <v>11</v>
      </c>
      <c r="B1904" s="4" t="s">
        <v>12</v>
      </c>
      <c r="C1904" s="4" t="s">
        <v>2716</v>
      </c>
      <c r="D1904" s="4" t="s">
        <v>241</v>
      </c>
      <c r="F1904" s="4">
        <v>1658663</v>
      </c>
      <c r="G1904" s="5" t="s">
        <v>1147</v>
      </c>
      <c r="H1904" s="4">
        <v>0</v>
      </c>
      <c r="I1904" s="6">
        <v>3000000</v>
      </c>
      <c r="J1904" s="6">
        <v>2139428</v>
      </c>
    </row>
    <row r="1905" spans="1:10" x14ac:dyDescent="0.2">
      <c r="A1905" s="4" t="s">
        <v>11</v>
      </c>
      <c r="B1905" s="4" t="s">
        <v>25</v>
      </c>
      <c r="C1905" s="4" t="s">
        <v>2425</v>
      </c>
      <c r="D1905" s="4" t="s">
        <v>2717</v>
      </c>
      <c r="F1905" s="4">
        <v>43170</v>
      </c>
      <c r="G1905" s="5" t="s">
        <v>1147</v>
      </c>
      <c r="H1905" s="4">
        <v>0</v>
      </c>
      <c r="I1905" s="6">
        <v>3000000</v>
      </c>
      <c r="J1905" s="6">
        <v>2140432</v>
      </c>
    </row>
    <row r="1906" spans="1:10" x14ac:dyDescent="0.2">
      <c r="A1906" s="4" t="s">
        <v>11</v>
      </c>
      <c r="B1906" s="4" t="s">
        <v>25</v>
      </c>
      <c r="C1906" s="4" t="s">
        <v>2716</v>
      </c>
      <c r="D1906" s="4" t="s">
        <v>2718</v>
      </c>
      <c r="F1906" s="4">
        <v>1380748</v>
      </c>
      <c r="G1906" s="5" t="s">
        <v>1147</v>
      </c>
      <c r="H1906" s="4">
        <v>0</v>
      </c>
      <c r="I1906" s="6">
        <v>3000000</v>
      </c>
      <c r="J1906" s="6">
        <v>2141436</v>
      </c>
    </row>
    <row r="1907" spans="1:10" x14ac:dyDescent="0.2">
      <c r="A1907" s="4" t="s">
        <v>11</v>
      </c>
      <c r="B1907" s="4" t="s">
        <v>25</v>
      </c>
      <c r="C1907" s="4" t="s">
        <v>2716</v>
      </c>
      <c r="D1907" s="4" t="s">
        <v>37</v>
      </c>
      <c r="F1907" s="4">
        <v>1096849</v>
      </c>
      <c r="G1907" s="5" t="s">
        <v>1147</v>
      </c>
      <c r="H1907" s="4">
        <v>0</v>
      </c>
      <c r="I1907" s="6">
        <v>3000000</v>
      </c>
      <c r="J1907" s="6">
        <v>2142440</v>
      </c>
    </row>
    <row r="1908" spans="1:10" x14ac:dyDescent="0.2">
      <c r="A1908" s="4" t="s">
        <v>11</v>
      </c>
      <c r="B1908" s="4" t="s">
        <v>12</v>
      </c>
      <c r="C1908" s="4" t="s">
        <v>737</v>
      </c>
      <c r="D1908" s="4" t="s">
        <v>2719</v>
      </c>
      <c r="F1908" s="4">
        <v>1116480</v>
      </c>
      <c r="G1908" s="5" t="s">
        <v>1147</v>
      </c>
      <c r="H1908" s="4">
        <v>0</v>
      </c>
      <c r="I1908" s="6">
        <v>3000000</v>
      </c>
      <c r="J1908" s="6">
        <v>2143444</v>
      </c>
    </row>
    <row r="1909" spans="1:10" x14ac:dyDescent="0.2">
      <c r="A1909" s="4" t="s">
        <v>11</v>
      </c>
      <c r="B1909" s="4" t="s">
        <v>22</v>
      </c>
      <c r="C1909" s="4" t="s">
        <v>700</v>
      </c>
      <c r="D1909" s="4" t="s">
        <v>2720</v>
      </c>
      <c r="F1909" s="4">
        <v>1662566</v>
      </c>
      <c r="G1909" s="5" t="s">
        <v>1147</v>
      </c>
      <c r="H1909" s="4">
        <v>0</v>
      </c>
      <c r="I1909" s="6">
        <v>3000000</v>
      </c>
      <c r="J1909" s="6">
        <v>2144448</v>
      </c>
    </row>
    <row r="1910" spans="1:10" x14ac:dyDescent="0.2">
      <c r="A1910" s="4" t="s">
        <v>11</v>
      </c>
      <c r="B1910" s="4" t="s">
        <v>12</v>
      </c>
      <c r="C1910" s="4" t="s">
        <v>1271</v>
      </c>
      <c r="D1910" s="4" t="s">
        <v>2721</v>
      </c>
      <c r="F1910" s="4">
        <v>566461</v>
      </c>
      <c r="G1910" s="5" t="s">
        <v>1147</v>
      </c>
      <c r="H1910" s="4">
        <v>0</v>
      </c>
      <c r="I1910" s="6">
        <v>3000000</v>
      </c>
      <c r="J1910" s="6">
        <v>2145452</v>
      </c>
    </row>
    <row r="1911" spans="1:10" x14ac:dyDescent="0.2">
      <c r="A1911" s="4" t="s">
        <v>11</v>
      </c>
      <c r="B1911" s="4" t="s">
        <v>12</v>
      </c>
      <c r="C1911" s="4" t="s">
        <v>191</v>
      </c>
      <c r="D1911" s="4" t="s">
        <v>372</v>
      </c>
      <c r="F1911" s="4">
        <v>1690138</v>
      </c>
      <c r="G1911" s="5" t="s">
        <v>1147</v>
      </c>
      <c r="H1911" s="4">
        <v>0</v>
      </c>
      <c r="I1911" s="6">
        <v>3000000</v>
      </c>
      <c r="J1911" s="6">
        <v>2146456</v>
      </c>
    </row>
    <row r="1912" spans="1:10" x14ac:dyDescent="0.2">
      <c r="A1912" s="4" t="s">
        <v>11</v>
      </c>
      <c r="B1912" s="4" t="s">
        <v>19</v>
      </c>
      <c r="C1912" s="4" t="s">
        <v>1760</v>
      </c>
      <c r="D1912" s="4" t="s">
        <v>669</v>
      </c>
      <c r="F1912" s="4">
        <v>525194</v>
      </c>
      <c r="G1912" s="5" t="s">
        <v>1147</v>
      </c>
      <c r="H1912" s="4">
        <v>0</v>
      </c>
      <c r="I1912" s="6">
        <v>3000000</v>
      </c>
      <c r="J1912" s="6">
        <v>2147460</v>
      </c>
    </row>
    <row r="1913" spans="1:10" x14ac:dyDescent="0.2">
      <c r="A1913" s="4" t="s">
        <v>11</v>
      </c>
      <c r="B1913" s="4" t="s">
        <v>50</v>
      </c>
      <c r="C1913" s="4" t="s">
        <v>1760</v>
      </c>
      <c r="D1913" s="4" t="s">
        <v>372</v>
      </c>
      <c r="F1913" s="4">
        <v>1616174</v>
      </c>
      <c r="G1913" s="5" t="s">
        <v>1147</v>
      </c>
      <c r="H1913" s="4">
        <v>0</v>
      </c>
      <c r="I1913" s="6">
        <v>3000000</v>
      </c>
      <c r="J1913" s="6">
        <v>2148464</v>
      </c>
    </row>
    <row r="1914" spans="1:10" x14ac:dyDescent="0.2">
      <c r="A1914" s="4" t="s">
        <v>11</v>
      </c>
      <c r="B1914" s="4" t="s">
        <v>19</v>
      </c>
      <c r="C1914" s="4" t="s">
        <v>1760</v>
      </c>
      <c r="D1914" s="4" t="s">
        <v>327</v>
      </c>
      <c r="F1914" s="4">
        <v>525137</v>
      </c>
      <c r="G1914" s="5" t="s">
        <v>1147</v>
      </c>
      <c r="H1914" s="4">
        <v>0</v>
      </c>
      <c r="I1914" s="6">
        <v>3000000</v>
      </c>
      <c r="J1914" s="6">
        <v>2149468</v>
      </c>
    </row>
    <row r="1915" spans="1:10" x14ac:dyDescent="0.2">
      <c r="A1915" s="4" t="s">
        <v>11</v>
      </c>
      <c r="B1915" s="4" t="s">
        <v>19</v>
      </c>
      <c r="C1915" s="4" t="s">
        <v>2722</v>
      </c>
      <c r="D1915" s="4" t="s">
        <v>143</v>
      </c>
      <c r="F1915" s="4">
        <v>1624269</v>
      </c>
      <c r="G1915" s="5" t="s">
        <v>1147</v>
      </c>
      <c r="H1915" s="4">
        <v>0</v>
      </c>
      <c r="I1915" s="6">
        <v>3000000</v>
      </c>
      <c r="J1915" s="6">
        <v>2150472</v>
      </c>
    </row>
    <row r="1916" spans="1:10" x14ac:dyDescent="0.2">
      <c r="A1916" s="4" t="s">
        <v>11</v>
      </c>
      <c r="B1916" s="4" t="s">
        <v>25</v>
      </c>
      <c r="C1916" s="4" t="s">
        <v>1760</v>
      </c>
      <c r="D1916" s="4" t="s">
        <v>2723</v>
      </c>
      <c r="F1916" s="4">
        <v>613479</v>
      </c>
      <c r="G1916" s="5" t="s">
        <v>1147</v>
      </c>
      <c r="H1916" s="4">
        <v>0</v>
      </c>
      <c r="I1916" s="6">
        <v>3000000</v>
      </c>
      <c r="J1916" s="6">
        <v>2151476</v>
      </c>
    </row>
    <row r="1917" spans="1:10" x14ac:dyDescent="0.2">
      <c r="A1917" s="4" t="s">
        <v>11</v>
      </c>
      <c r="B1917" s="4" t="s">
        <v>19</v>
      </c>
      <c r="C1917" s="4" t="s">
        <v>275</v>
      </c>
      <c r="D1917" s="4" t="s">
        <v>141</v>
      </c>
      <c r="F1917" s="4">
        <v>1380763</v>
      </c>
      <c r="G1917" s="5" t="s">
        <v>1147</v>
      </c>
      <c r="H1917" s="4">
        <v>0</v>
      </c>
      <c r="I1917" s="6">
        <v>3000000</v>
      </c>
      <c r="J1917" s="6">
        <v>2152480</v>
      </c>
    </row>
    <row r="1918" spans="1:10" x14ac:dyDescent="0.2">
      <c r="A1918" s="4" t="s">
        <v>11</v>
      </c>
      <c r="B1918" s="4" t="s">
        <v>12</v>
      </c>
      <c r="C1918" s="4" t="s">
        <v>2724</v>
      </c>
      <c r="D1918" s="4" t="s">
        <v>2725</v>
      </c>
      <c r="F1918" s="4">
        <v>734200</v>
      </c>
      <c r="G1918" s="5" t="s">
        <v>1147</v>
      </c>
      <c r="H1918" s="4">
        <v>0</v>
      </c>
      <c r="I1918" s="6">
        <v>3000000</v>
      </c>
      <c r="J1918" s="6">
        <v>2153484</v>
      </c>
    </row>
    <row r="1919" spans="1:10" x14ac:dyDescent="0.2">
      <c r="A1919" s="4" t="s">
        <v>11</v>
      </c>
      <c r="B1919" s="4" t="s">
        <v>146</v>
      </c>
      <c r="C1919" s="4" t="s">
        <v>586</v>
      </c>
      <c r="D1919" s="4" t="s">
        <v>2726</v>
      </c>
      <c r="F1919" s="4">
        <v>1556024</v>
      </c>
      <c r="G1919" s="5" t="s">
        <v>1147</v>
      </c>
      <c r="H1919" s="4">
        <v>0</v>
      </c>
      <c r="I1919" s="6">
        <v>3000000</v>
      </c>
      <c r="J1919" s="6">
        <v>2154488</v>
      </c>
    </row>
    <row r="1920" spans="1:10" x14ac:dyDescent="0.2">
      <c r="A1920" s="4" t="s">
        <v>11</v>
      </c>
      <c r="B1920" s="4" t="s">
        <v>12</v>
      </c>
      <c r="C1920" s="4" t="s">
        <v>1760</v>
      </c>
      <c r="D1920" s="4" t="s">
        <v>445</v>
      </c>
      <c r="F1920" s="4">
        <v>1280294</v>
      </c>
      <c r="G1920" s="5" t="s">
        <v>1147</v>
      </c>
      <c r="H1920" s="4">
        <v>0</v>
      </c>
      <c r="I1920" s="6">
        <v>3000000</v>
      </c>
      <c r="J1920" s="6">
        <v>2155492</v>
      </c>
    </row>
    <row r="1921" spans="1:10" x14ac:dyDescent="0.2">
      <c r="A1921" s="4" t="s">
        <v>11</v>
      </c>
      <c r="B1921" s="4" t="s">
        <v>25</v>
      </c>
      <c r="C1921" s="4" t="s">
        <v>586</v>
      </c>
      <c r="D1921" s="4" t="s">
        <v>2727</v>
      </c>
      <c r="F1921" s="4">
        <v>1173374</v>
      </c>
      <c r="G1921" s="5" t="s">
        <v>1147</v>
      </c>
      <c r="H1921" s="4">
        <v>0</v>
      </c>
      <c r="I1921" s="6">
        <v>3000000</v>
      </c>
      <c r="J1921" s="6">
        <v>2156496</v>
      </c>
    </row>
    <row r="1922" spans="1:10" x14ac:dyDescent="0.2">
      <c r="A1922" s="4" t="s">
        <v>11</v>
      </c>
      <c r="B1922" s="4" t="s">
        <v>22</v>
      </c>
      <c r="C1922" s="4" t="s">
        <v>2728</v>
      </c>
      <c r="D1922" s="4" t="s">
        <v>2729</v>
      </c>
      <c r="F1922" s="4">
        <v>1383007</v>
      </c>
      <c r="G1922" s="5" t="s">
        <v>1147</v>
      </c>
      <c r="H1922" s="4">
        <v>0</v>
      </c>
      <c r="I1922" s="6">
        <v>3000000</v>
      </c>
      <c r="J1922" s="6">
        <v>2157500</v>
      </c>
    </row>
    <row r="1923" spans="1:10" x14ac:dyDescent="0.2">
      <c r="A1923" s="4" t="s">
        <v>11</v>
      </c>
      <c r="B1923" s="4" t="s">
        <v>67</v>
      </c>
      <c r="C1923" s="4" t="s">
        <v>2728</v>
      </c>
      <c r="D1923" s="4" t="s">
        <v>687</v>
      </c>
      <c r="F1923" s="4">
        <v>1078722</v>
      </c>
      <c r="G1923" s="5" t="s">
        <v>1147</v>
      </c>
      <c r="H1923" s="4">
        <v>0</v>
      </c>
      <c r="I1923" s="6">
        <v>3000000</v>
      </c>
      <c r="J1923" s="6">
        <v>2158504</v>
      </c>
    </row>
    <row r="1924" spans="1:10" x14ac:dyDescent="0.2">
      <c r="A1924" s="4" t="s">
        <v>11</v>
      </c>
      <c r="B1924" s="4" t="s">
        <v>50</v>
      </c>
      <c r="C1924" s="4" t="s">
        <v>2728</v>
      </c>
      <c r="D1924" s="4" t="s">
        <v>135</v>
      </c>
      <c r="F1924" s="4">
        <v>679892</v>
      </c>
      <c r="G1924" s="5" t="s">
        <v>1147</v>
      </c>
      <c r="H1924" s="4">
        <v>0</v>
      </c>
      <c r="I1924" s="6">
        <v>3000000</v>
      </c>
      <c r="J1924" s="6">
        <v>2159508</v>
      </c>
    </row>
    <row r="1925" spans="1:10" x14ac:dyDescent="0.2">
      <c r="A1925" s="4" t="s">
        <v>11</v>
      </c>
      <c r="B1925" s="4" t="s">
        <v>25</v>
      </c>
      <c r="C1925" s="4" t="s">
        <v>2728</v>
      </c>
      <c r="D1925" s="4" t="s">
        <v>2730</v>
      </c>
      <c r="F1925" s="4">
        <v>1596723</v>
      </c>
      <c r="G1925" s="5" t="s">
        <v>1147</v>
      </c>
      <c r="H1925" s="4">
        <v>0</v>
      </c>
      <c r="I1925" s="6">
        <v>3000000</v>
      </c>
      <c r="J1925" s="6">
        <v>2160512</v>
      </c>
    </row>
    <row r="1926" spans="1:10" x14ac:dyDescent="0.2">
      <c r="A1926" s="4" t="s">
        <v>11</v>
      </c>
      <c r="B1926" s="4" t="s">
        <v>19</v>
      </c>
      <c r="C1926" s="4" t="s">
        <v>2392</v>
      </c>
      <c r="D1926" s="4" t="s">
        <v>2731</v>
      </c>
      <c r="F1926" s="4">
        <v>1608130</v>
      </c>
      <c r="G1926" s="5" t="s">
        <v>1147</v>
      </c>
      <c r="H1926" s="4">
        <v>0</v>
      </c>
      <c r="I1926" s="6">
        <v>3000000</v>
      </c>
      <c r="J1926" s="6">
        <v>2161516</v>
      </c>
    </row>
    <row r="1927" spans="1:10" x14ac:dyDescent="0.2">
      <c r="A1927" s="4" t="s">
        <v>11</v>
      </c>
      <c r="B1927" s="4" t="s">
        <v>67</v>
      </c>
      <c r="C1927" s="4" t="s">
        <v>2702</v>
      </c>
      <c r="D1927" s="4" t="s">
        <v>2732</v>
      </c>
      <c r="F1927" s="4">
        <v>858488</v>
      </c>
      <c r="G1927" s="5" t="s">
        <v>1147</v>
      </c>
      <c r="H1927" s="4">
        <v>0</v>
      </c>
      <c r="I1927" s="6">
        <v>3000000</v>
      </c>
      <c r="J1927" s="6">
        <v>2162520</v>
      </c>
    </row>
    <row r="1928" spans="1:10" x14ac:dyDescent="0.2">
      <c r="A1928" s="4" t="s">
        <v>11</v>
      </c>
      <c r="B1928" s="4" t="s">
        <v>50</v>
      </c>
      <c r="C1928" s="4" t="s">
        <v>2702</v>
      </c>
      <c r="D1928" s="4" t="s">
        <v>2733</v>
      </c>
      <c r="F1928" s="4">
        <v>1603479</v>
      </c>
      <c r="G1928" s="5" t="s">
        <v>1147</v>
      </c>
      <c r="H1928" s="4">
        <v>0</v>
      </c>
      <c r="I1928" s="6">
        <v>3000000</v>
      </c>
      <c r="J1928" s="6">
        <v>2163524</v>
      </c>
    </row>
    <row r="1929" spans="1:10" x14ac:dyDescent="0.2">
      <c r="A1929" s="4" t="s">
        <v>11</v>
      </c>
      <c r="B1929" s="4" t="s">
        <v>25</v>
      </c>
      <c r="C1929" s="4" t="s">
        <v>2734</v>
      </c>
      <c r="D1929" s="4" t="s">
        <v>1403</v>
      </c>
      <c r="F1929" s="4">
        <v>1624244</v>
      </c>
      <c r="G1929" s="5" t="s">
        <v>1147</v>
      </c>
      <c r="H1929" s="4">
        <v>0</v>
      </c>
      <c r="I1929" s="6">
        <v>3000000</v>
      </c>
      <c r="J1929" s="6">
        <v>2164528</v>
      </c>
    </row>
    <row r="1930" spans="1:10" x14ac:dyDescent="0.2">
      <c r="A1930" s="4" t="s">
        <v>11</v>
      </c>
      <c r="B1930" s="4" t="s">
        <v>25</v>
      </c>
      <c r="C1930" s="4" t="s">
        <v>1361</v>
      </c>
      <c r="D1930" s="4" t="s">
        <v>2735</v>
      </c>
      <c r="F1930" s="4">
        <v>1555588</v>
      </c>
      <c r="G1930" s="5" t="s">
        <v>1147</v>
      </c>
      <c r="H1930" s="4">
        <v>0</v>
      </c>
      <c r="I1930" s="6">
        <v>3000000</v>
      </c>
      <c r="J1930" s="6">
        <v>2165532</v>
      </c>
    </row>
    <row r="1931" spans="1:10" x14ac:dyDescent="0.2">
      <c r="A1931" s="4" t="s">
        <v>11</v>
      </c>
      <c r="B1931" s="4" t="s">
        <v>16</v>
      </c>
      <c r="C1931" s="4" t="s">
        <v>1454</v>
      </c>
      <c r="D1931" s="4" t="s">
        <v>2736</v>
      </c>
      <c r="F1931" s="4">
        <v>1173200</v>
      </c>
      <c r="G1931" s="5" t="s">
        <v>1147</v>
      </c>
      <c r="H1931" s="4">
        <v>0</v>
      </c>
      <c r="I1931" s="6">
        <v>3000000</v>
      </c>
      <c r="J1931" s="6">
        <v>2166536</v>
      </c>
    </row>
    <row r="1932" spans="1:10" x14ac:dyDescent="0.2">
      <c r="A1932" s="4" t="s">
        <v>11</v>
      </c>
      <c r="B1932" s="4" t="s">
        <v>146</v>
      </c>
      <c r="C1932" s="4" t="s">
        <v>1454</v>
      </c>
      <c r="D1932" s="4" t="s">
        <v>2737</v>
      </c>
      <c r="F1932" s="4">
        <v>1691797</v>
      </c>
      <c r="G1932" s="5" t="s">
        <v>1147</v>
      </c>
      <c r="H1932" s="4">
        <v>0</v>
      </c>
      <c r="I1932" s="6">
        <v>3000000</v>
      </c>
      <c r="J1932" s="6">
        <v>2167540</v>
      </c>
    </row>
    <row r="1933" spans="1:10" x14ac:dyDescent="0.2">
      <c r="A1933" s="4" t="s">
        <v>11</v>
      </c>
      <c r="B1933" s="4" t="s">
        <v>157</v>
      </c>
      <c r="C1933" s="4" t="s">
        <v>805</v>
      </c>
      <c r="D1933" s="4" t="s">
        <v>2738</v>
      </c>
      <c r="F1933" s="4">
        <v>1757267</v>
      </c>
      <c r="G1933" s="5" t="s">
        <v>1147</v>
      </c>
      <c r="H1933" s="4">
        <v>0</v>
      </c>
      <c r="I1933" s="6">
        <v>3000000</v>
      </c>
      <c r="J1933" s="6">
        <v>2168544</v>
      </c>
    </row>
    <row r="1934" spans="1:10" x14ac:dyDescent="0.2">
      <c r="A1934" s="4" t="s">
        <v>11</v>
      </c>
      <c r="B1934" s="4" t="s">
        <v>12</v>
      </c>
      <c r="C1934" s="4" t="s">
        <v>1454</v>
      </c>
      <c r="D1934" s="4" t="s">
        <v>2739</v>
      </c>
      <c r="F1934" s="4">
        <v>375087</v>
      </c>
      <c r="G1934" s="5" t="s">
        <v>1147</v>
      </c>
      <c r="H1934" s="4">
        <v>0</v>
      </c>
      <c r="I1934" s="6">
        <v>3000000</v>
      </c>
      <c r="J1934" s="6">
        <v>2169548</v>
      </c>
    </row>
    <row r="1935" spans="1:10" x14ac:dyDescent="0.2">
      <c r="A1935" s="4" t="s">
        <v>11</v>
      </c>
      <c r="B1935" s="4" t="s">
        <v>22</v>
      </c>
      <c r="C1935" s="4" t="s">
        <v>2740</v>
      </c>
      <c r="D1935" s="4" t="s">
        <v>1189</v>
      </c>
      <c r="F1935" s="4">
        <v>1008695</v>
      </c>
      <c r="G1935" s="5" t="s">
        <v>1147</v>
      </c>
      <c r="H1935" s="4">
        <v>0</v>
      </c>
      <c r="I1935" s="6">
        <v>3000000</v>
      </c>
      <c r="J1935" s="6">
        <v>2170552</v>
      </c>
    </row>
    <row r="1936" spans="1:10" x14ac:dyDescent="0.2">
      <c r="A1936" s="4" t="s">
        <v>11</v>
      </c>
      <c r="B1936" s="4" t="s">
        <v>25</v>
      </c>
      <c r="C1936" s="4" t="s">
        <v>2741</v>
      </c>
      <c r="D1936" s="4" t="s">
        <v>2742</v>
      </c>
      <c r="F1936" s="4">
        <v>505667</v>
      </c>
      <c r="G1936" s="5" t="s">
        <v>1147</v>
      </c>
      <c r="H1936" s="4">
        <v>0</v>
      </c>
      <c r="I1936" s="6">
        <v>3000000</v>
      </c>
      <c r="J1936" s="6">
        <v>2171556</v>
      </c>
    </row>
    <row r="1937" spans="1:10" x14ac:dyDescent="0.2">
      <c r="A1937" s="4" t="s">
        <v>11</v>
      </c>
      <c r="B1937" s="4" t="s">
        <v>19</v>
      </c>
      <c r="C1937" s="4" t="s">
        <v>1259</v>
      </c>
      <c r="D1937" s="4" t="s">
        <v>2743</v>
      </c>
      <c r="F1937" s="4">
        <v>1662558</v>
      </c>
      <c r="G1937" s="5" t="s">
        <v>1147</v>
      </c>
      <c r="H1937" s="4">
        <v>0</v>
      </c>
      <c r="I1937" s="6">
        <v>3000000</v>
      </c>
      <c r="J1937" s="6">
        <v>2172560</v>
      </c>
    </row>
    <row r="1938" spans="1:10" x14ac:dyDescent="0.2">
      <c r="A1938" s="4" t="s">
        <v>11</v>
      </c>
      <c r="B1938" s="4" t="s">
        <v>12</v>
      </c>
      <c r="C1938" s="4" t="s">
        <v>2741</v>
      </c>
      <c r="D1938" s="4" t="s">
        <v>2744</v>
      </c>
      <c r="F1938" s="4">
        <v>677862</v>
      </c>
      <c r="G1938" s="5" t="s">
        <v>1147</v>
      </c>
      <c r="H1938" s="4">
        <v>0</v>
      </c>
      <c r="I1938" s="6">
        <v>3000000</v>
      </c>
      <c r="J1938" s="6">
        <v>2173564</v>
      </c>
    </row>
    <row r="1939" spans="1:10" x14ac:dyDescent="0.2">
      <c r="A1939" s="4" t="s">
        <v>11</v>
      </c>
      <c r="B1939" s="4" t="s">
        <v>19</v>
      </c>
      <c r="C1939" s="4" t="s">
        <v>1259</v>
      </c>
      <c r="D1939" s="4" t="s">
        <v>2745</v>
      </c>
      <c r="F1939" s="4">
        <v>1519097</v>
      </c>
      <c r="G1939" s="5" t="s">
        <v>1147</v>
      </c>
      <c r="H1939" s="4">
        <v>0</v>
      </c>
      <c r="I1939" s="6">
        <v>3000000</v>
      </c>
      <c r="J1939" s="6">
        <v>2174568</v>
      </c>
    </row>
    <row r="1940" spans="1:10" x14ac:dyDescent="0.2">
      <c r="A1940" s="4" t="s">
        <v>11</v>
      </c>
      <c r="B1940" s="4" t="s">
        <v>25</v>
      </c>
      <c r="C1940" s="4" t="s">
        <v>2741</v>
      </c>
      <c r="D1940" s="4" t="s">
        <v>1467</v>
      </c>
      <c r="F1940" s="4">
        <v>768885</v>
      </c>
      <c r="G1940" s="5" t="s">
        <v>1147</v>
      </c>
      <c r="H1940" s="4">
        <v>0</v>
      </c>
      <c r="I1940" s="6">
        <v>3000000</v>
      </c>
      <c r="J1940" s="6">
        <v>2175572</v>
      </c>
    </row>
    <row r="1941" spans="1:10" x14ac:dyDescent="0.2">
      <c r="A1941" s="4" t="s">
        <v>11</v>
      </c>
      <c r="B1941" s="4" t="s">
        <v>25</v>
      </c>
      <c r="C1941" s="4" t="s">
        <v>1271</v>
      </c>
      <c r="D1941" s="4" t="s">
        <v>2746</v>
      </c>
      <c r="F1941" s="4">
        <v>764322</v>
      </c>
      <c r="G1941" s="5" t="s">
        <v>1147</v>
      </c>
      <c r="H1941" s="4">
        <v>0</v>
      </c>
      <c r="I1941" s="6">
        <v>3000000</v>
      </c>
      <c r="J1941" s="6">
        <v>2176576</v>
      </c>
    </row>
    <row r="1942" spans="1:10" x14ac:dyDescent="0.2">
      <c r="A1942" s="4" t="s">
        <v>11</v>
      </c>
      <c r="B1942" s="4" t="s">
        <v>67</v>
      </c>
      <c r="C1942" s="4" t="s">
        <v>2747</v>
      </c>
      <c r="D1942" s="4" t="s">
        <v>2748</v>
      </c>
      <c r="F1942" s="4">
        <v>526390</v>
      </c>
      <c r="G1942" s="5" t="s">
        <v>1147</v>
      </c>
      <c r="H1942" s="4">
        <v>0</v>
      </c>
      <c r="I1942" s="6">
        <v>3000000</v>
      </c>
      <c r="J1942" s="6">
        <v>2177580</v>
      </c>
    </row>
    <row r="1943" spans="1:10" x14ac:dyDescent="0.2">
      <c r="A1943" s="4" t="s">
        <v>11</v>
      </c>
      <c r="B1943" s="4" t="s">
        <v>19</v>
      </c>
      <c r="C1943" s="4" t="s">
        <v>1210</v>
      </c>
      <c r="D1943" s="4" t="s">
        <v>135</v>
      </c>
      <c r="F1943" s="4">
        <v>764264</v>
      </c>
      <c r="G1943" s="5" t="s">
        <v>1147</v>
      </c>
      <c r="H1943" s="4">
        <v>0</v>
      </c>
      <c r="I1943" s="6">
        <v>3000000</v>
      </c>
      <c r="J1943" s="6">
        <v>2178584</v>
      </c>
    </row>
    <row r="1944" spans="1:10" x14ac:dyDescent="0.2">
      <c r="A1944" s="4" t="s">
        <v>11</v>
      </c>
      <c r="B1944" s="4" t="s">
        <v>25</v>
      </c>
      <c r="C1944" s="4" t="s">
        <v>1259</v>
      </c>
      <c r="D1944" s="4" t="s">
        <v>1543</v>
      </c>
      <c r="F1944" s="4">
        <v>1688850</v>
      </c>
      <c r="G1944" s="5" t="s">
        <v>1147</v>
      </c>
      <c r="H1944" s="4">
        <v>0</v>
      </c>
      <c r="I1944" s="6">
        <v>3000000</v>
      </c>
      <c r="J1944" s="6">
        <v>2179588</v>
      </c>
    </row>
    <row r="1945" spans="1:10" x14ac:dyDescent="0.2">
      <c r="A1945" s="4" t="s">
        <v>11</v>
      </c>
      <c r="B1945" s="4" t="s">
        <v>12</v>
      </c>
      <c r="C1945" s="4" t="s">
        <v>1016</v>
      </c>
      <c r="D1945" s="4" t="s">
        <v>1347</v>
      </c>
      <c r="F1945" s="4">
        <v>1661808</v>
      </c>
      <c r="G1945" s="5" t="s">
        <v>1147</v>
      </c>
      <c r="H1945" s="4">
        <v>0</v>
      </c>
      <c r="I1945" s="6">
        <v>3000000</v>
      </c>
      <c r="J1945" s="6">
        <v>2180592</v>
      </c>
    </row>
    <row r="1946" spans="1:10" x14ac:dyDescent="0.2">
      <c r="A1946" s="4" t="s">
        <v>11</v>
      </c>
      <c r="B1946" s="4" t="s">
        <v>12</v>
      </c>
      <c r="C1946" s="4" t="s">
        <v>2749</v>
      </c>
      <c r="D1946" s="4" t="s">
        <v>2750</v>
      </c>
      <c r="F1946" s="4">
        <v>34583</v>
      </c>
      <c r="G1946" s="5" t="s">
        <v>1147</v>
      </c>
      <c r="H1946" s="4">
        <v>0</v>
      </c>
      <c r="I1946" s="6">
        <v>3000000</v>
      </c>
      <c r="J1946" s="6">
        <v>2181596</v>
      </c>
    </row>
    <row r="1947" spans="1:10" x14ac:dyDescent="0.2">
      <c r="A1947" s="4" t="s">
        <v>11</v>
      </c>
      <c r="B1947" s="4" t="s">
        <v>67</v>
      </c>
      <c r="C1947" s="4" t="s">
        <v>1154</v>
      </c>
      <c r="D1947" s="4" t="s">
        <v>310</v>
      </c>
      <c r="F1947" s="4">
        <v>1450509</v>
      </c>
      <c r="G1947" s="5" t="s">
        <v>1147</v>
      </c>
      <c r="H1947" s="4">
        <v>0</v>
      </c>
      <c r="I1947" s="6">
        <v>3000000</v>
      </c>
      <c r="J1947" s="6">
        <v>2182600</v>
      </c>
    </row>
    <row r="1948" spans="1:10" x14ac:dyDescent="0.2">
      <c r="A1948" s="4" t="s">
        <v>11</v>
      </c>
      <c r="B1948" s="4" t="s">
        <v>22</v>
      </c>
      <c r="C1948" s="4" t="s">
        <v>2749</v>
      </c>
      <c r="D1948" s="4" t="s">
        <v>2751</v>
      </c>
      <c r="F1948" s="4">
        <v>629392</v>
      </c>
      <c r="G1948" s="5" t="s">
        <v>1147</v>
      </c>
      <c r="H1948" s="4">
        <v>0</v>
      </c>
      <c r="I1948" s="6">
        <v>3000000</v>
      </c>
      <c r="J1948" s="6">
        <v>2183604</v>
      </c>
    </row>
    <row r="1949" spans="1:10" x14ac:dyDescent="0.2">
      <c r="A1949" s="4" t="s">
        <v>11</v>
      </c>
      <c r="B1949" s="4" t="s">
        <v>12</v>
      </c>
      <c r="C1949" s="4" t="s">
        <v>1154</v>
      </c>
      <c r="D1949" s="4" t="s">
        <v>2752</v>
      </c>
      <c r="F1949" s="4">
        <v>1608270</v>
      </c>
      <c r="G1949" s="5" t="s">
        <v>1147</v>
      </c>
      <c r="H1949" s="4">
        <v>0</v>
      </c>
      <c r="I1949" s="6">
        <v>3000000</v>
      </c>
      <c r="J1949" s="6">
        <v>2184608</v>
      </c>
    </row>
    <row r="1950" spans="1:10" x14ac:dyDescent="0.2">
      <c r="A1950" s="4" t="s">
        <v>11</v>
      </c>
      <c r="B1950" s="4" t="s">
        <v>12</v>
      </c>
      <c r="C1950" s="4" t="s">
        <v>2753</v>
      </c>
      <c r="D1950" s="4" t="s">
        <v>2754</v>
      </c>
      <c r="F1950" s="4">
        <v>1338811</v>
      </c>
      <c r="G1950" s="5" t="s">
        <v>1147</v>
      </c>
      <c r="H1950" s="4">
        <v>0</v>
      </c>
      <c r="I1950" s="6">
        <v>3000000</v>
      </c>
      <c r="J1950" s="6">
        <v>2185612</v>
      </c>
    </row>
    <row r="1951" spans="1:10" x14ac:dyDescent="0.2">
      <c r="A1951" s="4" t="s">
        <v>11</v>
      </c>
      <c r="B1951" s="4" t="s">
        <v>19</v>
      </c>
      <c r="C1951" s="4" t="s">
        <v>1361</v>
      </c>
      <c r="D1951" s="4" t="s">
        <v>2536</v>
      </c>
      <c r="F1951" s="4">
        <v>749745</v>
      </c>
      <c r="G1951" s="5" t="s">
        <v>1147</v>
      </c>
      <c r="H1951" s="4">
        <v>0</v>
      </c>
      <c r="I1951" s="6">
        <v>3000000</v>
      </c>
      <c r="J1951" s="6">
        <v>2186616</v>
      </c>
    </row>
    <row r="1952" spans="1:10" x14ac:dyDescent="0.2">
      <c r="A1952" s="4" t="s">
        <v>11</v>
      </c>
      <c r="B1952" s="4" t="s">
        <v>12</v>
      </c>
      <c r="C1952" s="4" t="s">
        <v>1361</v>
      </c>
      <c r="D1952" s="4" t="s">
        <v>709</v>
      </c>
      <c r="F1952" s="4">
        <v>742062</v>
      </c>
      <c r="G1952" s="5" t="s">
        <v>1147</v>
      </c>
      <c r="H1952" s="4">
        <v>0</v>
      </c>
      <c r="I1952" s="6">
        <v>3000000</v>
      </c>
      <c r="J1952" s="6">
        <v>2187620</v>
      </c>
    </row>
    <row r="1953" spans="1:10" x14ac:dyDescent="0.2">
      <c r="A1953" s="4" t="s">
        <v>11</v>
      </c>
      <c r="B1953" s="4" t="s">
        <v>25</v>
      </c>
      <c r="C1953" s="4" t="s">
        <v>1361</v>
      </c>
      <c r="D1953" s="4" t="s">
        <v>2755</v>
      </c>
      <c r="F1953" s="4">
        <v>639490</v>
      </c>
      <c r="G1953" s="5" t="s">
        <v>1147</v>
      </c>
      <c r="H1953" s="4">
        <v>0</v>
      </c>
      <c r="I1953" s="6">
        <v>3000000</v>
      </c>
      <c r="J1953" s="6">
        <v>2188624</v>
      </c>
    </row>
    <row r="1954" spans="1:10" x14ac:dyDescent="0.2">
      <c r="A1954" s="4" t="s">
        <v>11</v>
      </c>
      <c r="B1954" s="4" t="s">
        <v>67</v>
      </c>
      <c r="C1954" s="4" t="s">
        <v>2756</v>
      </c>
      <c r="D1954" s="4" t="s">
        <v>1201</v>
      </c>
      <c r="F1954" s="4">
        <v>639367</v>
      </c>
      <c r="G1954" s="5" t="s">
        <v>1147</v>
      </c>
      <c r="H1954" s="4">
        <v>0</v>
      </c>
      <c r="I1954" s="6">
        <v>3000000</v>
      </c>
      <c r="J1954" s="6">
        <v>2189628</v>
      </c>
    </row>
    <row r="1955" spans="1:10" x14ac:dyDescent="0.2">
      <c r="A1955" s="4" t="s">
        <v>11</v>
      </c>
      <c r="B1955" s="4" t="s">
        <v>16</v>
      </c>
      <c r="C1955" s="4" t="s">
        <v>791</v>
      </c>
      <c r="D1955" s="4" t="s">
        <v>2757</v>
      </c>
      <c r="F1955" s="4">
        <v>1093879</v>
      </c>
      <c r="G1955" s="5" t="s">
        <v>1147</v>
      </c>
      <c r="H1955" s="4">
        <v>0</v>
      </c>
      <c r="I1955" s="6">
        <v>3000000</v>
      </c>
      <c r="J1955" s="6">
        <v>2190632</v>
      </c>
    </row>
    <row r="1956" spans="1:10" x14ac:dyDescent="0.2">
      <c r="A1956" s="4" t="s">
        <v>11</v>
      </c>
      <c r="B1956" s="4" t="s">
        <v>25</v>
      </c>
      <c r="C1956" s="4" t="s">
        <v>791</v>
      </c>
      <c r="D1956" s="4" t="s">
        <v>2758</v>
      </c>
      <c r="F1956" s="4">
        <v>769891</v>
      </c>
      <c r="G1956" s="5" t="s">
        <v>1147</v>
      </c>
      <c r="H1956" s="4">
        <v>0</v>
      </c>
      <c r="I1956" s="6">
        <v>3000000</v>
      </c>
      <c r="J1956" s="6">
        <v>2191636</v>
      </c>
    </row>
    <row r="1957" spans="1:10" x14ac:dyDescent="0.2">
      <c r="A1957" s="4" t="s">
        <v>11</v>
      </c>
      <c r="B1957" s="4" t="s">
        <v>12</v>
      </c>
      <c r="C1957" s="4" t="s">
        <v>1014</v>
      </c>
      <c r="D1957" s="4" t="s">
        <v>908</v>
      </c>
      <c r="F1957" s="4">
        <v>1660701</v>
      </c>
      <c r="G1957" s="5" t="s">
        <v>1147</v>
      </c>
      <c r="H1957" s="4">
        <v>0</v>
      </c>
      <c r="I1957" s="6">
        <v>3000000</v>
      </c>
      <c r="J1957" s="6">
        <v>2192640</v>
      </c>
    </row>
    <row r="1958" spans="1:10" x14ac:dyDescent="0.2">
      <c r="A1958" s="4" t="s">
        <v>11</v>
      </c>
      <c r="B1958" s="4" t="s">
        <v>19</v>
      </c>
      <c r="C1958" s="4" t="s">
        <v>1027</v>
      </c>
      <c r="D1958" s="4" t="s">
        <v>2759</v>
      </c>
      <c r="F1958" s="4">
        <v>1436391</v>
      </c>
      <c r="G1958" s="5" t="s">
        <v>1147</v>
      </c>
      <c r="H1958" s="4">
        <v>0</v>
      </c>
      <c r="I1958" s="6">
        <v>3000000</v>
      </c>
      <c r="J1958" s="6">
        <v>2193644</v>
      </c>
    </row>
    <row r="1959" spans="1:10" x14ac:dyDescent="0.2">
      <c r="A1959" s="4" t="s">
        <v>11</v>
      </c>
      <c r="B1959" s="4" t="s">
        <v>50</v>
      </c>
      <c r="C1959" s="4" t="s">
        <v>2760</v>
      </c>
      <c r="D1959" s="4" t="s">
        <v>979</v>
      </c>
      <c r="F1959" s="4">
        <v>1507589</v>
      </c>
      <c r="G1959" s="5" t="s">
        <v>1147</v>
      </c>
      <c r="H1959" s="4">
        <v>0</v>
      </c>
      <c r="I1959" s="6">
        <v>3000000</v>
      </c>
      <c r="J1959" s="6">
        <v>2194648</v>
      </c>
    </row>
    <row r="1960" spans="1:10" x14ac:dyDescent="0.2">
      <c r="A1960" s="4" t="s">
        <v>11</v>
      </c>
      <c r="B1960" s="4" t="s">
        <v>12</v>
      </c>
      <c r="C1960" s="4" t="s">
        <v>2760</v>
      </c>
      <c r="D1960" s="4" t="s">
        <v>2761</v>
      </c>
      <c r="F1960" s="4">
        <v>1749579</v>
      </c>
      <c r="G1960" s="5" t="s">
        <v>1147</v>
      </c>
      <c r="H1960" s="4">
        <v>0</v>
      </c>
      <c r="I1960" s="6">
        <v>3000000</v>
      </c>
      <c r="J1960" s="6">
        <v>2195652</v>
      </c>
    </row>
    <row r="1961" spans="1:10" x14ac:dyDescent="0.2">
      <c r="A1961" s="4" t="s">
        <v>11</v>
      </c>
      <c r="B1961" s="4" t="s">
        <v>12</v>
      </c>
      <c r="C1961" s="4" t="s">
        <v>2425</v>
      </c>
      <c r="D1961" s="4" t="s">
        <v>2762</v>
      </c>
      <c r="F1961" s="4">
        <v>1758901</v>
      </c>
      <c r="G1961" s="5" t="s">
        <v>1147</v>
      </c>
      <c r="H1961" s="4">
        <v>0</v>
      </c>
      <c r="I1961" s="6">
        <v>3000000</v>
      </c>
      <c r="J1961" s="6">
        <v>2196656</v>
      </c>
    </row>
    <row r="1962" spans="1:10" x14ac:dyDescent="0.2">
      <c r="A1962" s="4" t="s">
        <v>11</v>
      </c>
      <c r="B1962" s="4" t="s">
        <v>12</v>
      </c>
      <c r="C1962" s="4" t="s">
        <v>2760</v>
      </c>
      <c r="D1962" s="4" t="s">
        <v>341</v>
      </c>
      <c r="F1962" s="4">
        <v>1608247</v>
      </c>
      <c r="G1962" s="5" t="s">
        <v>1147</v>
      </c>
      <c r="H1962" s="4">
        <v>0</v>
      </c>
      <c r="I1962" s="6">
        <v>3000000</v>
      </c>
      <c r="J1962" s="6">
        <v>2197660</v>
      </c>
    </row>
    <row r="1963" spans="1:10" x14ac:dyDescent="0.2">
      <c r="A1963" s="4" t="s">
        <v>11</v>
      </c>
      <c r="B1963" s="4" t="s">
        <v>50</v>
      </c>
      <c r="C1963" s="4" t="s">
        <v>1275</v>
      </c>
      <c r="D1963" s="4" t="s">
        <v>2706</v>
      </c>
      <c r="F1963" s="4">
        <v>1715448</v>
      </c>
      <c r="G1963" s="5" t="s">
        <v>1147</v>
      </c>
      <c r="H1963" s="4">
        <v>0</v>
      </c>
      <c r="I1963" s="6">
        <v>3000000</v>
      </c>
      <c r="J1963" s="6">
        <v>2198664</v>
      </c>
    </row>
    <row r="1964" spans="1:10" x14ac:dyDescent="0.2">
      <c r="A1964" s="4" t="s">
        <v>11</v>
      </c>
      <c r="B1964" s="4" t="s">
        <v>25</v>
      </c>
      <c r="C1964" s="4" t="s">
        <v>1406</v>
      </c>
      <c r="D1964" s="4" t="s">
        <v>2763</v>
      </c>
      <c r="F1964" s="4">
        <v>682375</v>
      </c>
      <c r="G1964" s="5" t="s">
        <v>1147</v>
      </c>
      <c r="H1964" s="4">
        <v>0</v>
      </c>
      <c r="I1964" s="6">
        <v>3000000</v>
      </c>
      <c r="J1964" s="6">
        <v>2199668</v>
      </c>
    </row>
    <row r="1965" spans="1:10" x14ac:dyDescent="0.2">
      <c r="A1965" s="4" t="s">
        <v>11</v>
      </c>
      <c r="B1965" s="4" t="s">
        <v>12</v>
      </c>
      <c r="C1965" s="4" t="s">
        <v>1406</v>
      </c>
      <c r="D1965" s="4" t="s">
        <v>2764</v>
      </c>
      <c r="F1965" s="4">
        <v>1661303</v>
      </c>
      <c r="G1965" s="5" t="s">
        <v>1147</v>
      </c>
      <c r="H1965" s="4">
        <v>0</v>
      </c>
      <c r="I1965" s="6">
        <v>3000000</v>
      </c>
      <c r="J1965" s="6">
        <v>2200672</v>
      </c>
    </row>
    <row r="1966" spans="1:10" x14ac:dyDescent="0.2">
      <c r="A1966" s="4" t="s">
        <v>11</v>
      </c>
      <c r="B1966" s="4" t="s">
        <v>12</v>
      </c>
      <c r="C1966" s="4" t="s">
        <v>191</v>
      </c>
      <c r="D1966" s="4" t="s">
        <v>2765</v>
      </c>
      <c r="F1966" s="4">
        <v>768604</v>
      </c>
      <c r="G1966" s="5" t="s">
        <v>1147</v>
      </c>
      <c r="H1966" s="4">
        <v>0</v>
      </c>
      <c r="I1966" s="6">
        <v>3000000</v>
      </c>
      <c r="J1966" s="6">
        <v>2201676</v>
      </c>
    </row>
    <row r="1967" spans="1:10" x14ac:dyDescent="0.2">
      <c r="A1967" s="4" t="s">
        <v>11</v>
      </c>
      <c r="B1967" s="4" t="s">
        <v>146</v>
      </c>
      <c r="C1967" s="4" t="s">
        <v>617</v>
      </c>
      <c r="D1967" s="4" t="s">
        <v>541</v>
      </c>
      <c r="F1967" s="4">
        <v>1656899</v>
      </c>
      <c r="G1967" s="5" t="s">
        <v>1147</v>
      </c>
      <c r="H1967" s="4">
        <v>0</v>
      </c>
      <c r="I1967" s="6">
        <v>3000000</v>
      </c>
      <c r="J1967" s="6">
        <v>2202680</v>
      </c>
    </row>
    <row r="1968" spans="1:10" x14ac:dyDescent="0.2">
      <c r="A1968" s="4" t="s">
        <v>11</v>
      </c>
      <c r="B1968" s="4" t="s">
        <v>19</v>
      </c>
      <c r="C1968" s="4" t="s">
        <v>2766</v>
      </c>
      <c r="D1968" s="4" t="s">
        <v>2767</v>
      </c>
      <c r="F1968" s="4">
        <v>751220</v>
      </c>
      <c r="G1968" s="5" t="s">
        <v>1147</v>
      </c>
      <c r="H1968" s="4">
        <v>0</v>
      </c>
      <c r="I1968" s="6">
        <v>3000000</v>
      </c>
      <c r="J1968" s="6">
        <v>2203684</v>
      </c>
    </row>
    <row r="1969" spans="1:10" x14ac:dyDescent="0.2">
      <c r="A1969" s="4" t="s">
        <v>11</v>
      </c>
      <c r="B1969" s="4" t="s">
        <v>22</v>
      </c>
      <c r="C1969" s="4" t="s">
        <v>2766</v>
      </c>
      <c r="D1969" s="4" t="s">
        <v>2768</v>
      </c>
      <c r="F1969" s="4">
        <v>1061850</v>
      </c>
      <c r="G1969" s="5" t="s">
        <v>1147</v>
      </c>
      <c r="H1969" s="4">
        <v>0</v>
      </c>
      <c r="I1969" s="6">
        <v>3000000</v>
      </c>
      <c r="J1969" s="6">
        <v>2204688</v>
      </c>
    </row>
    <row r="1970" spans="1:10" x14ac:dyDescent="0.2">
      <c r="A1970" s="4" t="s">
        <v>11</v>
      </c>
      <c r="B1970" s="4" t="s">
        <v>67</v>
      </c>
      <c r="C1970" s="4" t="s">
        <v>1220</v>
      </c>
      <c r="D1970" s="4" t="s">
        <v>2769</v>
      </c>
      <c r="F1970" s="4">
        <v>382232</v>
      </c>
      <c r="G1970" s="5" t="s">
        <v>1147</v>
      </c>
      <c r="H1970" s="4">
        <v>0</v>
      </c>
      <c r="I1970" s="6">
        <v>3000000</v>
      </c>
      <c r="J1970" s="6">
        <v>2205692</v>
      </c>
    </row>
    <row r="1971" spans="1:10" x14ac:dyDescent="0.2">
      <c r="A1971" s="4" t="s">
        <v>11</v>
      </c>
      <c r="B1971" s="4" t="s">
        <v>16</v>
      </c>
      <c r="C1971" s="4" t="s">
        <v>2766</v>
      </c>
      <c r="D1971" s="4" t="s">
        <v>2770</v>
      </c>
      <c r="F1971" s="4">
        <v>756500</v>
      </c>
      <c r="G1971" s="5" t="s">
        <v>1147</v>
      </c>
      <c r="H1971" s="4">
        <v>0</v>
      </c>
      <c r="I1971" s="6">
        <v>3000000</v>
      </c>
      <c r="J1971" s="6">
        <v>2206696</v>
      </c>
    </row>
    <row r="1972" spans="1:10" x14ac:dyDescent="0.2">
      <c r="A1972" s="4" t="s">
        <v>11</v>
      </c>
      <c r="B1972" s="4" t="s">
        <v>22</v>
      </c>
      <c r="C1972" s="4" t="s">
        <v>2771</v>
      </c>
      <c r="D1972" s="4" t="s">
        <v>835</v>
      </c>
      <c r="F1972" s="4">
        <v>605921</v>
      </c>
      <c r="G1972" s="5" t="s">
        <v>1147</v>
      </c>
      <c r="H1972" s="4">
        <v>0</v>
      </c>
      <c r="I1972" s="6">
        <v>3000000</v>
      </c>
      <c r="J1972" s="6">
        <v>2207700</v>
      </c>
    </row>
    <row r="1973" spans="1:10" x14ac:dyDescent="0.2">
      <c r="A1973" s="4" t="s">
        <v>11</v>
      </c>
      <c r="B1973" s="4" t="s">
        <v>12</v>
      </c>
      <c r="C1973" s="4" t="s">
        <v>1150</v>
      </c>
      <c r="D1973" s="4" t="s">
        <v>2772</v>
      </c>
      <c r="F1973" s="4">
        <v>1660651</v>
      </c>
      <c r="G1973" s="5" t="s">
        <v>1147</v>
      </c>
      <c r="H1973" s="4">
        <v>0</v>
      </c>
      <c r="I1973" s="6">
        <v>3000000</v>
      </c>
      <c r="J1973" s="6">
        <v>2208704</v>
      </c>
    </row>
    <row r="1974" spans="1:10" x14ac:dyDescent="0.2">
      <c r="A1974" s="4" t="s">
        <v>11</v>
      </c>
      <c r="B1974" s="4" t="s">
        <v>12</v>
      </c>
      <c r="C1974" s="4" t="s">
        <v>2773</v>
      </c>
      <c r="D1974" s="4" t="s">
        <v>2774</v>
      </c>
      <c r="F1974" s="4">
        <v>1660388</v>
      </c>
      <c r="G1974" s="5" t="s">
        <v>1147</v>
      </c>
      <c r="H1974" s="4">
        <v>0</v>
      </c>
      <c r="I1974" s="6">
        <v>3000000</v>
      </c>
      <c r="J1974" s="6">
        <v>2209708</v>
      </c>
    </row>
    <row r="1975" spans="1:10" x14ac:dyDescent="0.2">
      <c r="A1975" s="4" t="s">
        <v>11</v>
      </c>
      <c r="B1975" s="4" t="s">
        <v>25</v>
      </c>
      <c r="C1975" s="4" t="s">
        <v>1150</v>
      </c>
      <c r="D1975" s="4" t="s">
        <v>2775</v>
      </c>
      <c r="F1975" s="4">
        <v>1525029</v>
      </c>
      <c r="G1975" s="5" t="s">
        <v>1147</v>
      </c>
      <c r="H1975" s="4">
        <v>0</v>
      </c>
      <c r="I1975" s="6">
        <v>3000000</v>
      </c>
      <c r="J1975" s="6">
        <v>2210712</v>
      </c>
    </row>
    <row r="1976" spans="1:10" x14ac:dyDescent="0.2">
      <c r="A1976" s="4" t="s">
        <v>11</v>
      </c>
      <c r="B1976" s="4" t="s">
        <v>19</v>
      </c>
      <c r="C1976" s="4" t="s">
        <v>1054</v>
      </c>
      <c r="D1976" s="4" t="s">
        <v>2776</v>
      </c>
      <c r="F1976" s="4">
        <v>1602075</v>
      </c>
      <c r="G1976" s="5" t="s">
        <v>1147</v>
      </c>
      <c r="H1976" s="4">
        <v>0</v>
      </c>
      <c r="I1976" s="6">
        <v>3000000</v>
      </c>
      <c r="J1976" s="6">
        <v>2211716</v>
      </c>
    </row>
    <row r="1977" spans="1:10" x14ac:dyDescent="0.2">
      <c r="A1977" s="4" t="s">
        <v>11</v>
      </c>
      <c r="B1977" s="4" t="s">
        <v>12</v>
      </c>
      <c r="C1977" s="4" t="s">
        <v>1054</v>
      </c>
      <c r="D1977" s="4" t="s">
        <v>2777</v>
      </c>
      <c r="F1977" s="4">
        <v>1610805</v>
      </c>
      <c r="G1977" s="5" t="s">
        <v>1147</v>
      </c>
      <c r="H1977" s="4">
        <v>0</v>
      </c>
      <c r="I1977" s="6">
        <v>3000000</v>
      </c>
      <c r="J1977" s="6">
        <v>2212720</v>
      </c>
    </row>
    <row r="1978" spans="1:10" x14ac:dyDescent="0.2">
      <c r="A1978" s="4" t="s">
        <v>11</v>
      </c>
      <c r="B1978" s="4" t="s">
        <v>50</v>
      </c>
      <c r="C1978" s="4" t="s">
        <v>2778</v>
      </c>
      <c r="D1978" s="4" t="s">
        <v>2779</v>
      </c>
      <c r="F1978" s="4">
        <v>683886</v>
      </c>
      <c r="G1978" s="5" t="s">
        <v>1147</v>
      </c>
      <c r="H1978" s="4">
        <v>0</v>
      </c>
      <c r="I1978" s="6">
        <v>3000000</v>
      </c>
      <c r="J1978" s="6">
        <v>2213724</v>
      </c>
    </row>
    <row r="1979" spans="1:10" x14ac:dyDescent="0.2">
      <c r="A1979" s="4" t="s">
        <v>11</v>
      </c>
      <c r="B1979" s="4" t="s">
        <v>12</v>
      </c>
      <c r="C1979" s="4" t="s">
        <v>1054</v>
      </c>
      <c r="D1979" s="4" t="s">
        <v>755</v>
      </c>
      <c r="F1979" s="4">
        <v>685147</v>
      </c>
      <c r="G1979" s="5" t="s">
        <v>1147</v>
      </c>
      <c r="H1979" s="4">
        <v>0</v>
      </c>
      <c r="I1979" s="6">
        <v>3000000</v>
      </c>
      <c r="J1979" s="6">
        <v>2214728</v>
      </c>
    </row>
    <row r="1980" spans="1:10" x14ac:dyDescent="0.2">
      <c r="A1980" s="4" t="s">
        <v>11</v>
      </c>
      <c r="B1980" s="4" t="s">
        <v>12</v>
      </c>
      <c r="C1980" s="4" t="s">
        <v>191</v>
      </c>
      <c r="D1980" s="4" t="s">
        <v>2780</v>
      </c>
      <c r="F1980" s="4">
        <v>583177</v>
      </c>
      <c r="G1980" s="5" t="s">
        <v>1147</v>
      </c>
      <c r="H1980" s="4">
        <v>0</v>
      </c>
      <c r="I1980" s="6">
        <v>3000000</v>
      </c>
      <c r="J1980" s="6">
        <v>2215732</v>
      </c>
    </row>
    <row r="1981" spans="1:10" x14ac:dyDescent="0.2">
      <c r="A1981" s="4" t="s">
        <v>11</v>
      </c>
      <c r="B1981" s="4" t="s">
        <v>25</v>
      </c>
      <c r="C1981" s="4" t="s">
        <v>2475</v>
      </c>
      <c r="D1981" s="4" t="s">
        <v>2781</v>
      </c>
      <c r="F1981" s="4">
        <v>760213</v>
      </c>
      <c r="G1981" s="5" t="s">
        <v>1147</v>
      </c>
      <c r="H1981" s="4">
        <v>0</v>
      </c>
      <c r="I1981" s="6">
        <v>3000000</v>
      </c>
      <c r="J1981" s="6">
        <v>2216736</v>
      </c>
    </row>
    <row r="1982" spans="1:10" x14ac:dyDescent="0.2">
      <c r="A1982" s="4" t="s">
        <v>11</v>
      </c>
      <c r="B1982" s="4" t="s">
        <v>12</v>
      </c>
      <c r="C1982" s="4" t="s">
        <v>1271</v>
      </c>
      <c r="D1982" s="4" t="s">
        <v>183</v>
      </c>
      <c r="F1982" s="4">
        <v>512424</v>
      </c>
      <c r="G1982" s="5" t="s">
        <v>1147</v>
      </c>
      <c r="H1982" s="4">
        <v>0</v>
      </c>
      <c r="I1982" s="6">
        <v>3000000</v>
      </c>
      <c r="J1982" s="6">
        <v>2217740</v>
      </c>
    </row>
    <row r="1983" spans="1:10" x14ac:dyDescent="0.2">
      <c r="A1983" s="4" t="s">
        <v>11</v>
      </c>
      <c r="B1983" s="4" t="s">
        <v>146</v>
      </c>
      <c r="C1983" s="4" t="s">
        <v>1151</v>
      </c>
      <c r="D1983" s="4" t="s">
        <v>111</v>
      </c>
      <c r="F1983" s="4">
        <v>1297942</v>
      </c>
      <c r="G1983" s="5" t="s">
        <v>1147</v>
      </c>
      <c r="H1983" s="4">
        <v>0</v>
      </c>
      <c r="I1983" s="6">
        <v>3000000</v>
      </c>
      <c r="J1983" s="6">
        <v>2218744</v>
      </c>
    </row>
    <row r="1984" spans="1:10" x14ac:dyDescent="0.2">
      <c r="A1984" s="4" t="s">
        <v>11</v>
      </c>
      <c r="B1984" s="4" t="s">
        <v>50</v>
      </c>
      <c r="C1984" s="4" t="s">
        <v>805</v>
      </c>
      <c r="D1984" s="4" t="s">
        <v>2782</v>
      </c>
      <c r="F1984" s="4">
        <v>673465</v>
      </c>
      <c r="G1984" s="5" t="s">
        <v>1147</v>
      </c>
      <c r="H1984" s="4">
        <v>0</v>
      </c>
      <c r="I1984" s="6">
        <v>3000000</v>
      </c>
      <c r="J1984" s="6">
        <v>2219748</v>
      </c>
    </row>
    <row r="1985" spans="1:10" x14ac:dyDescent="0.2">
      <c r="A1985" s="4" t="s">
        <v>11</v>
      </c>
      <c r="B1985" s="4" t="s">
        <v>12</v>
      </c>
      <c r="C1985" s="4" t="s">
        <v>1151</v>
      </c>
      <c r="D1985" s="4" t="s">
        <v>2783</v>
      </c>
      <c r="F1985" s="4">
        <v>609022</v>
      </c>
      <c r="G1985" s="5" t="s">
        <v>1147</v>
      </c>
      <c r="H1985" s="4">
        <v>0</v>
      </c>
      <c r="I1985" s="6">
        <v>3000000</v>
      </c>
      <c r="J1985" s="6">
        <v>2220752</v>
      </c>
    </row>
    <row r="1986" spans="1:10" x14ac:dyDescent="0.2">
      <c r="A1986" s="4" t="s">
        <v>11</v>
      </c>
      <c r="B1986" s="4" t="s">
        <v>12</v>
      </c>
      <c r="C1986" s="4" t="s">
        <v>700</v>
      </c>
      <c r="D1986" s="4" t="s">
        <v>2784</v>
      </c>
      <c r="F1986" s="4">
        <v>1660578</v>
      </c>
      <c r="G1986" s="5" t="s">
        <v>1147</v>
      </c>
      <c r="H1986" s="4">
        <v>0</v>
      </c>
      <c r="I1986" s="6">
        <v>3000000</v>
      </c>
      <c r="J1986" s="6">
        <v>2221756</v>
      </c>
    </row>
    <row r="1987" spans="1:10" x14ac:dyDescent="0.2">
      <c r="A1987" s="4" t="s">
        <v>11</v>
      </c>
      <c r="B1987" s="4" t="s">
        <v>12</v>
      </c>
      <c r="C1987" s="4" t="s">
        <v>2785</v>
      </c>
      <c r="D1987" s="4" t="s">
        <v>2786</v>
      </c>
      <c r="F1987" s="4">
        <v>514859</v>
      </c>
      <c r="G1987" s="5" t="s">
        <v>1147</v>
      </c>
      <c r="H1987" s="4">
        <v>0</v>
      </c>
      <c r="I1987" s="6">
        <v>3000000</v>
      </c>
      <c r="J1987" s="6">
        <v>2222760</v>
      </c>
    </row>
    <row r="1988" spans="1:10" x14ac:dyDescent="0.2">
      <c r="A1988" s="4" t="s">
        <v>11</v>
      </c>
      <c r="B1988" s="4" t="s">
        <v>25</v>
      </c>
      <c r="C1988" s="4" t="s">
        <v>2787</v>
      </c>
      <c r="D1988" s="4" t="s">
        <v>2788</v>
      </c>
      <c r="F1988" s="4">
        <v>520641</v>
      </c>
      <c r="G1988" s="5" t="s">
        <v>1147</v>
      </c>
      <c r="H1988" s="4">
        <v>0</v>
      </c>
      <c r="I1988" s="6">
        <v>3000000</v>
      </c>
      <c r="J1988" s="6">
        <v>2223764</v>
      </c>
    </row>
    <row r="1989" spans="1:10" x14ac:dyDescent="0.2">
      <c r="A1989" s="4" t="s">
        <v>11</v>
      </c>
      <c r="B1989" s="4" t="s">
        <v>16</v>
      </c>
      <c r="C1989" s="4" t="s">
        <v>805</v>
      </c>
      <c r="D1989" s="4" t="s">
        <v>2789</v>
      </c>
      <c r="F1989" s="4">
        <v>1015955</v>
      </c>
      <c r="G1989" s="5" t="s">
        <v>1147</v>
      </c>
      <c r="H1989" s="4">
        <v>0</v>
      </c>
      <c r="I1989" s="6">
        <v>3000000</v>
      </c>
      <c r="J1989" s="6">
        <v>2224768</v>
      </c>
    </row>
    <row r="1990" spans="1:10" x14ac:dyDescent="0.2">
      <c r="A1990" s="4" t="s">
        <v>11</v>
      </c>
      <c r="B1990" s="4" t="s">
        <v>25</v>
      </c>
      <c r="C1990" s="4" t="s">
        <v>805</v>
      </c>
      <c r="D1990" s="4" t="s">
        <v>2790</v>
      </c>
      <c r="F1990" s="4">
        <v>520708</v>
      </c>
      <c r="G1990" s="5" t="s">
        <v>1147</v>
      </c>
      <c r="H1990" s="4">
        <v>0</v>
      </c>
      <c r="I1990" s="6">
        <v>3000000</v>
      </c>
      <c r="J1990" s="6">
        <v>2225772</v>
      </c>
    </row>
    <row r="1991" spans="1:10" x14ac:dyDescent="0.2">
      <c r="A1991" s="4" t="s">
        <v>11</v>
      </c>
      <c r="B1991" s="4" t="s">
        <v>25</v>
      </c>
      <c r="C1991" s="4" t="s">
        <v>805</v>
      </c>
      <c r="D1991" s="4" t="s">
        <v>2791</v>
      </c>
      <c r="F1991" s="4">
        <v>13141</v>
      </c>
      <c r="G1991" s="5" t="s">
        <v>1147</v>
      </c>
      <c r="H1991" s="4">
        <v>0</v>
      </c>
      <c r="I1991" s="6">
        <v>3000000</v>
      </c>
      <c r="J1991" s="6">
        <v>2226776</v>
      </c>
    </row>
    <row r="1992" spans="1:10" x14ac:dyDescent="0.2">
      <c r="A1992" s="4" t="s">
        <v>11</v>
      </c>
      <c r="B1992" s="4" t="s">
        <v>25</v>
      </c>
      <c r="C1992" s="4" t="s">
        <v>805</v>
      </c>
      <c r="D1992" s="4" t="s">
        <v>2792</v>
      </c>
      <c r="F1992" s="4">
        <v>588846</v>
      </c>
      <c r="G1992" s="5" t="s">
        <v>1147</v>
      </c>
      <c r="H1992" s="4">
        <v>0</v>
      </c>
      <c r="I1992" s="6">
        <v>3000000</v>
      </c>
      <c r="J1992" s="6">
        <v>2227780</v>
      </c>
    </row>
    <row r="1993" spans="1:10" x14ac:dyDescent="0.2">
      <c r="A1993" s="4" t="s">
        <v>11</v>
      </c>
      <c r="B1993" s="4" t="s">
        <v>19</v>
      </c>
      <c r="C1993" s="4" t="s">
        <v>2793</v>
      </c>
      <c r="D1993" s="4" t="s">
        <v>1041</v>
      </c>
      <c r="F1993" s="4">
        <v>1433844</v>
      </c>
      <c r="G1993" s="5" t="s">
        <v>1147</v>
      </c>
      <c r="H1993" s="4">
        <v>0</v>
      </c>
      <c r="I1993" s="6">
        <v>3000000</v>
      </c>
      <c r="J1993" s="6">
        <v>2228784</v>
      </c>
    </row>
    <row r="1994" spans="1:10" x14ac:dyDescent="0.2">
      <c r="A1994" s="4" t="s">
        <v>11</v>
      </c>
      <c r="B1994" s="4" t="s">
        <v>12</v>
      </c>
      <c r="C1994" s="4" t="s">
        <v>686</v>
      </c>
      <c r="D1994" s="4" t="s">
        <v>2794</v>
      </c>
      <c r="F1994" s="4">
        <v>1660883</v>
      </c>
      <c r="G1994" s="5" t="s">
        <v>1147</v>
      </c>
      <c r="H1994" s="4">
        <v>0</v>
      </c>
      <c r="I1994" s="6">
        <v>3000000</v>
      </c>
      <c r="J1994" s="6">
        <v>2229788</v>
      </c>
    </row>
    <row r="1995" spans="1:10" x14ac:dyDescent="0.2">
      <c r="A1995" s="4" t="s">
        <v>11</v>
      </c>
      <c r="B1995" s="4" t="s">
        <v>157</v>
      </c>
      <c r="C1995" s="4" t="s">
        <v>686</v>
      </c>
      <c r="D1995" s="4" t="s">
        <v>2795</v>
      </c>
      <c r="F1995" s="4">
        <v>11269</v>
      </c>
      <c r="G1995" s="5" t="s">
        <v>1147</v>
      </c>
      <c r="H1995" s="4">
        <v>0</v>
      </c>
      <c r="I1995" s="6">
        <v>3000000</v>
      </c>
      <c r="J1995" s="6">
        <v>2230792</v>
      </c>
    </row>
    <row r="1996" spans="1:10" x14ac:dyDescent="0.2">
      <c r="A1996" s="4" t="s">
        <v>11</v>
      </c>
      <c r="B1996" s="4" t="s">
        <v>50</v>
      </c>
      <c r="C1996" s="4" t="s">
        <v>2702</v>
      </c>
      <c r="D1996" s="4" t="s">
        <v>878</v>
      </c>
      <c r="F1996" s="4">
        <v>36448</v>
      </c>
      <c r="G1996" s="5" t="s">
        <v>1147</v>
      </c>
      <c r="H1996" s="4">
        <v>0</v>
      </c>
      <c r="I1996" s="6">
        <v>3000000</v>
      </c>
      <c r="J1996" s="6">
        <v>2231796</v>
      </c>
    </row>
    <row r="1997" spans="1:10" x14ac:dyDescent="0.2">
      <c r="A1997" s="4" t="s">
        <v>11</v>
      </c>
      <c r="B1997" s="4" t="s">
        <v>25</v>
      </c>
      <c r="C1997" s="4" t="s">
        <v>686</v>
      </c>
      <c r="D1997" s="4" t="s">
        <v>2796</v>
      </c>
      <c r="F1997" s="4">
        <v>1621927</v>
      </c>
      <c r="G1997" s="5" t="s">
        <v>1147</v>
      </c>
      <c r="H1997" s="4">
        <v>0</v>
      </c>
      <c r="I1997" s="6">
        <v>3000000</v>
      </c>
      <c r="J1997" s="6">
        <v>2232800</v>
      </c>
    </row>
    <row r="1998" spans="1:10" x14ac:dyDescent="0.2">
      <c r="A1998" s="4" t="s">
        <v>11</v>
      </c>
      <c r="B1998" s="4" t="s">
        <v>12</v>
      </c>
      <c r="C1998" s="4" t="s">
        <v>584</v>
      </c>
      <c r="D1998" s="4" t="s">
        <v>291</v>
      </c>
      <c r="F1998" s="4">
        <v>1688793</v>
      </c>
      <c r="G1998" s="5" t="s">
        <v>1147</v>
      </c>
      <c r="H1998" s="4">
        <v>0</v>
      </c>
      <c r="I1998" s="6">
        <v>3000000</v>
      </c>
      <c r="J1998" s="6">
        <v>2233804</v>
      </c>
    </row>
    <row r="1999" spans="1:10" x14ac:dyDescent="0.2">
      <c r="A1999" s="4" t="s">
        <v>11</v>
      </c>
      <c r="B1999" s="4" t="s">
        <v>19</v>
      </c>
      <c r="C1999" s="4" t="s">
        <v>1054</v>
      </c>
      <c r="D1999" s="4" t="s">
        <v>111</v>
      </c>
      <c r="F1999" s="4">
        <v>679272</v>
      </c>
      <c r="G1999" s="5" t="s">
        <v>1147</v>
      </c>
      <c r="H1999" s="4">
        <v>0</v>
      </c>
      <c r="I1999" s="6">
        <v>3000000</v>
      </c>
      <c r="J1999" s="6">
        <v>2234808</v>
      </c>
    </row>
    <row r="2000" spans="1:10" x14ac:dyDescent="0.2">
      <c r="A2000" s="4" t="s">
        <v>11</v>
      </c>
      <c r="B2000" s="4" t="s">
        <v>157</v>
      </c>
      <c r="C2000" s="4" t="s">
        <v>191</v>
      </c>
      <c r="D2000" s="4" t="s">
        <v>318</v>
      </c>
      <c r="F2000" s="4">
        <v>733061</v>
      </c>
      <c r="G2000" s="5" t="s">
        <v>1147</v>
      </c>
      <c r="H2000" s="4">
        <v>0</v>
      </c>
      <c r="I2000" s="6">
        <v>3000000</v>
      </c>
      <c r="J2000" s="6">
        <v>2235812</v>
      </c>
    </row>
    <row r="2001" spans="1:10" x14ac:dyDescent="0.2">
      <c r="A2001" s="4" t="s">
        <v>11</v>
      </c>
      <c r="B2001" s="4" t="s">
        <v>22</v>
      </c>
      <c r="C2001" s="4" t="s">
        <v>1454</v>
      </c>
      <c r="D2001" s="4" t="s">
        <v>2797</v>
      </c>
      <c r="F2001" s="4">
        <v>1359189</v>
      </c>
      <c r="G2001" s="5" t="s">
        <v>1147</v>
      </c>
      <c r="H2001" s="4">
        <v>0</v>
      </c>
      <c r="I2001" s="6">
        <v>3000000</v>
      </c>
      <c r="J2001" s="6">
        <v>2236816</v>
      </c>
    </row>
    <row r="2002" spans="1:10" x14ac:dyDescent="0.2">
      <c r="A2002" s="4" t="s">
        <v>11</v>
      </c>
      <c r="B2002" s="4" t="s">
        <v>67</v>
      </c>
      <c r="C2002" s="4" t="s">
        <v>1454</v>
      </c>
      <c r="D2002" s="4" t="s">
        <v>2798</v>
      </c>
      <c r="F2002" s="4">
        <v>1441763</v>
      </c>
      <c r="G2002" s="5" t="s">
        <v>1147</v>
      </c>
      <c r="H2002" s="4">
        <v>0</v>
      </c>
      <c r="I2002" s="6">
        <v>3000000</v>
      </c>
      <c r="J2002" s="6">
        <v>2237820</v>
      </c>
    </row>
    <row r="2003" spans="1:10" x14ac:dyDescent="0.2">
      <c r="A2003" s="4" t="s">
        <v>11</v>
      </c>
      <c r="B2003" s="4" t="s">
        <v>488</v>
      </c>
      <c r="C2003" s="4" t="s">
        <v>1454</v>
      </c>
      <c r="D2003" s="4" t="s">
        <v>2799</v>
      </c>
      <c r="F2003" s="4">
        <v>81923</v>
      </c>
      <c r="G2003" s="5" t="s">
        <v>1147</v>
      </c>
      <c r="H2003" s="4">
        <v>0</v>
      </c>
      <c r="I2003" s="6">
        <v>3000000</v>
      </c>
      <c r="J2003" s="6">
        <v>2238824</v>
      </c>
    </row>
    <row r="2004" spans="1:10" x14ac:dyDescent="0.2">
      <c r="A2004" s="4" t="s">
        <v>11</v>
      </c>
      <c r="B2004" s="4" t="s">
        <v>488</v>
      </c>
      <c r="C2004" s="4" t="s">
        <v>1454</v>
      </c>
      <c r="D2004" s="4" t="s">
        <v>2800</v>
      </c>
      <c r="F2004" s="4">
        <v>1671427</v>
      </c>
      <c r="G2004" s="5" t="s">
        <v>1147</v>
      </c>
      <c r="H2004" s="4">
        <v>0</v>
      </c>
      <c r="I2004" s="6">
        <v>3000000</v>
      </c>
      <c r="J2004" s="6">
        <v>2239828</v>
      </c>
    </row>
    <row r="2005" spans="1:10" x14ac:dyDescent="0.2">
      <c r="A2005" s="4" t="s">
        <v>11</v>
      </c>
      <c r="B2005" s="4" t="s">
        <v>25</v>
      </c>
      <c r="C2005" s="4" t="s">
        <v>1213</v>
      </c>
      <c r="D2005" s="4" t="s">
        <v>2801</v>
      </c>
      <c r="F2005" s="4">
        <v>1625209</v>
      </c>
      <c r="G2005" s="5" t="s">
        <v>1147</v>
      </c>
      <c r="H2005" s="4">
        <v>0</v>
      </c>
      <c r="I2005" s="6">
        <v>3000000</v>
      </c>
      <c r="J2005" s="6">
        <v>2240832</v>
      </c>
    </row>
    <row r="2006" spans="1:10" x14ac:dyDescent="0.2">
      <c r="A2006" s="4" t="s">
        <v>11</v>
      </c>
      <c r="B2006" s="4" t="s">
        <v>19</v>
      </c>
      <c r="C2006" s="4" t="s">
        <v>2802</v>
      </c>
      <c r="D2006" s="4" t="s">
        <v>2803</v>
      </c>
      <c r="F2006" s="4">
        <v>1507605</v>
      </c>
      <c r="G2006" s="5" t="s">
        <v>954</v>
      </c>
      <c r="H2006" s="4">
        <v>0</v>
      </c>
      <c r="I2006" s="6">
        <v>3000000</v>
      </c>
      <c r="J2006" s="6">
        <v>2241836</v>
      </c>
    </row>
    <row r="2007" spans="1:10" x14ac:dyDescent="0.2">
      <c r="A2007" s="4" t="s">
        <v>11</v>
      </c>
      <c r="B2007" s="4" t="s">
        <v>12</v>
      </c>
      <c r="C2007" s="4" t="s">
        <v>2802</v>
      </c>
      <c r="D2007" s="4" t="s">
        <v>1399</v>
      </c>
      <c r="F2007" s="4">
        <v>769750</v>
      </c>
      <c r="G2007" s="5" t="s">
        <v>954</v>
      </c>
      <c r="H2007" s="4">
        <v>0</v>
      </c>
      <c r="I2007" s="6">
        <v>3000000</v>
      </c>
      <c r="J2007" s="6">
        <v>2242840</v>
      </c>
    </row>
    <row r="2008" spans="1:10" x14ac:dyDescent="0.2">
      <c r="A2008" s="4" t="s">
        <v>11</v>
      </c>
      <c r="B2008" s="4" t="s">
        <v>19</v>
      </c>
      <c r="C2008" s="4" t="s">
        <v>1010</v>
      </c>
      <c r="D2008" s="4" t="s">
        <v>2804</v>
      </c>
      <c r="F2008" s="4">
        <v>1517521</v>
      </c>
      <c r="G2008" s="5" t="s">
        <v>954</v>
      </c>
      <c r="H2008" s="4">
        <v>0</v>
      </c>
      <c r="I2008" s="6">
        <v>3000000</v>
      </c>
      <c r="J2008" s="6">
        <v>2243844</v>
      </c>
    </row>
    <row r="2009" spans="1:10" x14ac:dyDescent="0.2">
      <c r="A2009" s="4" t="s">
        <v>11</v>
      </c>
      <c r="B2009" s="4" t="s">
        <v>12</v>
      </c>
      <c r="C2009" s="4" t="s">
        <v>1010</v>
      </c>
      <c r="D2009" s="4" t="s">
        <v>863</v>
      </c>
      <c r="F2009" s="4">
        <v>1172640</v>
      </c>
      <c r="G2009" s="5" t="s">
        <v>954</v>
      </c>
      <c r="H2009" s="4">
        <v>0</v>
      </c>
      <c r="I2009" s="6">
        <v>3000000</v>
      </c>
      <c r="J2009" s="6">
        <v>2244848</v>
      </c>
    </row>
    <row r="2010" spans="1:10" x14ac:dyDescent="0.2">
      <c r="A2010" s="4" t="s">
        <v>11</v>
      </c>
      <c r="B2010" s="4" t="s">
        <v>25</v>
      </c>
      <c r="C2010" s="4" t="s">
        <v>1010</v>
      </c>
      <c r="D2010" s="4" t="s">
        <v>2805</v>
      </c>
      <c r="F2010" s="4">
        <v>503589</v>
      </c>
      <c r="G2010" s="5" t="s">
        <v>954</v>
      </c>
      <c r="H2010" s="4">
        <v>0</v>
      </c>
      <c r="I2010" s="6">
        <v>3000000</v>
      </c>
      <c r="J2010" s="6">
        <v>2245852</v>
      </c>
    </row>
    <row r="2011" spans="1:10" x14ac:dyDescent="0.2">
      <c r="A2011" s="4" t="s">
        <v>11</v>
      </c>
      <c r="B2011" s="4" t="s">
        <v>12</v>
      </c>
      <c r="C2011" s="4" t="s">
        <v>2492</v>
      </c>
      <c r="D2011" s="4" t="s">
        <v>2806</v>
      </c>
      <c r="F2011" s="4">
        <v>1662160</v>
      </c>
      <c r="G2011" s="5" t="s">
        <v>954</v>
      </c>
      <c r="H2011" s="4">
        <v>0</v>
      </c>
      <c r="I2011" s="6">
        <v>3000000</v>
      </c>
      <c r="J2011" s="6">
        <v>2246856</v>
      </c>
    </row>
    <row r="2012" spans="1:10" x14ac:dyDescent="0.2">
      <c r="A2012" s="4" t="s">
        <v>11</v>
      </c>
      <c r="B2012" s="4" t="s">
        <v>12</v>
      </c>
      <c r="C2012" s="4" t="s">
        <v>1010</v>
      </c>
      <c r="D2012" s="4" t="s">
        <v>2807</v>
      </c>
      <c r="F2012" s="4">
        <v>678225</v>
      </c>
      <c r="G2012" s="5" t="s">
        <v>954</v>
      </c>
      <c r="H2012" s="4">
        <v>0</v>
      </c>
      <c r="I2012" s="6">
        <v>3000000</v>
      </c>
      <c r="J2012" s="6">
        <v>2247860</v>
      </c>
    </row>
    <row r="2013" spans="1:10" x14ac:dyDescent="0.2">
      <c r="A2013" s="4" t="s">
        <v>11</v>
      </c>
      <c r="B2013" s="4" t="s">
        <v>146</v>
      </c>
      <c r="C2013" s="4" t="s">
        <v>2808</v>
      </c>
      <c r="D2013" s="4" t="s">
        <v>2809</v>
      </c>
      <c r="F2013" s="4">
        <v>651545</v>
      </c>
      <c r="G2013" s="5" t="s">
        <v>954</v>
      </c>
      <c r="H2013" s="4">
        <v>0</v>
      </c>
      <c r="I2013" s="6">
        <v>3000000</v>
      </c>
      <c r="J2013" s="6">
        <v>2248864</v>
      </c>
    </row>
    <row r="2014" spans="1:10" x14ac:dyDescent="0.2">
      <c r="A2014" s="4" t="s">
        <v>11</v>
      </c>
      <c r="B2014" s="4" t="s">
        <v>12</v>
      </c>
      <c r="C2014" s="4" t="s">
        <v>1014</v>
      </c>
      <c r="D2014" s="4" t="s">
        <v>2810</v>
      </c>
      <c r="F2014" s="4">
        <v>1659182</v>
      </c>
      <c r="G2014" s="5" t="s">
        <v>954</v>
      </c>
      <c r="H2014" s="4">
        <v>0</v>
      </c>
      <c r="I2014" s="6">
        <v>3000000</v>
      </c>
      <c r="J2014" s="6">
        <v>2249868</v>
      </c>
    </row>
    <row r="2015" spans="1:10" x14ac:dyDescent="0.2">
      <c r="A2015" s="4" t="s">
        <v>11</v>
      </c>
      <c r="B2015" s="4" t="s">
        <v>22</v>
      </c>
      <c r="C2015" s="4" t="s">
        <v>1014</v>
      </c>
      <c r="D2015" s="4" t="s">
        <v>2811</v>
      </c>
      <c r="F2015" s="4">
        <v>83358</v>
      </c>
      <c r="G2015" s="5" t="s">
        <v>954</v>
      </c>
      <c r="H2015" s="4">
        <v>0</v>
      </c>
      <c r="I2015" s="6">
        <v>3000000</v>
      </c>
      <c r="J2015" s="6">
        <v>2250872</v>
      </c>
    </row>
    <row r="2016" spans="1:10" x14ac:dyDescent="0.2">
      <c r="A2016" s="4" t="s">
        <v>11</v>
      </c>
      <c r="B2016" s="4" t="s">
        <v>25</v>
      </c>
      <c r="C2016" s="4" t="s">
        <v>2808</v>
      </c>
      <c r="D2016" s="4" t="s">
        <v>324</v>
      </c>
      <c r="F2016" s="4">
        <v>1747722</v>
      </c>
      <c r="G2016" s="5" t="s">
        <v>954</v>
      </c>
      <c r="H2016" s="4">
        <v>0</v>
      </c>
      <c r="I2016" s="6">
        <v>3000000</v>
      </c>
      <c r="J2016" s="6">
        <v>2251876</v>
      </c>
    </row>
    <row r="2017" spans="1:10" x14ac:dyDescent="0.2">
      <c r="A2017" s="4" t="s">
        <v>11</v>
      </c>
      <c r="B2017" s="4" t="s">
        <v>50</v>
      </c>
      <c r="C2017" s="4" t="s">
        <v>2812</v>
      </c>
      <c r="D2017" s="4" t="s">
        <v>2813</v>
      </c>
      <c r="F2017" s="4">
        <v>731040</v>
      </c>
      <c r="G2017" s="5" t="s">
        <v>954</v>
      </c>
      <c r="H2017" s="4">
        <v>0</v>
      </c>
      <c r="I2017" s="6">
        <v>3000000</v>
      </c>
      <c r="J2017" s="6">
        <v>2252880</v>
      </c>
    </row>
    <row r="2018" spans="1:10" x14ac:dyDescent="0.2">
      <c r="A2018" s="4" t="s">
        <v>11</v>
      </c>
      <c r="B2018" s="4" t="s">
        <v>12</v>
      </c>
      <c r="C2018" s="4" t="s">
        <v>988</v>
      </c>
      <c r="D2018" s="4" t="s">
        <v>724</v>
      </c>
      <c r="F2018" s="4">
        <v>1658747</v>
      </c>
      <c r="G2018" s="5" t="s">
        <v>954</v>
      </c>
      <c r="H2018" s="4">
        <v>0</v>
      </c>
      <c r="I2018" s="6">
        <v>3000000</v>
      </c>
      <c r="J2018" s="6">
        <v>2253884</v>
      </c>
    </row>
    <row r="2019" spans="1:10" x14ac:dyDescent="0.2">
      <c r="A2019" s="4" t="s">
        <v>11</v>
      </c>
      <c r="B2019" s="4" t="s">
        <v>157</v>
      </c>
      <c r="C2019" s="4" t="s">
        <v>1454</v>
      </c>
      <c r="D2019" s="4" t="s">
        <v>2814</v>
      </c>
      <c r="F2019" s="4">
        <v>52205</v>
      </c>
      <c r="G2019" s="5" t="s">
        <v>954</v>
      </c>
      <c r="H2019" s="4">
        <v>0</v>
      </c>
      <c r="I2019" s="6">
        <v>3000000</v>
      </c>
      <c r="J2019" s="6">
        <v>2254888</v>
      </c>
    </row>
    <row r="2020" spans="1:10" x14ac:dyDescent="0.2">
      <c r="A2020" s="4" t="s">
        <v>11</v>
      </c>
      <c r="B2020" s="4" t="s">
        <v>19</v>
      </c>
      <c r="C2020" s="4" t="s">
        <v>1361</v>
      </c>
      <c r="D2020" s="4" t="s">
        <v>866</v>
      </c>
      <c r="F2020" s="4">
        <v>635399</v>
      </c>
      <c r="G2020" s="5" t="s">
        <v>954</v>
      </c>
      <c r="H2020" s="4">
        <v>0</v>
      </c>
      <c r="I2020" s="6">
        <v>3000000</v>
      </c>
      <c r="J2020" s="6">
        <v>2255892</v>
      </c>
    </row>
    <row r="2021" spans="1:10" x14ac:dyDescent="0.2">
      <c r="A2021" s="4" t="s">
        <v>11</v>
      </c>
      <c r="B2021" s="4" t="s">
        <v>50</v>
      </c>
      <c r="C2021" s="4" t="s">
        <v>2815</v>
      </c>
      <c r="D2021" s="4" t="s">
        <v>2816</v>
      </c>
      <c r="F2021" s="4">
        <v>51835</v>
      </c>
      <c r="G2021" s="5" t="s">
        <v>954</v>
      </c>
      <c r="H2021" s="4">
        <v>0</v>
      </c>
      <c r="I2021" s="6">
        <v>3000000</v>
      </c>
      <c r="J2021" s="6">
        <v>2256896</v>
      </c>
    </row>
    <row r="2022" spans="1:10" x14ac:dyDescent="0.2">
      <c r="A2022" s="4" t="s">
        <v>11</v>
      </c>
      <c r="B2022" s="4" t="s">
        <v>22</v>
      </c>
      <c r="C2022" s="4" t="s">
        <v>191</v>
      </c>
      <c r="D2022" s="4" t="s">
        <v>2816</v>
      </c>
      <c r="F2022" s="4">
        <v>601490</v>
      </c>
      <c r="G2022" s="5" t="s">
        <v>954</v>
      </c>
      <c r="H2022" s="4">
        <v>0</v>
      </c>
      <c r="I2022" s="6">
        <v>3000000</v>
      </c>
      <c r="J2022" s="6">
        <v>2257900</v>
      </c>
    </row>
    <row r="2023" spans="1:10" x14ac:dyDescent="0.2">
      <c r="A2023" s="4" t="s">
        <v>11</v>
      </c>
      <c r="B2023" s="4" t="s">
        <v>22</v>
      </c>
      <c r="C2023" s="4" t="s">
        <v>2817</v>
      </c>
      <c r="D2023" s="4" t="s">
        <v>2818</v>
      </c>
      <c r="F2023" s="4">
        <v>1740354</v>
      </c>
      <c r="G2023" s="5" t="s">
        <v>954</v>
      </c>
      <c r="H2023" s="4">
        <v>0</v>
      </c>
      <c r="I2023" s="6">
        <v>3000000</v>
      </c>
      <c r="J2023" s="6">
        <v>2258904</v>
      </c>
    </row>
    <row r="2024" spans="1:10" x14ac:dyDescent="0.2">
      <c r="A2024" s="4" t="s">
        <v>11</v>
      </c>
      <c r="B2024" s="4" t="s">
        <v>22</v>
      </c>
      <c r="C2024" s="4" t="s">
        <v>389</v>
      </c>
      <c r="D2024" s="4" t="s">
        <v>2819</v>
      </c>
      <c r="F2024" s="4">
        <v>1360534</v>
      </c>
      <c r="G2024" s="5" t="s">
        <v>954</v>
      </c>
      <c r="H2024" s="4">
        <v>0</v>
      </c>
      <c r="I2024" s="6">
        <v>3000000</v>
      </c>
      <c r="J2024" s="6">
        <v>2259908</v>
      </c>
    </row>
    <row r="2025" spans="1:10" x14ac:dyDescent="0.2">
      <c r="A2025" s="4" t="s">
        <v>11</v>
      </c>
      <c r="B2025" s="4" t="s">
        <v>25</v>
      </c>
      <c r="C2025" s="4" t="s">
        <v>389</v>
      </c>
      <c r="D2025" s="4" t="s">
        <v>2820</v>
      </c>
      <c r="F2025" s="4">
        <v>1555620</v>
      </c>
      <c r="G2025" s="5" t="s">
        <v>954</v>
      </c>
      <c r="H2025" s="4">
        <v>0</v>
      </c>
      <c r="I2025" s="6">
        <v>3000000</v>
      </c>
      <c r="J2025" s="6">
        <v>2260912</v>
      </c>
    </row>
    <row r="2026" spans="1:10" x14ac:dyDescent="0.2">
      <c r="A2026" s="4" t="s">
        <v>11</v>
      </c>
      <c r="B2026" s="4" t="s">
        <v>12</v>
      </c>
      <c r="C2026" s="4" t="s">
        <v>389</v>
      </c>
      <c r="D2026" s="4" t="s">
        <v>2821</v>
      </c>
      <c r="F2026" s="4">
        <v>1661436</v>
      </c>
      <c r="G2026" s="5" t="s">
        <v>954</v>
      </c>
      <c r="H2026" s="4">
        <v>0</v>
      </c>
      <c r="I2026" s="6">
        <v>3000000</v>
      </c>
      <c r="J2026" s="6">
        <v>2261916</v>
      </c>
    </row>
    <row r="2027" spans="1:10" x14ac:dyDescent="0.2">
      <c r="A2027" s="4" t="s">
        <v>11</v>
      </c>
      <c r="B2027" s="4" t="s">
        <v>67</v>
      </c>
      <c r="C2027" s="4" t="s">
        <v>389</v>
      </c>
      <c r="D2027" s="4" t="s">
        <v>2822</v>
      </c>
      <c r="F2027" s="4">
        <v>1600525</v>
      </c>
      <c r="G2027" s="5" t="s">
        <v>954</v>
      </c>
      <c r="H2027" s="4">
        <v>0</v>
      </c>
      <c r="I2027" s="6">
        <v>3000000</v>
      </c>
      <c r="J2027" s="6">
        <v>2262920</v>
      </c>
    </row>
    <row r="2028" spans="1:10" x14ac:dyDescent="0.2">
      <c r="A2028" s="4" t="s">
        <v>11</v>
      </c>
      <c r="B2028" s="4" t="s">
        <v>25</v>
      </c>
      <c r="C2028" s="4" t="s">
        <v>1220</v>
      </c>
      <c r="D2028" s="4" t="s">
        <v>2823</v>
      </c>
      <c r="F2028" s="4">
        <v>1612355</v>
      </c>
      <c r="G2028" s="5" t="s">
        <v>954</v>
      </c>
      <c r="H2028" s="4">
        <v>0</v>
      </c>
      <c r="I2028" s="6">
        <v>3000000</v>
      </c>
      <c r="J2028" s="6">
        <v>2263924</v>
      </c>
    </row>
    <row r="2029" spans="1:10" x14ac:dyDescent="0.2">
      <c r="A2029" s="4" t="s">
        <v>11</v>
      </c>
      <c r="B2029" s="4" t="s">
        <v>12</v>
      </c>
      <c r="C2029" s="4" t="s">
        <v>691</v>
      </c>
      <c r="D2029" s="4" t="s">
        <v>2824</v>
      </c>
      <c r="F2029" s="4">
        <v>527117</v>
      </c>
      <c r="G2029" s="5" t="s">
        <v>954</v>
      </c>
      <c r="H2029" s="4">
        <v>0</v>
      </c>
      <c r="I2029" s="6">
        <v>3000000</v>
      </c>
      <c r="J2029" s="6">
        <v>2264928</v>
      </c>
    </row>
    <row r="2030" spans="1:10" x14ac:dyDescent="0.2">
      <c r="A2030" s="4" t="s">
        <v>11</v>
      </c>
      <c r="B2030" s="4" t="s">
        <v>50</v>
      </c>
      <c r="C2030" s="4" t="s">
        <v>191</v>
      </c>
      <c r="D2030" s="4" t="s">
        <v>2825</v>
      </c>
      <c r="F2030" s="4">
        <v>1739828</v>
      </c>
      <c r="G2030" s="5" t="s">
        <v>954</v>
      </c>
      <c r="H2030" s="4">
        <v>0</v>
      </c>
      <c r="I2030" s="6">
        <v>3000000</v>
      </c>
      <c r="J2030" s="6">
        <v>2265932</v>
      </c>
    </row>
    <row r="2031" spans="1:10" x14ac:dyDescent="0.2">
      <c r="A2031" s="4" t="s">
        <v>11</v>
      </c>
      <c r="B2031" s="4" t="s">
        <v>19</v>
      </c>
      <c r="C2031" s="4" t="s">
        <v>2826</v>
      </c>
      <c r="D2031" s="4" t="s">
        <v>831</v>
      </c>
      <c r="F2031" s="4">
        <v>1756004</v>
      </c>
      <c r="G2031" s="5" t="s">
        <v>954</v>
      </c>
      <c r="H2031" s="4">
        <v>0</v>
      </c>
      <c r="I2031" s="6">
        <v>3000000</v>
      </c>
      <c r="J2031" s="6">
        <v>2266936</v>
      </c>
    </row>
    <row r="2032" spans="1:10" x14ac:dyDescent="0.2">
      <c r="A2032" s="4" t="s">
        <v>11</v>
      </c>
      <c r="B2032" s="4" t="s">
        <v>12</v>
      </c>
      <c r="C2032" s="4" t="s">
        <v>793</v>
      </c>
      <c r="D2032" s="4" t="s">
        <v>2827</v>
      </c>
      <c r="F2032" s="4">
        <v>730448</v>
      </c>
      <c r="G2032" s="5" t="s">
        <v>954</v>
      </c>
      <c r="H2032" s="4">
        <v>0</v>
      </c>
      <c r="I2032" s="6">
        <v>3000000</v>
      </c>
      <c r="J2032" s="6">
        <v>2267940</v>
      </c>
    </row>
    <row r="2033" spans="1:10" x14ac:dyDescent="0.2">
      <c r="A2033" s="4" t="s">
        <v>11</v>
      </c>
      <c r="B2033" s="4" t="s">
        <v>25</v>
      </c>
      <c r="C2033" s="4" t="s">
        <v>2828</v>
      </c>
      <c r="D2033" s="4" t="s">
        <v>2829</v>
      </c>
      <c r="F2033" s="4">
        <v>676609</v>
      </c>
      <c r="G2033" s="5" t="s">
        <v>954</v>
      </c>
      <c r="H2033" s="4">
        <v>0</v>
      </c>
      <c r="I2033" s="6">
        <v>3000000</v>
      </c>
      <c r="J2033" s="6">
        <v>2268944</v>
      </c>
    </row>
    <row r="2034" spans="1:10" x14ac:dyDescent="0.2">
      <c r="A2034" s="4" t="s">
        <v>11</v>
      </c>
      <c r="B2034" s="4" t="s">
        <v>22</v>
      </c>
      <c r="C2034" s="4" t="s">
        <v>793</v>
      </c>
      <c r="D2034" s="4" t="s">
        <v>2825</v>
      </c>
      <c r="F2034" s="4">
        <v>678654</v>
      </c>
      <c r="G2034" s="5" t="s">
        <v>954</v>
      </c>
      <c r="H2034" s="4">
        <v>0</v>
      </c>
      <c r="I2034" s="6">
        <v>3000000</v>
      </c>
      <c r="J2034" s="6">
        <v>2269948</v>
      </c>
    </row>
    <row r="2035" spans="1:10" x14ac:dyDescent="0.2">
      <c r="A2035" s="4" t="s">
        <v>11</v>
      </c>
      <c r="B2035" s="4" t="s">
        <v>19</v>
      </c>
      <c r="C2035" s="4" t="s">
        <v>2830</v>
      </c>
      <c r="D2035" s="4" t="s">
        <v>243</v>
      </c>
      <c r="F2035" s="4">
        <v>1691300</v>
      </c>
      <c r="G2035" s="5" t="s">
        <v>954</v>
      </c>
      <c r="H2035" s="4">
        <v>0</v>
      </c>
      <c r="I2035" s="6">
        <v>3000000</v>
      </c>
      <c r="J2035" s="6">
        <v>2270952</v>
      </c>
    </row>
    <row r="2036" spans="1:10" x14ac:dyDescent="0.2">
      <c r="A2036" s="4" t="s">
        <v>11</v>
      </c>
      <c r="B2036" s="4" t="s">
        <v>157</v>
      </c>
      <c r="C2036" s="4" t="s">
        <v>2831</v>
      </c>
      <c r="D2036" s="4" t="s">
        <v>2832</v>
      </c>
      <c r="F2036" s="4">
        <v>1540168</v>
      </c>
      <c r="G2036" s="5" t="s">
        <v>954</v>
      </c>
      <c r="H2036" s="4">
        <v>0</v>
      </c>
      <c r="I2036" s="6">
        <v>3000000</v>
      </c>
      <c r="J2036" s="6">
        <v>2271956</v>
      </c>
    </row>
    <row r="2037" spans="1:10" x14ac:dyDescent="0.2">
      <c r="A2037" s="4" t="s">
        <v>11</v>
      </c>
      <c r="B2037" s="4" t="s">
        <v>19</v>
      </c>
      <c r="C2037" s="4" t="s">
        <v>2831</v>
      </c>
      <c r="D2037" s="4" t="s">
        <v>831</v>
      </c>
      <c r="F2037" s="4">
        <v>1662525</v>
      </c>
      <c r="G2037" s="5" t="s">
        <v>954</v>
      </c>
      <c r="H2037" s="4">
        <v>0</v>
      </c>
      <c r="I2037" s="6">
        <v>3000000</v>
      </c>
      <c r="J2037" s="6">
        <v>2272960</v>
      </c>
    </row>
    <row r="2038" spans="1:10" x14ac:dyDescent="0.2">
      <c r="A2038" s="4" t="s">
        <v>11</v>
      </c>
      <c r="B2038" s="4" t="s">
        <v>16</v>
      </c>
      <c r="C2038" s="4" t="s">
        <v>2833</v>
      </c>
      <c r="D2038" s="4" t="s">
        <v>2834</v>
      </c>
      <c r="F2038" s="4">
        <v>1395258</v>
      </c>
      <c r="G2038" s="5" t="s">
        <v>954</v>
      </c>
      <c r="H2038" s="4">
        <v>0</v>
      </c>
      <c r="I2038" s="6">
        <v>3000000</v>
      </c>
      <c r="J2038" s="6">
        <v>2273964</v>
      </c>
    </row>
    <row r="2039" spans="1:10" x14ac:dyDescent="0.2">
      <c r="A2039" s="4" t="s">
        <v>11</v>
      </c>
      <c r="B2039" s="4" t="s">
        <v>16</v>
      </c>
      <c r="C2039" s="4" t="s">
        <v>2095</v>
      </c>
      <c r="D2039" s="4" t="s">
        <v>2835</v>
      </c>
      <c r="F2039" s="4">
        <v>1098670</v>
      </c>
      <c r="G2039" s="5" t="s">
        <v>954</v>
      </c>
      <c r="H2039" s="4">
        <v>0</v>
      </c>
      <c r="I2039" s="6">
        <v>3000000</v>
      </c>
      <c r="J2039" s="6">
        <v>2274968</v>
      </c>
    </row>
    <row r="2040" spans="1:10" x14ac:dyDescent="0.2">
      <c r="A2040" s="4" t="s">
        <v>11</v>
      </c>
      <c r="B2040" s="4" t="s">
        <v>25</v>
      </c>
      <c r="C2040" s="4" t="s">
        <v>2388</v>
      </c>
      <c r="D2040" s="4" t="s">
        <v>14</v>
      </c>
      <c r="F2040" s="4">
        <v>1536463</v>
      </c>
      <c r="G2040" s="5" t="s">
        <v>954</v>
      </c>
      <c r="H2040" s="4">
        <v>0</v>
      </c>
      <c r="I2040" s="6">
        <v>3000000</v>
      </c>
      <c r="J2040" s="6">
        <v>2275972</v>
      </c>
    </row>
    <row r="2041" spans="1:10" x14ac:dyDescent="0.2">
      <c r="A2041" s="4" t="s">
        <v>11</v>
      </c>
      <c r="B2041" s="4" t="s">
        <v>19</v>
      </c>
      <c r="C2041" s="4" t="s">
        <v>190</v>
      </c>
      <c r="D2041" s="4" t="s">
        <v>327</v>
      </c>
      <c r="F2041" s="4">
        <v>1444767</v>
      </c>
      <c r="G2041" s="5" t="s">
        <v>954</v>
      </c>
      <c r="H2041" s="4">
        <v>0</v>
      </c>
      <c r="I2041" s="6">
        <v>3000000</v>
      </c>
      <c r="J2041" s="6">
        <v>2276976</v>
      </c>
    </row>
    <row r="2042" spans="1:10" x14ac:dyDescent="0.2">
      <c r="A2042" s="4" t="s">
        <v>11</v>
      </c>
      <c r="B2042" s="4" t="s">
        <v>22</v>
      </c>
      <c r="C2042" s="4" t="s">
        <v>190</v>
      </c>
      <c r="D2042" s="4" t="s">
        <v>1189</v>
      </c>
      <c r="F2042" s="4">
        <v>596401</v>
      </c>
      <c r="G2042" s="5" t="s">
        <v>954</v>
      </c>
      <c r="H2042" s="4">
        <v>0</v>
      </c>
      <c r="I2042" s="6">
        <v>3000000</v>
      </c>
      <c r="J2042" s="6">
        <v>2277980</v>
      </c>
    </row>
    <row r="2043" spans="1:10" x14ac:dyDescent="0.2">
      <c r="A2043" s="4" t="s">
        <v>11</v>
      </c>
      <c r="B2043" s="4" t="s">
        <v>19</v>
      </c>
      <c r="C2043" s="4" t="s">
        <v>190</v>
      </c>
      <c r="D2043" s="4" t="s">
        <v>52</v>
      </c>
      <c r="F2043" s="4">
        <v>1662533</v>
      </c>
      <c r="G2043" s="5" t="s">
        <v>954</v>
      </c>
      <c r="H2043" s="4">
        <v>0</v>
      </c>
      <c r="I2043" s="6">
        <v>3000000</v>
      </c>
      <c r="J2043" s="6">
        <v>2278984</v>
      </c>
    </row>
    <row r="2044" spans="1:10" x14ac:dyDescent="0.2">
      <c r="A2044" s="4" t="s">
        <v>11</v>
      </c>
      <c r="B2044" s="4" t="s">
        <v>12</v>
      </c>
      <c r="C2044" s="4" t="s">
        <v>2836</v>
      </c>
      <c r="D2044" s="4" t="s">
        <v>2837</v>
      </c>
      <c r="F2044" s="4">
        <v>841963</v>
      </c>
      <c r="G2044" s="5" t="s">
        <v>954</v>
      </c>
      <c r="H2044" s="4">
        <v>0</v>
      </c>
      <c r="I2044" s="6">
        <v>3000000</v>
      </c>
      <c r="J2044" s="6">
        <v>2279988</v>
      </c>
    </row>
    <row r="2045" spans="1:10" x14ac:dyDescent="0.2">
      <c r="A2045" s="4" t="s">
        <v>11</v>
      </c>
      <c r="B2045" s="4" t="s">
        <v>50</v>
      </c>
      <c r="C2045" s="4" t="s">
        <v>887</v>
      </c>
      <c r="D2045" s="4" t="s">
        <v>2838</v>
      </c>
      <c r="F2045" s="4">
        <v>1424413</v>
      </c>
      <c r="G2045" s="5" t="s">
        <v>954</v>
      </c>
      <c r="H2045" s="4">
        <v>0</v>
      </c>
      <c r="I2045" s="6">
        <v>3000000</v>
      </c>
      <c r="J2045" s="6">
        <v>2280992</v>
      </c>
    </row>
    <row r="2046" spans="1:10" x14ac:dyDescent="0.2">
      <c r="A2046" s="4" t="s">
        <v>11</v>
      </c>
      <c r="B2046" s="4" t="s">
        <v>19</v>
      </c>
      <c r="C2046" s="4" t="s">
        <v>686</v>
      </c>
      <c r="D2046" s="4" t="s">
        <v>2839</v>
      </c>
      <c r="F2046" s="4">
        <v>1297413</v>
      </c>
      <c r="G2046" s="5" t="s">
        <v>954</v>
      </c>
      <c r="H2046" s="4">
        <v>0</v>
      </c>
      <c r="I2046" s="6">
        <v>3000000</v>
      </c>
      <c r="J2046" s="6">
        <v>2281996</v>
      </c>
    </row>
    <row r="2047" spans="1:10" x14ac:dyDescent="0.2">
      <c r="A2047" s="4" t="s">
        <v>11</v>
      </c>
      <c r="B2047" s="4" t="s">
        <v>19</v>
      </c>
      <c r="C2047" s="4" t="s">
        <v>2840</v>
      </c>
      <c r="D2047" s="4" t="s">
        <v>2841</v>
      </c>
      <c r="F2047" s="4">
        <v>1297322</v>
      </c>
      <c r="G2047" s="5" t="s">
        <v>954</v>
      </c>
      <c r="H2047" s="4">
        <v>0</v>
      </c>
      <c r="I2047" s="6">
        <v>3000000</v>
      </c>
      <c r="J2047" s="6">
        <v>2283000</v>
      </c>
    </row>
    <row r="2048" spans="1:10" x14ac:dyDescent="0.2">
      <c r="A2048" s="4" t="s">
        <v>11</v>
      </c>
      <c r="B2048" s="4" t="s">
        <v>19</v>
      </c>
      <c r="C2048" s="4" t="s">
        <v>2840</v>
      </c>
      <c r="D2048" s="4" t="s">
        <v>2842</v>
      </c>
      <c r="F2048" s="4">
        <v>1451051</v>
      </c>
      <c r="G2048" s="5" t="s">
        <v>954</v>
      </c>
      <c r="H2048" s="4">
        <v>0</v>
      </c>
      <c r="I2048" s="6">
        <v>3000000</v>
      </c>
      <c r="J2048" s="6">
        <v>2284004</v>
      </c>
    </row>
    <row r="2049" spans="1:10" x14ac:dyDescent="0.2">
      <c r="A2049" s="4" t="s">
        <v>11</v>
      </c>
      <c r="B2049" s="4" t="s">
        <v>50</v>
      </c>
      <c r="C2049" s="4" t="s">
        <v>686</v>
      </c>
      <c r="D2049" s="4" t="s">
        <v>2843</v>
      </c>
      <c r="F2049" s="4">
        <v>1450673</v>
      </c>
      <c r="G2049" s="5" t="s">
        <v>954</v>
      </c>
      <c r="H2049" s="4">
        <v>0</v>
      </c>
      <c r="I2049" s="6">
        <v>3000000</v>
      </c>
      <c r="J2049" s="6">
        <v>2285008</v>
      </c>
    </row>
    <row r="2050" spans="1:10" x14ac:dyDescent="0.2">
      <c r="A2050" s="4" t="s">
        <v>11</v>
      </c>
      <c r="B2050" s="4" t="s">
        <v>157</v>
      </c>
      <c r="C2050" s="4" t="s">
        <v>686</v>
      </c>
      <c r="D2050" s="4" t="s">
        <v>2844</v>
      </c>
      <c r="F2050" s="4">
        <v>582898</v>
      </c>
      <c r="G2050" s="5" t="s">
        <v>954</v>
      </c>
      <c r="H2050" s="4">
        <v>0</v>
      </c>
      <c r="I2050" s="6">
        <v>3000000</v>
      </c>
      <c r="J2050" s="6">
        <v>2286012</v>
      </c>
    </row>
    <row r="2051" spans="1:10" x14ac:dyDescent="0.2">
      <c r="A2051" s="4" t="s">
        <v>11</v>
      </c>
      <c r="B2051" s="4" t="s">
        <v>157</v>
      </c>
      <c r="C2051" s="4" t="s">
        <v>1361</v>
      </c>
      <c r="D2051" s="4" t="s">
        <v>2845</v>
      </c>
      <c r="F2051" s="4">
        <v>1387644</v>
      </c>
      <c r="G2051" s="5" t="s">
        <v>954</v>
      </c>
      <c r="H2051" s="4">
        <v>0</v>
      </c>
      <c r="I2051" s="6">
        <v>3000000</v>
      </c>
      <c r="J2051" s="6">
        <v>2287016</v>
      </c>
    </row>
    <row r="2052" spans="1:10" x14ac:dyDescent="0.2">
      <c r="A2052" s="4" t="s">
        <v>11</v>
      </c>
      <c r="B2052" s="4" t="s">
        <v>157</v>
      </c>
      <c r="C2052" s="4" t="s">
        <v>2846</v>
      </c>
      <c r="D2052" s="4" t="s">
        <v>831</v>
      </c>
      <c r="F2052" s="4">
        <v>1450475</v>
      </c>
      <c r="G2052" s="5" t="s">
        <v>954</v>
      </c>
      <c r="H2052" s="4">
        <v>0</v>
      </c>
      <c r="I2052" s="6">
        <v>3000000</v>
      </c>
      <c r="J2052" s="6">
        <v>2288020</v>
      </c>
    </row>
    <row r="2053" spans="1:10" x14ac:dyDescent="0.2">
      <c r="A2053" s="4" t="s">
        <v>11</v>
      </c>
      <c r="B2053" s="4" t="s">
        <v>16</v>
      </c>
      <c r="C2053" s="4" t="s">
        <v>1196</v>
      </c>
      <c r="D2053" s="4" t="s">
        <v>2847</v>
      </c>
      <c r="F2053" s="4">
        <v>1434099</v>
      </c>
      <c r="G2053" s="5" t="s">
        <v>954</v>
      </c>
      <c r="H2053" s="4">
        <v>0</v>
      </c>
      <c r="I2053" s="6">
        <v>3000000</v>
      </c>
      <c r="J2053" s="6">
        <v>2289024</v>
      </c>
    </row>
    <row r="2054" spans="1:10" x14ac:dyDescent="0.2">
      <c r="A2054" s="4" t="s">
        <v>11</v>
      </c>
      <c r="B2054" s="4" t="s">
        <v>67</v>
      </c>
      <c r="C2054" s="4" t="s">
        <v>887</v>
      </c>
      <c r="D2054" s="4" t="s">
        <v>2848</v>
      </c>
      <c r="F2054" s="4">
        <v>1365657</v>
      </c>
      <c r="G2054" s="5" t="s">
        <v>954</v>
      </c>
      <c r="H2054" s="4">
        <v>0</v>
      </c>
      <c r="I2054" s="6">
        <v>3000000</v>
      </c>
      <c r="J2054" s="6">
        <v>2290028</v>
      </c>
    </row>
    <row r="2055" spans="1:10" x14ac:dyDescent="0.2">
      <c r="A2055" s="4" t="s">
        <v>11</v>
      </c>
      <c r="B2055" s="4" t="s">
        <v>22</v>
      </c>
      <c r="C2055" s="4" t="s">
        <v>2849</v>
      </c>
      <c r="D2055" s="4" t="s">
        <v>2850</v>
      </c>
      <c r="F2055" s="4">
        <v>1424595</v>
      </c>
      <c r="G2055" s="5" t="s">
        <v>954</v>
      </c>
      <c r="H2055" s="4">
        <v>0</v>
      </c>
      <c r="I2055" s="6">
        <v>3000000</v>
      </c>
      <c r="J2055" s="6">
        <v>2291032</v>
      </c>
    </row>
    <row r="2056" spans="1:10" x14ac:dyDescent="0.2">
      <c r="A2056" s="4" t="s">
        <v>11</v>
      </c>
      <c r="B2056" s="4" t="s">
        <v>12</v>
      </c>
      <c r="C2056" s="4" t="s">
        <v>191</v>
      </c>
      <c r="D2056" s="4" t="s">
        <v>2851</v>
      </c>
      <c r="F2056" s="4">
        <v>1759727</v>
      </c>
      <c r="G2056" s="5" t="s">
        <v>954</v>
      </c>
      <c r="H2056" s="4">
        <v>0</v>
      </c>
      <c r="I2056" s="6">
        <v>3000000</v>
      </c>
      <c r="J2056" s="6">
        <v>2292036</v>
      </c>
    </row>
    <row r="2057" spans="1:10" x14ac:dyDescent="0.2">
      <c r="A2057" s="4" t="s">
        <v>11</v>
      </c>
      <c r="B2057" s="4" t="s">
        <v>157</v>
      </c>
      <c r="C2057" s="4" t="s">
        <v>2852</v>
      </c>
      <c r="D2057" s="4" t="s">
        <v>2835</v>
      </c>
      <c r="F2057" s="4">
        <v>603215</v>
      </c>
      <c r="G2057" s="5" t="s">
        <v>954</v>
      </c>
      <c r="H2057" s="4">
        <v>0</v>
      </c>
      <c r="I2057" s="6">
        <v>3000000</v>
      </c>
      <c r="J2057" s="6">
        <v>2293040</v>
      </c>
    </row>
    <row r="2058" spans="1:10" x14ac:dyDescent="0.2">
      <c r="A2058" s="4" t="s">
        <v>11</v>
      </c>
      <c r="B2058" s="4" t="s">
        <v>22</v>
      </c>
      <c r="C2058" s="4" t="s">
        <v>2853</v>
      </c>
      <c r="D2058" s="4" t="s">
        <v>2854</v>
      </c>
      <c r="F2058" s="4">
        <v>1352986</v>
      </c>
      <c r="G2058" s="5" t="s">
        <v>954</v>
      </c>
      <c r="H2058" s="4">
        <v>0</v>
      </c>
      <c r="I2058" s="6">
        <v>3000000</v>
      </c>
      <c r="J2058" s="6">
        <v>2294044</v>
      </c>
    </row>
    <row r="2059" spans="1:10" x14ac:dyDescent="0.2">
      <c r="A2059" s="4" t="s">
        <v>11</v>
      </c>
      <c r="B2059" s="4" t="s">
        <v>22</v>
      </c>
      <c r="C2059" s="4" t="s">
        <v>2852</v>
      </c>
      <c r="D2059" s="4" t="s">
        <v>2855</v>
      </c>
      <c r="F2059" s="4">
        <v>1610276</v>
      </c>
      <c r="G2059" s="5" t="s">
        <v>954</v>
      </c>
      <c r="H2059" s="4">
        <v>0</v>
      </c>
      <c r="I2059" s="6">
        <v>3000000</v>
      </c>
      <c r="J2059" s="6">
        <v>2295048</v>
      </c>
    </row>
    <row r="2060" spans="1:10" x14ac:dyDescent="0.2">
      <c r="A2060" s="4" t="s">
        <v>11</v>
      </c>
      <c r="B2060" s="4" t="s">
        <v>12</v>
      </c>
      <c r="C2060" s="4" t="s">
        <v>2853</v>
      </c>
      <c r="D2060" s="4" t="s">
        <v>2856</v>
      </c>
      <c r="F2060" s="4">
        <v>1078078</v>
      </c>
      <c r="G2060" s="5" t="s">
        <v>954</v>
      </c>
      <c r="H2060" s="4">
        <v>0</v>
      </c>
      <c r="I2060" s="6">
        <v>3000000</v>
      </c>
      <c r="J2060" s="6">
        <v>2296052</v>
      </c>
    </row>
    <row r="2061" spans="1:10" x14ac:dyDescent="0.2">
      <c r="A2061" s="4" t="s">
        <v>11</v>
      </c>
      <c r="B2061" s="4" t="s">
        <v>22</v>
      </c>
      <c r="C2061" s="4" t="s">
        <v>2852</v>
      </c>
      <c r="D2061" s="4" t="s">
        <v>43</v>
      </c>
      <c r="F2061" s="4">
        <v>749281</v>
      </c>
      <c r="G2061" s="5" t="s">
        <v>954</v>
      </c>
      <c r="H2061" s="4">
        <v>0</v>
      </c>
      <c r="I2061" s="6">
        <v>3000000</v>
      </c>
      <c r="J2061" s="6">
        <v>2297056</v>
      </c>
    </row>
    <row r="2062" spans="1:10" x14ac:dyDescent="0.2">
      <c r="A2062" s="4" t="s">
        <v>11</v>
      </c>
      <c r="B2062" s="4" t="s">
        <v>19</v>
      </c>
      <c r="C2062" s="4" t="s">
        <v>2853</v>
      </c>
      <c r="D2062" s="4" t="s">
        <v>221</v>
      </c>
      <c r="F2062" s="4">
        <v>618759</v>
      </c>
      <c r="G2062" s="5" t="s">
        <v>954</v>
      </c>
      <c r="H2062" s="4">
        <v>0</v>
      </c>
      <c r="I2062" s="6">
        <v>3000000</v>
      </c>
      <c r="J2062" s="6">
        <v>2298060</v>
      </c>
    </row>
    <row r="2063" spans="1:10" x14ac:dyDescent="0.2">
      <c r="A2063" s="4" t="s">
        <v>11</v>
      </c>
      <c r="B2063" s="4" t="s">
        <v>12</v>
      </c>
      <c r="C2063" s="4" t="s">
        <v>2853</v>
      </c>
      <c r="D2063" s="4" t="s">
        <v>2857</v>
      </c>
      <c r="F2063" s="4">
        <v>1660271</v>
      </c>
      <c r="G2063" s="5" t="s">
        <v>954</v>
      </c>
      <c r="H2063" s="4">
        <v>0</v>
      </c>
      <c r="I2063" s="6">
        <v>3000000</v>
      </c>
      <c r="J2063" s="6">
        <v>2299064</v>
      </c>
    </row>
    <row r="2064" spans="1:10" x14ac:dyDescent="0.2">
      <c r="A2064" s="4" t="s">
        <v>11</v>
      </c>
      <c r="B2064" s="4" t="s">
        <v>12</v>
      </c>
      <c r="C2064" s="4" t="s">
        <v>1740</v>
      </c>
      <c r="D2064" s="4" t="s">
        <v>1417</v>
      </c>
      <c r="F2064" s="4">
        <v>36661</v>
      </c>
      <c r="G2064" s="5" t="s">
        <v>954</v>
      </c>
      <c r="H2064" s="4">
        <v>0</v>
      </c>
      <c r="I2064" s="6">
        <v>3000000</v>
      </c>
      <c r="J2064" s="6">
        <v>2300068</v>
      </c>
    </row>
    <row r="2065" spans="1:10" x14ac:dyDescent="0.2">
      <c r="A2065" s="4" t="s">
        <v>11</v>
      </c>
      <c r="B2065" s="4" t="s">
        <v>12</v>
      </c>
      <c r="C2065" s="4" t="s">
        <v>1227</v>
      </c>
      <c r="D2065" s="4" t="s">
        <v>2858</v>
      </c>
      <c r="F2065" s="4">
        <v>674257</v>
      </c>
      <c r="G2065" s="5" t="s">
        <v>954</v>
      </c>
      <c r="H2065" s="4">
        <v>0</v>
      </c>
      <c r="I2065" s="6">
        <v>3000000</v>
      </c>
      <c r="J2065" s="6">
        <v>2301072</v>
      </c>
    </row>
    <row r="2066" spans="1:10" x14ac:dyDescent="0.2">
      <c r="A2066" s="4" t="s">
        <v>11</v>
      </c>
      <c r="B2066" s="4" t="s">
        <v>25</v>
      </c>
      <c r="C2066" s="4" t="s">
        <v>1227</v>
      </c>
      <c r="D2066" s="4" t="s">
        <v>2859</v>
      </c>
      <c r="F2066" s="4">
        <v>1396579</v>
      </c>
      <c r="G2066" s="5" t="s">
        <v>954</v>
      </c>
      <c r="H2066" s="4">
        <v>0</v>
      </c>
      <c r="I2066" s="6">
        <v>3000000</v>
      </c>
      <c r="J2066" s="6">
        <v>2302076</v>
      </c>
    </row>
    <row r="2067" spans="1:10" x14ac:dyDescent="0.2">
      <c r="A2067" s="4" t="s">
        <v>11</v>
      </c>
      <c r="B2067" s="4" t="s">
        <v>488</v>
      </c>
      <c r="C2067" s="4" t="s">
        <v>2215</v>
      </c>
      <c r="D2067" s="4" t="s">
        <v>1310</v>
      </c>
      <c r="F2067" s="4">
        <v>1115896</v>
      </c>
      <c r="G2067" s="5" t="s">
        <v>954</v>
      </c>
      <c r="H2067" s="4">
        <v>0</v>
      </c>
      <c r="I2067" s="6">
        <v>3000000</v>
      </c>
      <c r="J2067" s="6">
        <v>2303080</v>
      </c>
    </row>
    <row r="2068" spans="1:10" x14ac:dyDescent="0.2">
      <c r="A2068" s="4" t="s">
        <v>11</v>
      </c>
      <c r="B2068" s="4" t="s">
        <v>25</v>
      </c>
      <c r="C2068" s="4" t="s">
        <v>191</v>
      </c>
      <c r="D2068" s="4" t="s">
        <v>2860</v>
      </c>
      <c r="F2068" s="4">
        <v>841948</v>
      </c>
      <c r="G2068" s="5" t="s">
        <v>954</v>
      </c>
      <c r="H2068" s="4">
        <v>0</v>
      </c>
      <c r="I2068" s="6">
        <v>3000000</v>
      </c>
      <c r="J2068" s="6">
        <v>2304084</v>
      </c>
    </row>
    <row r="2069" spans="1:10" x14ac:dyDescent="0.2">
      <c r="A2069" s="4" t="s">
        <v>11</v>
      </c>
      <c r="B2069" s="4" t="s">
        <v>19</v>
      </c>
      <c r="C2069" s="4" t="s">
        <v>1760</v>
      </c>
      <c r="D2069" s="4" t="s">
        <v>345</v>
      </c>
      <c r="F2069" s="4">
        <v>1654100</v>
      </c>
      <c r="G2069" s="5" t="s">
        <v>954</v>
      </c>
      <c r="H2069" s="4">
        <v>0</v>
      </c>
      <c r="I2069" s="6">
        <v>3000000</v>
      </c>
      <c r="J2069" s="6">
        <v>2305088</v>
      </c>
    </row>
    <row r="2070" spans="1:10" x14ac:dyDescent="0.2">
      <c r="A2070" s="4" t="s">
        <v>11</v>
      </c>
      <c r="B2070" s="4" t="s">
        <v>25</v>
      </c>
      <c r="C2070" s="4" t="s">
        <v>191</v>
      </c>
      <c r="D2070" s="4" t="s">
        <v>2861</v>
      </c>
      <c r="F2070" s="4">
        <v>1749439</v>
      </c>
      <c r="G2070" s="5" t="s">
        <v>954</v>
      </c>
      <c r="H2070" s="4">
        <v>0</v>
      </c>
      <c r="I2070" s="6">
        <v>3000000</v>
      </c>
      <c r="J2070" s="6">
        <v>2306092</v>
      </c>
    </row>
    <row r="2071" spans="1:10" x14ac:dyDescent="0.2">
      <c r="A2071" s="4" t="s">
        <v>11</v>
      </c>
      <c r="B2071" s="4" t="s">
        <v>67</v>
      </c>
      <c r="C2071" s="4" t="s">
        <v>1760</v>
      </c>
      <c r="D2071" s="4" t="s">
        <v>902</v>
      </c>
      <c r="F2071" s="4">
        <v>455533</v>
      </c>
      <c r="G2071" s="5" t="s">
        <v>954</v>
      </c>
      <c r="H2071" s="4">
        <v>0</v>
      </c>
      <c r="I2071" s="6">
        <v>3000000</v>
      </c>
      <c r="J2071" s="6">
        <v>2307096</v>
      </c>
    </row>
    <row r="2072" spans="1:10" x14ac:dyDescent="0.2">
      <c r="A2072" s="4" t="s">
        <v>11</v>
      </c>
      <c r="B2072" s="4" t="s">
        <v>50</v>
      </c>
      <c r="C2072" s="4" t="s">
        <v>2862</v>
      </c>
      <c r="D2072" s="4" t="s">
        <v>2863</v>
      </c>
      <c r="F2072" s="4">
        <v>1753944</v>
      </c>
      <c r="G2072" s="5" t="s">
        <v>954</v>
      </c>
      <c r="H2072" s="4">
        <v>0</v>
      </c>
      <c r="I2072" s="6">
        <v>3000000</v>
      </c>
      <c r="J2072" s="6">
        <v>2308100</v>
      </c>
    </row>
    <row r="2073" spans="1:10" x14ac:dyDescent="0.2">
      <c r="A2073" s="4" t="s">
        <v>11</v>
      </c>
      <c r="B2073" s="4" t="s">
        <v>12</v>
      </c>
      <c r="C2073" s="4" t="s">
        <v>2862</v>
      </c>
      <c r="D2073" s="4" t="s">
        <v>893</v>
      </c>
      <c r="F2073" s="4">
        <v>4310</v>
      </c>
      <c r="G2073" s="5" t="s">
        <v>954</v>
      </c>
      <c r="H2073" s="4">
        <v>0</v>
      </c>
      <c r="I2073" s="6">
        <v>3000000</v>
      </c>
      <c r="J2073" s="6">
        <v>2309104</v>
      </c>
    </row>
    <row r="2074" spans="1:10" x14ac:dyDescent="0.2">
      <c r="A2074" s="4" t="s">
        <v>11</v>
      </c>
      <c r="B2074" s="4" t="s">
        <v>22</v>
      </c>
      <c r="C2074" s="4" t="s">
        <v>765</v>
      </c>
      <c r="D2074" s="4" t="s">
        <v>1285</v>
      </c>
      <c r="F2074" s="4">
        <v>533651</v>
      </c>
      <c r="G2074" s="5" t="s">
        <v>954</v>
      </c>
      <c r="H2074" s="4">
        <v>0</v>
      </c>
      <c r="I2074" s="6">
        <v>3000000</v>
      </c>
      <c r="J2074" s="6">
        <v>2310108</v>
      </c>
    </row>
    <row r="2075" spans="1:10" x14ac:dyDescent="0.2">
      <c r="A2075" s="4" t="s">
        <v>11</v>
      </c>
      <c r="B2075" s="4" t="s">
        <v>22</v>
      </c>
      <c r="C2075" s="4" t="s">
        <v>2862</v>
      </c>
      <c r="D2075" s="4" t="s">
        <v>2864</v>
      </c>
      <c r="F2075" s="4">
        <v>1683216</v>
      </c>
      <c r="G2075" s="5" t="s">
        <v>954</v>
      </c>
      <c r="H2075" s="4">
        <v>0</v>
      </c>
      <c r="I2075" s="6">
        <v>3000000</v>
      </c>
      <c r="J2075" s="6">
        <v>2311112</v>
      </c>
    </row>
    <row r="2076" spans="1:10" x14ac:dyDescent="0.2">
      <c r="A2076" s="4" t="s">
        <v>11</v>
      </c>
      <c r="B2076" s="4" t="s">
        <v>22</v>
      </c>
      <c r="C2076" s="4" t="s">
        <v>1027</v>
      </c>
      <c r="D2076" s="4" t="s">
        <v>667</v>
      </c>
      <c r="F2076" s="4">
        <v>650299</v>
      </c>
      <c r="G2076" s="5" t="s">
        <v>954</v>
      </c>
      <c r="H2076" s="4">
        <v>0</v>
      </c>
      <c r="I2076" s="6">
        <v>3000000</v>
      </c>
      <c r="J2076" s="6">
        <v>2312116</v>
      </c>
    </row>
    <row r="2077" spans="1:10" x14ac:dyDescent="0.2">
      <c r="A2077" s="4" t="s">
        <v>11</v>
      </c>
      <c r="B2077" s="4" t="s">
        <v>12</v>
      </c>
      <c r="C2077" s="4" t="s">
        <v>191</v>
      </c>
      <c r="D2077" s="4" t="s">
        <v>2865</v>
      </c>
      <c r="F2077" s="4">
        <v>1098662</v>
      </c>
      <c r="G2077" s="5" t="s">
        <v>954</v>
      </c>
      <c r="H2077" s="4">
        <v>0</v>
      </c>
      <c r="I2077" s="6">
        <v>3000000</v>
      </c>
      <c r="J2077" s="6">
        <v>2313120</v>
      </c>
    </row>
    <row r="2078" spans="1:10" x14ac:dyDescent="0.2">
      <c r="A2078" s="4" t="s">
        <v>11</v>
      </c>
      <c r="B2078" s="4" t="s">
        <v>157</v>
      </c>
      <c r="C2078" s="4" t="s">
        <v>275</v>
      </c>
      <c r="D2078" s="4" t="s">
        <v>541</v>
      </c>
      <c r="F2078" s="4">
        <v>1072485</v>
      </c>
      <c r="G2078" s="5" t="s">
        <v>954</v>
      </c>
      <c r="H2078" s="4">
        <v>0</v>
      </c>
      <c r="I2078" s="6">
        <v>3000000</v>
      </c>
      <c r="J2078" s="6">
        <v>2314124</v>
      </c>
    </row>
    <row r="2079" spans="1:10" x14ac:dyDescent="0.2">
      <c r="A2079" s="4" t="s">
        <v>11</v>
      </c>
      <c r="B2079" s="4" t="s">
        <v>50</v>
      </c>
      <c r="C2079" s="4" t="s">
        <v>462</v>
      </c>
      <c r="D2079" s="4" t="s">
        <v>2866</v>
      </c>
      <c r="F2079" s="4">
        <v>1737467</v>
      </c>
      <c r="G2079" s="5" t="s">
        <v>954</v>
      </c>
      <c r="H2079" s="4">
        <v>0</v>
      </c>
      <c r="I2079" s="6">
        <v>3000000</v>
      </c>
      <c r="J2079" s="6">
        <v>2315128</v>
      </c>
    </row>
    <row r="2080" spans="1:10" x14ac:dyDescent="0.2">
      <c r="A2080" s="4" t="s">
        <v>11</v>
      </c>
      <c r="B2080" s="4" t="s">
        <v>12</v>
      </c>
      <c r="C2080" s="4" t="s">
        <v>275</v>
      </c>
      <c r="D2080" s="4" t="s">
        <v>2867</v>
      </c>
      <c r="F2080" s="4">
        <v>600872</v>
      </c>
      <c r="G2080" s="5" t="s">
        <v>954</v>
      </c>
      <c r="H2080" s="4">
        <v>0</v>
      </c>
      <c r="I2080" s="6">
        <v>3000000</v>
      </c>
      <c r="J2080" s="6">
        <v>2316132</v>
      </c>
    </row>
    <row r="2081" spans="1:10" x14ac:dyDescent="0.2">
      <c r="A2081" s="4" t="s">
        <v>11</v>
      </c>
      <c r="B2081" s="4" t="s">
        <v>67</v>
      </c>
      <c r="C2081" s="4" t="s">
        <v>1059</v>
      </c>
      <c r="D2081" s="4" t="s">
        <v>2868</v>
      </c>
      <c r="F2081" s="4">
        <v>1017506</v>
      </c>
      <c r="G2081" s="5" t="s">
        <v>954</v>
      </c>
      <c r="H2081" s="4">
        <v>0</v>
      </c>
      <c r="I2081" s="6">
        <v>3000000</v>
      </c>
      <c r="J2081" s="6">
        <v>2317136</v>
      </c>
    </row>
    <row r="2082" spans="1:10" x14ac:dyDescent="0.2">
      <c r="A2082" s="4" t="s">
        <v>11</v>
      </c>
      <c r="B2082" s="4" t="s">
        <v>25</v>
      </c>
      <c r="C2082" s="4" t="s">
        <v>1760</v>
      </c>
      <c r="D2082" s="4" t="s">
        <v>310</v>
      </c>
      <c r="F2082" s="4">
        <v>1538824</v>
      </c>
      <c r="G2082" s="5" t="s">
        <v>954</v>
      </c>
      <c r="H2082" s="4">
        <v>0</v>
      </c>
      <c r="I2082" s="6">
        <v>3000000</v>
      </c>
      <c r="J2082" s="6">
        <v>2318140</v>
      </c>
    </row>
    <row r="2083" spans="1:10" x14ac:dyDescent="0.2">
      <c r="A2083" s="4" t="s">
        <v>11</v>
      </c>
      <c r="B2083" s="4" t="s">
        <v>12</v>
      </c>
      <c r="C2083" s="4" t="s">
        <v>1760</v>
      </c>
      <c r="D2083" s="4" t="s">
        <v>2869</v>
      </c>
      <c r="F2083" s="4">
        <v>1660313</v>
      </c>
      <c r="G2083" s="5" t="s">
        <v>954</v>
      </c>
      <c r="H2083" s="4">
        <v>0</v>
      </c>
      <c r="I2083" s="6">
        <v>3000000</v>
      </c>
      <c r="J2083" s="6">
        <v>2319144</v>
      </c>
    </row>
    <row r="2084" spans="1:10" x14ac:dyDescent="0.2">
      <c r="A2084" s="4" t="s">
        <v>11</v>
      </c>
      <c r="B2084" s="4" t="s">
        <v>16</v>
      </c>
      <c r="C2084" s="4" t="s">
        <v>2870</v>
      </c>
      <c r="D2084" s="4" t="s">
        <v>2871</v>
      </c>
      <c r="F2084" s="4">
        <v>586360</v>
      </c>
      <c r="G2084" s="5" t="s">
        <v>954</v>
      </c>
      <c r="H2084" s="4">
        <v>0</v>
      </c>
      <c r="I2084" s="6">
        <v>3000000</v>
      </c>
      <c r="J2084" s="6">
        <v>2320148</v>
      </c>
    </row>
    <row r="2085" spans="1:10" x14ac:dyDescent="0.2">
      <c r="A2085" s="4" t="s">
        <v>11</v>
      </c>
      <c r="B2085" s="4" t="s">
        <v>157</v>
      </c>
      <c r="C2085" s="4" t="s">
        <v>1760</v>
      </c>
      <c r="D2085" s="4" t="s">
        <v>2872</v>
      </c>
      <c r="F2085" s="4">
        <v>1076296</v>
      </c>
      <c r="G2085" s="5" t="s">
        <v>954</v>
      </c>
      <c r="H2085" s="4">
        <v>0</v>
      </c>
      <c r="I2085" s="6">
        <v>3000000</v>
      </c>
      <c r="J2085" s="6">
        <v>2321152</v>
      </c>
    </row>
    <row r="2086" spans="1:10" x14ac:dyDescent="0.2">
      <c r="A2086" s="4" t="s">
        <v>11</v>
      </c>
      <c r="B2086" s="4" t="s">
        <v>12</v>
      </c>
      <c r="C2086" s="4" t="s">
        <v>691</v>
      </c>
      <c r="D2086" s="4" t="s">
        <v>263</v>
      </c>
      <c r="F2086" s="4">
        <v>118501</v>
      </c>
      <c r="G2086" s="5" t="s">
        <v>954</v>
      </c>
      <c r="H2086" s="4">
        <v>0</v>
      </c>
      <c r="I2086" s="6">
        <v>3000000</v>
      </c>
      <c r="J2086" s="6">
        <v>2322156</v>
      </c>
    </row>
    <row r="2087" spans="1:10" x14ac:dyDescent="0.2">
      <c r="A2087" s="4" t="s">
        <v>11</v>
      </c>
      <c r="B2087" s="4" t="s">
        <v>50</v>
      </c>
      <c r="C2087" s="4" t="s">
        <v>737</v>
      </c>
      <c r="D2087" s="4" t="s">
        <v>2873</v>
      </c>
      <c r="F2087" s="4">
        <v>59465</v>
      </c>
      <c r="G2087" s="5" t="s">
        <v>954</v>
      </c>
      <c r="H2087" s="4">
        <v>0</v>
      </c>
      <c r="I2087" s="6">
        <v>3000000</v>
      </c>
      <c r="J2087" s="6">
        <v>2323160</v>
      </c>
    </row>
    <row r="2088" spans="1:10" x14ac:dyDescent="0.2">
      <c r="A2088" s="4" t="s">
        <v>11</v>
      </c>
      <c r="B2088" s="4" t="s">
        <v>19</v>
      </c>
      <c r="C2088" s="4" t="s">
        <v>737</v>
      </c>
      <c r="D2088" s="4" t="s">
        <v>41</v>
      </c>
      <c r="F2088" s="4">
        <v>1060522</v>
      </c>
      <c r="G2088" s="5" t="s">
        <v>954</v>
      </c>
      <c r="H2088" s="4">
        <v>0</v>
      </c>
      <c r="I2088" s="6">
        <v>3000000</v>
      </c>
      <c r="J2088" s="6">
        <v>2324164</v>
      </c>
    </row>
    <row r="2089" spans="1:10" x14ac:dyDescent="0.2">
      <c r="A2089" s="4" t="s">
        <v>11</v>
      </c>
      <c r="B2089" s="4" t="s">
        <v>50</v>
      </c>
      <c r="C2089" s="4" t="s">
        <v>2484</v>
      </c>
      <c r="D2089" s="4" t="s">
        <v>2874</v>
      </c>
      <c r="F2089" s="4">
        <v>584282</v>
      </c>
      <c r="G2089" s="5" t="s">
        <v>954</v>
      </c>
      <c r="H2089" s="4">
        <v>0</v>
      </c>
      <c r="I2089" s="6">
        <v>3000000</v>
      </c>
      <c r="J2089" s="6">
        <v>2325168</v>
      </c>
    </row>
    <row r="2090" spans="1:10" x14ac:dyDescent="0.2">
      <c r="A2090" s="4" t="s">
        <v>11</v>
      </c>
      <c r="B2090" s="4" t="s">
        <v>25</v>
      </c>
      <c r="C2090" s="4" t="s">
        <v>191</v>
      </c>
      <c r="D2090" s="4" t="s">
        <v>738</v>
      </c>
      <c r="F2090" s="4">
        <v>1749611</v>
      </c>
      <c r="G2090" s="5" t="s">
        <v>954</v>
      </c>
      <c r="H2090" s="4">
        <v>0</v>
      </c>
      <c r="I2090" s="6">
        <v>3000000</v>
      </c>
      <c r="J2090" s="6">
        <v>2326172</v>
      </c>
    </row>
    <row r="2091" spans="1:10" x14ac:dyDescent="0.2">
      <c r="A2091" s="4" t="s">
        <v>11</v>
      </c>
      <c r="B2091" s="4" t="s">
        <v>19</v>
      </c>
      <c r="C2091" s="4" t="s">
        <v>1684</v>
      </c>
      <c r="D2091" s="4" t="s">
        <v>2875</v>
      </c>
      <c r="F2091" s="4">
        <v>459204</v>
      </c>
      <c r="G2091" s="5" t="s">
        <v>954</v>
      </c>
      <c r="H2091" s="4">
        <v>0</v>
      </c>
      <c r="I2091" s="6">
        <v>3000000</v>
      </c>
      <c r="J2091" s="6">
        <v>2327176</v>
      </c>
    </row>
    <row r="2092" spans="1:10" x14ac:dyDescent="0.2">
      <c r="A2092" s="4" t="s">
        <v>11</v>
      </c>
      <c r="B2092" s="4" t="s">
        <v>12</v>
      </c>
      <c r="C2092" s="4" t="s">
        <v>389</v>
      </c>
      <c r="D2092" s="4" t="s">
        <v>2876</v>
      </c>
      <c r="F2092" s="4">
        <v>1658838</v>
      </c>
      <c r="G2092" s="5" t="s">
        <v>954</v>
      </c>
      <c r="H2092" s="4">
        <v>0</v>
      </c>
      <c r="I2092" s="6">
        <v>3000000</v>
      </c>
      <c r="J2092" s="6">
        <v>2328180</v>
      </c>
    </row>
    <row r="2093" spans="1:10" x14ac:dyDescent="0.2">
      <c r="A2093" s="4" t="s">
        <v>11</v>
      </c>
      <c r="B2093" s="4" t="s">
        <v>50</v>
      </c>
      <c r="C2093" s="4" t="s">
        <v>389</v>
      </c>
      <c r="D2093" s="4" t="s">
        <v>79</v>
      </c>
      <c r="F2093" s="4">
        <v>505923</v>
      </c>
      <c r="G2093" s="5" t="s">
        <v>954</v>
      </c>
      <c r="H2093" s="4">
        <v>0</v>
      </c>
      <c r="I2093" s="6">
        <v>3000000</v>
      </c>
      <c r="J2093" s="6">
        <v>2329184</v>
      </c>
    </row>
    <row r="2094" spans="1:10" x14ac:dyDescent="0.2">
      <c r="A2094" s="4" t="s">
        <v>11</v>
      </c>
      <c r="B2094" s="4" t="s">
        <v>25</v>
      </c>
      <c r="C2094" s="4" t="s">
        <v>2877</v>
      </c>
      <c r="D2094" s="4" t="s">
        <v>1396</v>
      </c>
      <c r="F2094" s="4">
        <v>1715497</v>
      </c>
      <c r="G2094" s="5" t="s">
        <v>954</v>
      </c>
      <c r="H2094" s="4">
        <v>0</v>
      </c>
      <c r="I2094" s="6">
        <v>3000000</v>
      </c>
      <c r="J2094" s="6">
        <v>2330188</v>
      </c>
    </row>
    <row r="2095" spans="1:10" x14ac:dyDescent="0.2">
      <c r="A2095" s="4" t="s">
        <v>11</v>
      </c>
      <c r="B2095" s="4" t="s">
        <v>12</v>
      </c>
      <c r="C2095" s="4" t="s">
        <v>2626</v>
      </c>
      <c r="D2095" s="4" t="s">
        <v>2878</v>
      </c>
      <c r="F2095" s="4">
        <v>754794</v>
      </c>
      <c r="G2095" s="5" t="s">
        <v>954</v>
      </c>
      <c r="H2095" s="4">
        <v>0</v>
      </c>
      <c r="I2095" s="6">
        <v>3000000</v>
      </c>
      <c r="J2095" s="6">
        <v>2331192</v>
      </c>
    </row>
    <row r="2096" spans="1:10" x14ac:dyDescent="0.2">
      <c r="A2096" s="4" t="s">
        <v>11</v>
      </c>
      <c r="B2096" s="4" t="s">
        <v>19</v>
      </c>
      <c r="C2096" s="4" t="s">
        <v>2879</v>
      </c>
      <c r="D2096" s="4" t="s">
        <v>2880</v>
      </c>
      <c r="F2096" s="4">
        <v>616100</v>
      </c>
      <c r="G2096" s="5" t="s">
        <v>954</v>
      </c>
      <c r="H2096" s="4">
        <v>0</v>
      </c>
      <c r="I2096" s="6">
        <v>3000000</v>
      </c>
      <c r="J2096" s="6">
        <v>2332196</v>
      </c>
    </row>
    <row r="2097" spans="1:10" x14ac:dyDescent="0.2">
      <c r="A2097" s="4" t="s">
        <v>11</v>
      </c>
      <c r="B2097" s="4" t="s">
        <v>12</v>
      </c>
      <c r="C2097" s="4" t="s">
        <v>191</v>
      </c>
      <c r="D2097" s="4" t="s">
        <v>288</v>
      </c>
      <c r="F2097" s="4">
        <v>1661543</v>
      </c>
      <c r="G2097" s="5" t="s">
        <v>954</v>
      </c>
      <c r="H2097" s="4">
        <v>0</v>
      </c>
      <c r="I2097" s="6">
        <v>3000000</v>
      </c>
      <c r="J2097" s="6">
        <v>2333200</v>
      </c>
    </row>
    <row r="2098" spans="1:10" x14ac:dyDescent="0.2">
      <c r="A2098" s="4" t="s">
        <v>11</v>
      </c>
      <c r="B2098" s="4" t="s">
        <v>12</v>
      </c>
      <c r="C2098" s="4" t="s">
        <v>726</v>
      </c>
      <c r="D2098" s="4" t="s">
        <v>2881</v>
      </c>
      <c r="F2098" s="4">
        <v>1658812</v>
      </c>
      <c r="G2098" s="5" t="s">
        <v>954</v>
      </c>
      <c r="H2098" s="4">
        <v>0</v>
      </c>
      <c r="I2098" s="6">
        <v>3000000</v>
      </c>
      <c r="J2098" s="6">
        <v>2334204</v>
      </c>
    </row>
    <row r="2099" spans="1:10" x14ac:dyDescent="0.2">
      <c r="A2099" s="4" t="s">
        <v>11</v>
      </c>
      <c r="B2099" s="4" t="s">
        <v>16</v>
      </c>
      <c r="C2099" s="4" t="s">
        <v>795</v>
      </c>
      <c r="D2099" s="4" t="s">
        <v>2882</v>
      </c>
      <c r="F2099" s="4">
        <v>745594</v>
      </c>
      <c r="G2099" s="5" t="s">
        <v>954</v>
      </c>
      <c r="H2099" s="4">
        <v>0</v>
      </c>
      <c r="I2099" s="6">
        <v>3000000</v>
      </c>
      <c r="J2099" s="6">
        <v>2335208</v>
      </c>
    </row>
    <row r="2100" spans="1:10" x14ac:dyDescent="0.2">
      <c r="A2100" s="4" t="s">
        <v>11</v>
      </c>
      <c r="B2100" s="4" t="s">
        <v>12</v>
      </c>
      <c r="C2100" s="4" t="s">
        <v>765</v>
      </c>
      <c r="D2100" s="4" t="s">
        <v>1037</v>
      </c>
      <c r="F2100" s="4">
        <v>682391</v>
      </c>
      <c r="G2100" s="5" t="s">
        <v>954</v>
      </c>
      <c r="H2100" s="4">
        <v>0</v>
      </c>
      <c r="I2100" s="6">
        <v>3000000</v>
      </c>
      <c r="J2100" s="6">
        <v>2336212</v>
      </c>
    </row>
    <row r="2101" spans="1:10" x14ac:dyDescent="0.2">
      <c r="A2101" s="4" t="s">
        <v>11</v>
      </c>
      <c r="B2101" s="4" t="s">
        <v>25</v>
      </c>
      <c r="C2101" s="4" t="s">
        <v>795</v>
      </c>
      <c r="D2101" s="4" t="s">
        <v>2883</v>
      </c>
      <c r="F2101" s="4">
        <v>1499779</v>
      </c>
      <c r="G2101" s="5" t="s">
        <v>954</v>
      </c>
      <c r="H2101" s="4">
        <v>0</v>
      </c>
      <c r="I2101" s="6">
        <v>3000000</v>
      </c>
      <c r="J2101" s="6">
        <v>2337216</v>
      </c>
    </row>
    <row r="2102" spans="1:10" x14ac:dyDescent="0.2">
      <c r="A2102" s="4" t="s">
        <v>11</v>
      </c>
      <c r="B2102" s="4" t="s">
        <v>50</v>
      </c>
      <c r="C2102" s="4" t="s">
        <v>191</v>
      </c>
      <c r="D2102" s="4" t="s">
        <v>2884</v>
      </c>
      <c r="F2102" s="4">
        <v>1527876</v>
      </c>
      <c r="G2102" s="5" t="s">
        <v>954</v>
      </c>
      <c r="H2102" s="4">
        <v>0</v>
      </c>
      <c r="I2102" s="6">
        <v>3000000</v>
      </c>
      <c r="J2102" s="6">
        <v>2338220</v>
      </c>
    </row>
    <row r="2103" spans="1:10" x14ac:dyDescent="0.2">
      <c r="A2103" s="4" t="s">
        <v>11</v>
      </c>
      <c r="B2103" s="4" t="s">
        <v>12</v>
      </c>
      <c r="C2103" s="4" t="s">
        <v>2885</v>
      </c>
      <c r="D2103" s="4" t="s">
        <v>1379</v>
      </c>
      <c r="F2103" s="4">
        <v>527307</v>
      </c>
      <c r="G2103" s="5" t="s">
        <v>954</v>
      </c>
      <c r="H2103" s="4">
        <v>0</v>
      </c>
      <c r="I2103" s="6">
        <v>3000000</v>
      </c>
      <c r="J2103" s="6">
        <v>2339224</v>
      </c>
    </row>
    <row r="2104" spans="1:10" x14ac:dyDescent="0.2">
      <c r="A2104" s="4" t="s">
        <v>11</v>
      </c>
      <c r="B2104" s="4" t="s">
        <v>19</v>
      </c>
      <c r="C2104" s="4" t="s">
        <v>2886</v>
      </c>
      <c r="D2104" s="4" t="s">
        <v>2884</v>
      </c>
      <c r="F2104" s="4">
        <v>513828</v>
      </c>
      <c r="G2104" s="5" t="s">
        <v>954</v>
      </c>
      <c r="H2104" s="4">
        <v>0</v>
      </c>
      <c r="I2104" s="6">
        <v>3000000</v>
      </c>
      <c r="J2104" s="6">
        <v>2340228</v>
      </c>
    </row>
    <row r="2105" spans="1:10" x14ac:dyDescent="0.2">
      <c r="A2105" s="4" t="s">
        <v>11</v>
      </c>
      <c r="B2105" s="4" t="s">
        <v>25</v>
      </c>
      <c r="C2105" s="4" t="s">
        <v>2885</v>
      </c>
      <c r="D2105" s="4" t="s">
        <v>2653</v>
      </c>
      <c r="F2105" s="4">
        <v>1534468</v>
      </c>
      <c r="G2105" s="5" t="s">
        <v>954</v>
      </c>
      <c r="H2105" s="4">
        <v>0</v>
      </c>
      <c r="I2105" s="6">
        <v>3000000</v>
      </c>
      <c r="J2105" s="6">
        <v>2341232</v>
      </c>
    </row>
    <row r="2106" spans="1:10" x14ac:dyDescent="0.2">
      <c r="A2106" s="4" t="s">
        <v>11</v>
      </c>
      <c r="B2106" s="4" t="s">
        <v>16</v>
      </c>
      <c r="C2106" s="4" t="s">
        <v>191</v>
      </c>
      <c r="D2106" s="4" t="s">
        <v>1368</v>
      </c>
      <c r="F2106" s="4">
        <v>800456</v>
      </c>
      <c r="G2106" s="5" t="s">
        <v>954</v>
      </c>
      <c r="H2106" s="4">
        <v>0</v>
      </c>
      <c r="I2106" s="6">
        <v>3000000</v>
      </c>
      <c r="J2106" s="6">
        <v>2342236</v>
      </c>
    </row>
    <row r="2107" spans="1:10" x14ac:dyDescent="0.2">
      <c r="A2107" s="4" t="s">
        <v>11</v>
      </c>
      <c r="B2107" s="4" t="s">
        <v>25</v>
      </c>
      <c r="C2107" s="4" t="s">
        <v>1040</v>
      </c>
      <c r="D2107" s="4" t="s">
        <v>2719</v>
      </c>
      <c r="F2107" s="4">
        <v>1595824</v>
      </c>
      <c r="G2107" s="5" t="s">
        <v>954</v>
      </c>
      <c r="H2107" s="4">
        <v>0</v>
      </c>
      <c r="I2107" s="6">
        <v>3000000</v>
      </c>
      <c r="J2107" s="6">
        <v>2343240</v>
      </c>
    </row>
    <row r="2108" spans="1:10" x14ac:dyDescent="0.2">
      <c r="A2108" s="4" t="s">
        <v>11</v>
      </c>
      <c r="B2108" s="4" t="s">
        <v>19</v>
      </c>
      <c r="C2108" s="4" t="s">
        <v>1150</v>
      </c>
      <c r="D2108" s="4" t="s">
        <v>2887</v>
      </c>
      <c r="F2108" s="4">
        <v>592566</v>
      </c>
      <c r="G2108" s="5" t="s">
        <v>954</v>
      </c>
      <c r="H2108" s="4">
        <v>0</v>
      </c>
      <c r="I2108" s="6">
        <v>3000000</v>
      </c>
      <c r="J2108" s="6">
        <v>2344244</v>
      </c>
    </row>
    <row r="2109" spans="1:10" x14ac:dyDescent="0.2">
      <c r="A2109" s="4" t="s">
        <v>11</v>
      </c>
      <c r="B2109" s="4" t="s">
        <v>12</v>
      </c>
      <c r="C2109" s="4" t="s">
        <v>1159</v>
      </c>
      <c r="D2109" s="4" t="s">
        <v>2888</v>
      </c>
      <c r="F2109" s="4">
        <v>50183</v>
      </c>
      <c r="G2109" s="5" t="s">
        <v>954</v>
      </c>
      <c r="H2109" s="4">
        <v>0</v>
      </c>
      <c r="I2109" s="6">
        <v>3000000</v>
      </c>
      <c r="J2109" s="6">
        <v>2345248</v>
      </c>
    </row>
    <row r="2110" spans="1:10" x14ac:dyDescent="0.2">
      <c r="A2110" s="4" t="s">
        <v>11</v>
      </c>
      <c r="B2110" s="4" t="s">
        <v>19</v>
      </c>
      <c r="C2110" s="4" t="s">
        <v>1159</v>
      </c>
      <c r="D2110" s="4" t="s">
        <v>2889</v>
      </c>
      <c r="F2110" s="4">
        <v>1623261</v>
      </c>
      <c r="G2110" s="5" t="s">
        <v>954</v>
      </c>
      <c r="H2110" s="4">
        <v>0</v>
      </c>
      <c r="I2110" s="6">
        <v>3000000</v>
      </c>
      <c r="J2110" s="6">
        <v>2346252</v>
      </c>
    </row>
    <row r="2111" spans="1:10" x14ac:dyDescent="0.2">
      <c r="A2111" s="4" t="s">
        <v>11</v>
      </c>
      <c r="B2111" s="4" t="s">
        <v>25</v>
      </c>
      <c r="C2111" s="4" t="s">
        <v>1159</v>
      </c>
      <c r="D2111" s="4" t="s">
        <v>2890</v>
      </c>
      <c r="F2111" s="4">
        <v>1688868</v>
      </c>
      <c r="G2111" s="5" t="s">
        <v>954</v>
      </c>
      <c r="H2111" s="4">
        <v>0</v>
      </c>
      <c r="I2111" s="6">
        <v>3000000</v>
      </c>
      <c r="J2111" s="6">
        <v>2347256</v>
      </c>
    </row>
    <row r="2112" spans="1:10" x14ac:dyDescent="0.2">
      <c r="A2112" s="4" t="s">
        <v>11</v>
      </c>
      <c r="B2112" s="4" t="s">
        <v>19</v>
      </c>
      <c r="C2112" s="4" t="s">
        <v>1159</v>
      </c>
      <c r="D2112" s="4" t="s">
        <v>2891</v>
      </c>
      <c r="F2112" s="4">
        <v>1530722</v>
      </c>
      <c r="G2112" s="5" t="s">
        <v>954</v>
      </c>
      <c r="H2112" s="4">
        <v>0</v>
      </c>
      <c r="I2112" s="6">
        <v>3000000</v>
      </c>
      <c r="J2112" s="6">
        <v>2348260</v>
      </c>
    </row>
    <row r="2113" spans="1:10" x14ac:dyDescent="0.2">
      <c r="A2113" s="4" t="s">
        <v>11</v>
      </c>
      <c r="B2113" s="4" t="s">
        <v>22</v>
      </c>
      <c r="C2113" s="4" t="s">
        <v>1159</v>
      </c>
      <c r="D2113" s="4" t="s">
        <v>2892</v>
      </c>
      <c r="F2113" s="4">
        <v>1209814</v>
      </c>
      <c r="G2113" s="5" t="s">
        <v>954</v>
      </c>
      <c r="H2113" s="4">
        <v>0</v>
      </c>
      <c r="I2113" s="6">
        <v>3000000</v>
      </c>
      <c r="J2113" s="6">
        <v>2349264</v>
      </c>
    </row>
    <row r="2114" spans="1:10" x14ac:dyDescent="0.2">
      <c r="A2114" s="4" t="s">
        <v>11</v>
      </c>
      <c r="B2114" s="4" t="s">
        <v>22</v>
      </c>
      <c r="C2114" s="4" t="s">
        <v>1159</v>
      </c>
      <c r="D2114" s="4" t="s">
        <v>2893</v>
      </c>
      <c r="F2114" s="4">
        <v>734192</v>
      </c>
      <c r="G2114" s="5" t="s">
        <v>954</v>
      </c>
      <c r="H2114" s="4">
        <v>0</v>
      </c>
      <c r="I2114" s="6">
        <v>3000000</v>
      </c>
      <c r="J2114" s="6">
        <v>2350268</v>
      </c>
    </row>
    <row r="2115" spans="1:10" x14ac:dyDescent="0.2">
      <c r="A2115" s="4" t="s">
        <v>11</v>
      </c>
      <c r="B2115" s="4" t="s">
        <v>22</v>
      </c>
      <c r="C2115" s="4" t="s">
        <v>1342</v>
      </c>
      <c r="D2115" s="4" t="s">
        <v>1160</v>
      </c>
      <c r="F2115" s="4">
        <v>621068</v>
      </c>
      <c r="G2115" s="5" t="s">
        <v>954</v>
      </c>
      <c r="H2115" s="4">
        <v>0</v>
      </c>
      <c r="I2115" s="6">
        <v>3000000</v>
      </c>
      <c r="J2115" s="6">
        <v>2351272</v>
      </c>
    </row>
    <row r="2116" spans="1:10" x14ac:dyDescent="0.2">
      <c r="A2116" s="4" t="s">
        <v>11</v>
      </c>
      <c r="B2116" s="4" t="s">
        <v>67</v>
      </c>
      <c r="C2116" s="4" t="s">
        <v>191</v>
      </c>
      <c r="D2116" s="4" t="s">
        <v>2894</v>
      </c>
      <c r="F2116" s="4">
        <v>1616406</v>
      </c>
      <c r="G2116" s="5" t="s">
        <v>954</v>
      </c>
      <c r="H2116" s="4">
        <v>0</v>
      </c>
      <c r="I2116" s="6">
        <v>3000000</v>
      </c>
      <c r="J2116" s="6">
        <v>2352276</v>
      </c>
    </row>
    <row r="2117" spans="1:10" x14ac:dyDescent="0.2">
      <c r="A2117" s="4" t="s">
        <v>11</v>
      </c>
      <c r="B2117" s="4" t="s">
        <v>19</v>
      </c>
      <c r="C2117" s="4" t="s">
        <v>1740</v>
      </c>
      <c r="D2117" s="4" t="s">
        <v>2895</v>
      </c>
      <c r="F2117" s="4">
        <v>618270</v>
      </c>
      <c r="G2117" s="5" t="s">
        <v>954</v>
      </c>
      <c r="H2117" s="4">
        <v>0</v>
      </c>
      <c r="I2117" s="6">
        <v>3000000</v>
      </c>
      <c r="J2117" s="6">
        <v>2353280</v>
      </c>
    </row>
    <row r="2118" spans="1:10" x14ac:dyDescent="0.2">
      <c r="A2118" s="4" t="s">
        <v>11</v>
      </c>
      <c r="B2118" s="4" t="s">
        <v>12</v>
      </c>
      <c r="C2118" s="4" t="s">
        <v>2425</v>
      </c>
      <c r="D2118" s="4" t="s">
        <v>2896</v>
      </c>
      <c r="F2118" s="4">
        <v>531788</v>
      </c>
      <c r="G2118" s="5" t="s">
        <v>954</v>
      </c>
      <c r="H2118" s="4">
        <v>0</v>
      </c>
      <c r="I2118" s="6">
        <v>3000000</v>
      </c>
      <c r="J2118" s="6">
        <v>2354284</v>
      </c>
    </row>
    <row r="2119" spans="1:10" x14ac:dyDescent="0.2">
      <c r="A2119" s="4" t="s">
        <v>11</v>
      </c>
      <c r="B2119" s="4" t="s">
        <v>12</v>
      </c>
      <c r="C2119" s="4" t="s">
        <v>1740</v>
      </c>
      <c r="D2119" s="4" t="s">
        <v>1500</v>
      </c>
      <c r="F2119" s="4">
        <v>1660255</v>
      </c>
      <c r="G2119" s="5" t="s">
        <v>954</v>
      </c>
      <c r="H2119" s="4">
        <v>0</v>
      </c>
      <c r="I2119" s="6">
        <v>3000000</v>
      </c>
      <c r="J2119" s="6">
        <v>2355288</v>
      </c>
    </row>
    <row r="2120" spans="1:10" x14ac:dyDescent="0.2">
      <c r="A2120" s="4" t="s">
        <v>11</v>
      </c>
      <c r="B2120" s="4" t="s">
        <v>12</v>
      </c>
      <c r="C2120" s="4" t="s">
        <v>700</v>
      </c>
      <c r="D2120" s="4" t="s">
        <v>919</v>
      </c>
      <c r="F2120" s="4">
        <v>498814</v>
      </c>
      <c r="G2120" s="5" t="s">
        <v>954</v>
      </c>
      <c r="H2120" s="4">
        <v>0</v>
      </c>
      <c r="I2120" s="6">
        <v>3000000</v>
      </c>
      <c r="J2120" s="6">
        <v>2356292</v>
      </c>
    </row>
    <row r="2121" spans="1:10" x14ac:dyDescent="0.2">
      <c r="A2121" s="4" t="s">
        <v>11</v>
      </c>
      <c r="B2121" s="4" t="s">
        <v>12</v>
      </c>
      <c r="C2121" s="4" t="s">
        <v>2897</v>
      </c>
      <c r="D2121" s="4" t="s">
        <v>2898</v>
      </c>
      <c r="F2121" s="4">
        <v>735108</v>
      </c>
      <c r="G2121" s="5" t="s">
        <v>954</v>
      </c>
      <c r="H2121" s="4">
        <v>0</v>
      </c>
      <c r="I2121" s="6">
        <v>3000000</v>
      </c>
      <c r="J2121" s="6">
        <v>2357296</v>
      </c>
    </row>
    <row r="2122" spans="1:10" x14ac:dyDescent="0.2">
      <c r="A2122" s="4" t="s">
        <v>11</v>
      </c>
      <c r="B2122" s="4" t="s">
        <v>67</v>
      </c>
      <c r="C2122" s="4" t="s">
        <v>1190</v>
      </c>
      <c r="D2122" s="4" t="s">
        <v>2899</v>
      </c>
      <c r="F2122" s="4">
        <v>610913</v>
      </c>
      <c r="G2122" s="5" t="s">
        <v>954</v>
      </c>
      <c r="H2122" s="4">
        <v>0</v>
      </c>
      <c r="I2122" s="6">
        <v>3000000</v>
      </c>
      <c r="J2122" s="6">
        <v>2358300</v>
      </c>
    </row>
    <row r="2123" spans="1:10" x14ac:dyDescent="0.2">
      <c r="A2123" s="4" t="s">
        <v>11</v>
      </c>
      <c r="B2123" s="4" t="s">
        <v>25</v>
      </c>
      <c r="C2123" s="4" t="s">
        <v>191</v>
      </c>
      <c r="D2123" s="4" t="s">
        <v>2900</v>
      </c>
      <c r="F2123" s="4">
        <v>522753</v>
      </c>
      <c r="G2123" s="5" t="s">
        <v>954</v>
      </c>
      <c r="H2123" s="4">
        <v>0</v>
      </c>
      <c r="I2123" s="6">
        <v>3000000</v>
      </c>
      <c r="J2123" s="6">
        <v>2359304</v>
      </c>
    </row>
    <row r="2124" spans="1:10" x14ac:dyDescent="0.2">
      <c r="A2124" s="4" t="s">
        <v>11</v>
      </c>
      <c r="B2124" s="4" t="s">
        <v>25</v>
      </c>
      <c r="C2124" s="4" t="s">
        <v>1246</v>
      </c>
      <c r="D2124" s="4" t="s">
        <v>2901</v>
      </c>
      <c r="F2124" s="4">
        <v>643419</v>
      </c>
      <c r="G2124" s="5" t="s">
        <v>954</v>
      </c>
      <c r="H2124" s="4">
        <v>0</v>
      </c>
      <c r="I2124" s="6">
        <v>3000000</v>
      </c>
      <c r="J2124" s="6">
        <v>2360308</v>
      </c>
    </row>
    <row r="2125" spans="1:10" x14ac:dyDescent="0.2">
      <c r="A2125" s="4" t="s">
        <v>11</v>
      </c>
      <c r="B2125" s="4" t="s">
        <v>488</v>
      </c>
      <c r="C2125" s="4" t="s">
        <v>1246</v>
      </c>
      <c r="D2125" s="4" t="s">
        <v>2902</v>
      </c>
      <c r="F2125" s="4">
        <v>1366499</v>
      </c>
      <c r="G2125" s="5" t="s">
        <v>954</v>
      </c>
      <c r="H2125" s="4">
        <v>0</v>
      </c>
      <c r="I2125" s="6">
        <v>3000000</v>
      </c>
      <c r="J2125" s="6">
        <v>2361312</v>
      </c>
    </row>
    <row r="2126" spans="1:10" x14ac:dyDescent="0.2">
      <c r="A2126" s="4" t="s">
        <v>11</v>
      </c>
      <c r="B2126" s="4" t="s">
        <v>12</v>
      </c>
      <c r="C2126" s="4" t="s">
        <v>1454</v>
      </c>
      <c r="D2126" s="4" t="s">
        <v>2903</v>
      </c>
      <c r="F2126" s="4">
        <v>1620416</v>
      </c>
      <c r="G2126" s="5" t="s">
        <v>954</v>
      </c>
      <c r="H2126" s="4">
        <v>0</v>
      </c>
      <c r="I2126" s="6">
        <v>3000000</v>
      </c>
      <c r="J2126" s="6">
        <v>2362316</v>
      </c>
    </row>
    <row r="2127" spans="1:10" x14ac:dyDescent="0.2">
      <c r="A2127" s="4" t="s">
        <v>11</v>
      </c>
      <c r="B2127" s="4" t="s">
        <v>12</v>
      </c>
      <c r="C2127" s="4" t="s">
        <v>1246</v>
      </c>
      <c r="D2127" s="4" t="s">
        <v>2904</v>
      </c>
      <c r="F2127" s="4">
        <v>1380730</v>
      </c>
      <c r="G2127" s="5" t="s">
        <v>954</v>
      </c>
      <c r="H2127" s="4">
        <v>0</v>
      </c>
      <c r="I2127" s="6">
        <v>3000000</v>
      </c>
      <c r="J2127" s="6">
        <v>2363320</v>
      </c>
    </row>
    <row r="2128" spans="1:10" x14ac:dyDescent="0.2">
      <c r="A2128" s="4" t="s">
        <v>11</v>
      </c>
      <c r="B2128" s="4" t="s">
        <v>25</v>
      </c>
      <c r="C2128" s="4" t="s">
        <v>691</v>
      </c>
      <c r="D2128" s="4" t="s">
        <v>269</v>
      </c>
      <c r="F2128" s="4">
        <v>1436805</v>
      </c>
      <c r="G2128" s="5" t="s">
        <v>954</v>
      </c>
      <c r="H2128" s="4">
        <v>0</v>
      </c>
      <c r="I2128" s="6">
        <v>3000000</v>
      </c>
      <c r="J2128" s="6">
        <v>2364324</v>
      </c>
    </row>
    <row r="2129" spans="1:10" x14ac:dyDescent="0.2">
      <c r="A2129" s="4" t="s">
        <v>11</v>
      </c>
      <c r="B2129" s="4" t="s">
        <v>16</v>
      </c>
      <c r="C2129" s="4" t="s">
        <v>1199</v>
      </c>
      <c r="D2129" s="4" t="s">
        <v>2905</v>
      </c>
      <c r="F2129" s="4">
        <v>1073863</v>
      </c>
      <c r="G2129" s="5" t="s">
        <v>954</v>
      </c>
      <c r="H2129" s="4">
        <v>0</v>
      </c>
      <c r="I2129" s="6">
        <v>3000000</v>
      </c>
      <c r="J2129" s="6">
        <v>2365328</v>
      </c>
    </row>
    <row r="2130" spans="1:10" x14ac:dyDescent="0.2">
      <c r="A2130" s="4" t="s">
        <v>11</v>
      </c>
      <c r="B2130" s="4" t="s">
        <v>50</v>
      </c>
      <c r="C2130" s="4" t="s">
        <v>686</v>
      </c>
      <c r="D2130" s="4" t="s">
        <v>2906</v>
      </c>
      <c r="F2130" s="4">
        <v>523306</v>
      </c>
      <c r="G2130" s="5" t="s">
        <v>954</v>
      </c>
      <c r="H2130" s="4">
        <v>0</v>
      </c>
      <c r="I2130" s="6">
        <v>3000000</v>
      </c>
      <c r="J2130" s="6">
        <v>2366332</v>
      </c>
    </row>
    <row r="2131" spans="1:10" x14ac:dyDescent="0.2">
      <c r="A2131" s="4" t="s">
        <v>11</v>
      </c>
      <c r="B2131" s="4" t="s">
        <v>12</v>
      </c>
      <c r="C2131" s="4" t="s">
        <v>700</v>
      </c>
      <c r="D2131" s="4" t="s">
        <v>2907</v>
      </c>
      <c r="F2131" s="4">
        <v>736825</v>
      </c>
      <c r="G2131" s="5" t="s">
        <v>954</v>
      </c>
      <c r="H2131" s="4">
        <v>0</v>
      </c>
      <c r="I2131" s="6">
        <v>3000000</v>
      </c>
      <c r="J2131" s="6">
        <v>2367336</v>
      </c>
    </row>
    <row r="2132" spans="1:10" x14ac:dyDescent="0.2">
      <c r="A2132" s="4" t="s">
        <v>11</v>
      </c>
      <c r="B2132" s="4" t="s">
        <v>12</v>
      </c>
      <c r="C2132" s="4" t="s">
        <v>700</v>
      </c>
      <c r="D2132" s="4" t="s">
        <v>644</v>
      </c>
      <c r="F2132" s="4">
        <v>1075389</v>
      </c>
      <c r="G2132" s="5" t="s">
        <v>954</v>
      </c>
      <c r="H2132" s="4">
        <v>0</v>
      </c>
      <c r="I2132" s="6">
        <v>3000000</v>
      </c>
      <c r="J2132" s="6">
        <v>2368340</v>
      </c>
    </row>
    <row r="2133" spans="1:10" x14ac:dyDescent="0.2">
      <c r="A2133" s="4" t="s">
        <v>11</v>
      </c>
      <c r="B2133" s="4" t="s">
        <v>25</v>
      </c>
      <c r="C2133" s="4" t="s">
        <v>2908</v>
      </c>
      <c r="D2133" s="4" t="s">
        <v>2909</v>
      </c>
      <c r="F2133" s="4">
        <v>1096930</v>
      </c>
      <c r="G2133" s="5" t="s">
        <v>954</v>
      </c>
      <c r="H2133" s="4">
        <v>0</v>
      </c>
      <c r="I2133" s="6">
        <v>3000000</v>
      </c>
      <c r="J2133" s="6">
        <v>2369344</v>
      </c>
    </row>
    <row r="2134" spans="1:10" x14ac:dyDescent="0.2">
      <c r="A2134" s="4" t="s">
        <v>11</v>
      </c>
      <c r="B2134" s="4" t="s">
        <v>50</v>
      </c>
      <c r="C2134" s="4" t="s">
        <v>700</v>
      </c>
      <c r="D2134" s="4" t="s">
        <v>2694</v>
      </c>
      <c r="F2134" s="4">
        <v>639250</v>
      </c>
      <c r="G2134" s="5" t="s">
        <v>954</v>
      </c>
      <c r="H2134" s="4">
        <v>0</v>
      </c>
      <c r="I2134" s="6">
        <v>3000000</v>
      </c>
      <c r="J2134" s="6">
        <v>2370348</v>
      </c>
    </row>
    <row r="2135" spans="1:10" x14ac:dyDescent="0.2">
      <c r="A2135" s="4" t="s">
        <v>11</v>
      </c>
      <c r="B2135" s="4" t="s">
        <v>12</v>
      </c>
      <c r="C2135" s="4" t="s">
        <v>1271</v>
      </c>
      <c r="D2135" s="4" t="s">
        <v>2706</v>
      </c>
      <c r="F2135" s="4">
        <v>1503844</v>
      </c>
      <c r="G2135" s="5" t="s">
        <v>954</v>
      </c>
      <c r="H2135" s="4">
        <v>0</v>
      </c>
      <c r="I2135" s="6">
        <v>3000000</v>
      </c>
      <c r="J2135" s="6">
        <v>2371352</v>
      </c>
    </row>
    <row r="2136" spans="1:10" x14ac:dyDescent="0.2">
      <c r="A2136" s="4" t="s">
        <v>11</v>
      </c>
      <c r="B2136" s="4" t="s">
        <v>50</v>
      </c>
      <c r="C2136" s="4" t="s">
        <v>686</v>
      </c>
      <c r="D2136" s="4" t="s">
        <v>2910</v>
      </c>
      <c r="F2136" s="4">
        <v>758837</v>
      </c>
      <c r="G2136" s="5" t="s">
        <v>954</v>
      </c>
      <c r="H2136" s="4">
        <v>0</v>
      </c>
      <c r="I2136" s="6">
        <v>3000000</v>
      </c>
      <c r="J2136" s="6">
        <v>2372356</v>
      </c>
    </row>
    <row r="2137" spans="1:10" x14ac:dyDescent="0.2">
      <c r="A2137" s="4" t="s">
        <v>11</v>
      </c>
      <c r="B2137" s="4" t="s">
        <v>19</v>
      </c>
      <c r="C2137" s="4" t="s">
        <v>1027</v>
      </c>
      <c r="D2137" s="4" t="s">
        <v>2911</v>
      </c>
      <c r="F2137" s="4">
        <v>36349</v>
      </c>
      <c r="G2137" s="5" t="s">
        <v>954</v>
      </c>
      <c r="H2137" s="4">
        <v>0</v>
      </c>
      <c r="I2137" s="6">
        <v>3000000</v>
      </c>
      <c r="J2137" s="6">
        <v>2373360</v>
      </c>
    </row>
    <row r="2138" spans="1:10" x14ac:dyDescent="0.2">
      <c r="A2138" s="4" t="s">
        <v>11</v>
      </c>
      <c r="B2138" s="4" t="s">
        <v>25</v>
      </c>
      <c r="C2138" s="4" t="s">
        <v>1027</v>
      </c>
      <c r="D2138" s="4" t="s">
        <v>1344</v>
      </c>
      <c r="F2138" s="4">
        <v>1336351</v>
      </c>
      <c r="G2138" s="5" t="s">
        <v>954</v>
      </c>
      <c r="H2138" s="4">
        <v>0</v>
      </c>
      <c r="I2138" s="6">
        <v>3000000</v>
      </c>
      <c r="J2138" s="6">
        <v>2374364</v>
      </c>
    </row>
    <row r="2139" spans="1:10" x14ac:dyDescent="0.2">
      <c r="A2139" s="4" t="s">
        <v>11</v>
      </c>
      <c r="B2139" s="4" t="s">
        <v>16</v>
      </c>
      <c r="C2139" s="4" t="s">
        <v>1027</v>
      </c>
      <c r="D2139" s="4" t="s">
        <v>2912</v>
      </c>
      <c r="F2139" s="4">
        <v>1115763</v>
      </c>
      <c r="G2139" s="5" t="s">
        <v>954</v>
      </c>
      <c r="H2139" s="4">
        <v>0</v>
      </c>
      <c r="I2139" s="6">
        <v>3000000</v>
      </c>
      <c r="J2139" s="6">
        <v>2375368</v>
      </c>
    </row>
    <row r="2140" spans="1:10" x14ac:dyDescent="0.2">
      <c r="A2140" s="4" t="s">
        <v>11</v>
      </c>
      <c r="B2140" s="4" t="s">
        <v>22</v>
      </c>
      <c r="C2140" s="4" t="s">
        <v>191</v>
      </c>
      <c r="D2140" s="4" t="s">
        <v>2913</v>
      </c>
      <c r="F2140" s="4">
        <v>1080215</v>
      </c>
      <c r="G2140" s="5" t="s">
        <v>954</v>
      </c>
      <c r="H2140" s="4">
        <v>0</v>
      </c>
      <c r="I2140" s="6">
        <v>3000000</v>
      </c>
      <c r="J2140" s="6">
        <v>2376372</v>
      </c>
    </row>
    <row r="2141" spans="1:10" x14ac:dyDescent="0.2">
      <c r="A2141" s="4" t="s">
        <v>11</v>
      </c>
      <c r="B2141" s="4" t="s">
        <v>50</v>
      </c>
      <c r="C2141" s="4" t="s">
        <v>2484</v>
      </c>
      <c r="D2141" s="4" t="s">
        <v>2914</v>
      </c>
      <c r="F2141" s="4">
        <v>1612348</v>
      </c>
      <c r="G2141" s="5" t="s">
        <v>954</v>
      </c>
      <c r="H2141" s="4">
        <v>0</v>
      </c>
      <c r="I2141" s="6">
        <v>3000000</v>
      </c>
      <c r="J2141" s="6">
        <v>2377376</v>
      </c>
    </row>
    <row r="2142" spans="1:10" x14ac:dyDescent="0.2">
      <c r="A2142" s="4" t="s">
        <v>11</v>
      </c>
      <c r="B2142" s="4" t="s">
        <v>19</v>
      </c>
      <c r="C2142" s="4" t="s">
        <v>1059</v>
      </c>
      <c r="D2142" s="4" t="s">
        <v>2915</v>
      </c>
      <c r="F2142" s="4">
        <v>757805</v>
      </c>
      <c r="G2142" s="5" t="s">
        <v>954</v>
      </c>
      <c r="H2142" s="4">
        <v>0</v>
      </c>
      <c r="I2142" s="6">
        <v>3000000</v>
      </c>
      <c r="J2142" s="6">
        <v>2378380</v>
      </c>
    </row>
    <row r="2143" spans="1:10" x14ac:dyDescent="0.2">
      <c r="A2143" s="4" t="s">
        <v>11</v>
      </c>
      <c r="B2143" s="4" t="s">
        <v>22</v>
      </c>
      <c r="C2143" s="4" t="s">
        <v>1217</v>
      </c>
      <c r="D2143" s="4" t="s">
        <v>2916</v>
      </c>
      <c r="F2143" s="4">
        <v>1016763</v>
      </c>
      <c r="G2143" s="5" t="s">
        <v>954</v>
      </c>
      <c r="H2143" s="4">
        <v>0</v>
      </c>
      <c r="I2143" s="6">
        <v>3000000</v>
      </c>
      <c r="J2143" s="6">
        <v>2379384</v>
      </c>
    </row>
    <row r="2144" spans="1:10" x14ac:dyDescent="0.2">
      <c r="A2144" s="4" t="s">
        <v>11</v>
      </c>
      <c r="B2144" s="4" t="s">
        <v>25</v>
      </c>
      <c r="C2144" s="4" t="s">
        <v>1648</v>
      </c>
      <c r="D2144" s="4" t="s">
        <v>2917</v>
      </c>
      <c r="F2144" s="4">
        <v>732535</v>
      </c>
      <c r="G2144" s="5" t="s">
        <v>954</v>
      </c>
      <c r="H2144" s="4">
        <v>0</v>
      </c>
      <c r="I2144" s="6">
        <v>3000000</v>
      </c>
      <c r="J2144" s="6">
        <v>2380388</v>
      </c>
    </row>
    <row r="2145" spans="1:10" x14ac:dyDescent="0.2">
      <c r="A2145" s="4" t="s">
        <v>11</v>
      </c>
      <c r="B2145" s="4" t="s">
        <v>22</v>
      </c>
      <c r="C2145" s="4" t="s">
        <v>1036</v>
      </c>
      <c r="D2145" s="4" t="s">
        <v>2918</v>
      </c>
      <c r="F2145" s="4">
        <v>732659</v>
      </c>
      <c r="G2145" s="5" t="s">
        <v>954</v>
      </c>
      <c r="H2145" s="4">
        <v>0</v>
      </c>
      <c r="I2145" s="6">
        <v>3000000</v>
      </c>
      <c r="J2145" s="6">
        <v>2381392</v>
      </c>
    </row>
    <row r="2146" spans="1:10" x14ac:dyDescent="0.2">
      <c r="A2146" s="4" t="s">
        <v>11</v>
      </c>
      <c r="B2146" s="4" t="s">
        <v>157</v>
      </c>
      <c r="C2146" s="4" t="s">
        <v>1648</v>
      </c>
      <c r="D2146" s="4" t="s">
        <v>52</v>
      </c>
      <c r="F2146" s="4">
        <v>1072527</v>
      </c>
      <c r="G2146" s="5" t="s">
        <v>954</v>
      </c>
      <c r="H2146" s="4">
        <v>0</v>
      </c>
      <c r="I2146" s="6">
        <v>3000000</v>
      </c>
      <c r="J2146" s="6">
        <v>2382396</v>
      </c>
    </row>
    <row r="2147" spans="1:10" x14ac:dyDescent="0.2">
      <c r="A2147" s="4" t="s">
        <v>11</v>
      </c>
      <c r="B2147" s="4" t="s">
        <v>157</v>
      </c>
      <c r="C2147" s="4" t="s">
        <v>462</v>
      </c>
      <c r="D2147" s="4" t="s">
        <v>189</v>
      </c>
      <c r="F2147" s="4">
        <v>1382363</v>
      </c>
      <c r="G2147" s="5" t="s">
        <v>954</v>
      </c>
      <c r="H2147" s="4">
        <v>0</v>
      </c>
      <c r="I2147" s="6">
        <v>3000000</v>
      </c>
      <c r="J2147" s="6">
        <v>2383400</v>
      </c>
    </row>
    <row r="2148" spans="1:10" x14ac:dyDescent="0.2">
      <c r="A2148" s="4" t="s">
        <v>11</v>
      </c>
      <c r="B2148" s="4" t="s">
        <v>12</v>
      </c>
      <c r="C2148" s="4" t="s">
        <v>1246</v>
      </c>
      <c r="D2148" s="4" t="s">
        <v>2628</v>
      </c>
      <c r="F2148" s="4">
        <v>611580</v>
      </c>
      <c r="G2148" s="5" t="s">
        <v>954</v>
      </c>
      <c r="H2148" s="4">
        <v>0</v>
      </c>
      <c r="I2148" s="6">
        <v>3000000</v>
      </c>
      <c r="J2148" s="6">
        <v>2384404</v>
      </c>
    </row>
    <row r="2149" spans="1:10" x14ac:dyDescent="0.2">
      <c r="A2149" s="4" t="s">
        <v>11</v>
      </c>
      <c r="B2149" s="4" t="s">
        <v>12</v>
      </c>
      <c r="C2149" s="4" t="s">
        <v>1246</v>
      </c>
      <c r="D2149" s="4" t="s">
        <v>66</v>
      </c>
      <c r="F2149" s="4">
        <v>1739794</v>
      </c>
      <c r="G2149" s="5" t="s">
        <v>954</v>
      </c>
      <c r="H2149" s="4">
        <v>0</v>
      </c>
      <c r="I2149" s="6">
        <v>3000000</v>
      </c>
      <c r="J2149" s="6">
        <v>2385408</v>
      </c>
    </row>
    <row r="2150" spans="1:10" x14ac:dyDescent="0.2">
      <c r="A2150" s="4" t="s">
        <v>11</v>
      </c>
      <c r="B2150" s="4" t="s">
        <v>25</v>
      </c>
      <c r="C2150" s="4" t="s">
        <v>1401</v>
      </c>
      <c r="D2150" s="4" t="s">
        <v>2919</v>
      </c>
      <c r="F2150" s="4">
        <v>1297132</v>
      </c>
      <c r="G2150" s="5" t="s">
        <v>954</v>
      </c>
      <c r="H2150" s="4">
        <v>0</v>
      </c>
      <c r="I2150" s="6">
        <v>3000000</v>
      </c>
      <c r="J2150" s="6">
        <v>2386412</v>
      </c>
    </row>
    <row r="2151" spans="1:10" x14ac:dyDescent="0.2">
      <c r="A2151" s="4" t="s">
        <v>11</v>
      </c>
      <c r="B2151" s="4" t="s">
        <v>12</v>
      </c>
      <c r="C2151" s="4" t="s">
        <v>1246</v>
      </c>
      <c r="D2151" s="4" t="s">
        <v>2920</v>
      </c>
      <c r="F2151" s="4">
        <v>640456</v>
      </c>
      <c r="G2151" s="5" t="s">
        <v>954</v>
      </c>
      <c r="H2151" s="4">
        <v>0</v>
      </c>
      <c r="I2151" s="6">
        <v>3000000</v>
      </c>
      <c r="J2151" s="6">
        <v>2387416</v>
      </c>
    </row>
    <row r="2152" spans="1:10" x14ac:dyDescent="0.2">
      <c r="A2152" s="4" t="s">
        <v>11</v>
      </c>
      <c r="B2152" s="4" t="s">
        <v>22</v>
      </c>
      <c r="C2152" s="4" t="s">
        <v>1235</v>
      </c>
      <c r="D2152" s="4" t="s">
        <v>1439</v>
      </c>
      <c r="F2152" s="4">
        <v>1007788</v>
      </c>
      <c r="G2152" s="5" t="s">
        <v>954</v>
      </c>
      <c r="H2152" s="4">
        <v>0</v>
      </c>
      <c r="I2152" s="6">
        <v>3000000</v>
      </c>
      <c r="J2152" s="6">
        <v>2388420</v>
      </c>
    </row>
    <row r="2153" spans="1:10" x14ac:dyDescent="0.2">
      <c r="A2153" s="4" t="s">
        <v>11</v>
      </c>
      <c r="B2153" s="4" t="s">
        <v>19</v>
      </c>
      <c r="C2153" s="4" t="s">
        <v>1164</v>
      </c>
      <c r="D2153" s="4" t="s">
        <v>2921</v>
      </c>
      <c r="F2153" s="4">
        <v>1280005</v>
      </c>
      <c r="G2153" s="5" t="s">
        <v>954</v>
      </c>
      <c r="H2153" s="4">
        <v>0</v>
      </c>
      <c r="I2153" s="6">
        <v>3000000</v>
      </c>
      <c r="J2153" s="6">
        <v>2389424</v>
      </c>
    </row>
    <row r="2154" spans="1:10" x14ac:dyDescent="0.2">
      <c r="A2154" s="4" t="s">
        <v>11</v>
      </c>
      <c r="B2154" s="4" t="s">
        <v>25</v>
      </c>
      <c r="C2154" s="4" t="s">
        <v>1164</v>
      </c>
      <c r="D2154" s="4" t="s">
        <v>2922</v>
      </c>
      <c r="F2154" s="4">
        <v>1625241</v>
      </c>
      <c r="G2154" s="5" t="s">
        <v>954</v>
      </c>
      <c r="H2154" s="4">
        <v>0</v>
      </c>
      <c r="I2154" s="6">
        <v>3000000</v>
      </c>
      <c r="J2154" s="6">
        <v>2390428</v>
      </c>
    </row>
    <row r="2155" spans="1:10" x14ac:dyDescent="0.2">
      <c r="A2155" s="4" t="s">
        <v>11</v>
      </c>
      <c r="B2155" s="4" t="s">
        <v>19</v>
      </c>
      <c r="C2155" s="4" t="s">
        <v>1164</v>
      </c>
      <c r="D2155" s="4" t="s">
        <v>2792</v>
      </c>
      <c r="F2155" s="4">
        <v>683795</v>
      </c>
      <c r="G2155" s="5" t="s">
        <v>954</v>
      </c>
      <c r="H2155" s="4">
        <v>0</v>
      </c>
      <c r="I2155" s="6">
        <v>3000000</v>
      </c>
      <c r="J2155" s="6">
        <v>2391432</v>
      </c>
    </row>
    <row r="2156" spans="1:10" x14ac:dyDescent="0.2">
      <c r="A2156" s="4" t="s">
        <v>11</v>
      </c>
      <c r="B2156" s="4" t="s">
        <v>67</v>
      </c>
      <c r="C2156" s="4" t="s">
        <v>1308</v>
      </c>
      <c r="D2156" s="4" t="s">
        <v>1486</v>
      </c>
      <c r="F2156" s="4">
        <v>1534567</v>
      </c>
      <c r="G2156" s="5" t="s">
        <v>954</v>
      </c>
      <c r="H2156" s="4">
        <v>0</v>
      </c>
      <c r="I2156" s="6">
        <v>3000000</v>
      </c>
      <c r="J2156" s="6">
        <v>2392436</v>
      </c>
    </row>
    <row r="2157" spans="1:10" x14ac:dyDescent="0.2">
      <c r="A2157" s="4" t="s">
        <v>11</v>
      </c>
      <c r="B2157" s="4" t="s">
        <v>12</v>
      </c>
      <c r="C2157" s="4" t="s">
        <v>1164</v>
      </c>
      <c r="D2157" s="4" t="s">
        <v>2923</v>
      </c>
      <c r="F2157" s="4">
        <v>1124930</v>
      </c>
      <c r="G2157" s="5" t="s">
        <v>954</v>
      </c>
      <c r="H2157" s="4">
        <v>0</v>
      </c>
      <c r="I2157" s="6">
        <v>3000000</v>
      </c>
      <c r="J2157" s="6">
        <v>2393440</v>
      </c>
    </row>
    <row r="2158" spans="1:10" x14ac:dyDescent="0.2">
      <c r="A2158" s="4" t="s">
        <v>11</v>
      </c>
      <c r="B2158" s="4" t="s">
        <v>19</v>
      </c>
      <c r="C2158" s="4" t="s">
        <v>1235</v>
      </c>
      <c r="D2158" s="4" t="s">
        <v>2924</v>
      </c>
      <c r="F2158" s="4">
        <v>674356</v>
      </c>
      <c r="G2158" s="5" t="s">
        <v>954</v>
      </c>
      <c r="H2158" s="4">
        <v>0</v>
      </c>
      <c r="I2158" s="6">
        <v>3000000</v>
      </c>
      <c r="J2158" s="6">
        <v>2394444</v>
      </c>
    </row>
    <row r="2159" spans="1:10" x14ac:dyDescent="0.2">
      <c r="A2159" s="4" t="s">
        <v>11</v>
      </c>
      <c r="B2159" s="4" t="s">
        <v>12</v>
      </c>
      <c r="C2159" s="4" t="s">
        <v>1040</v>
      </c>
      <c r="D2159" s="4" t="s">
        <v>2925</v>
      </c>
      <c r="F2159" s="4">
        <v>523199</v>
      </c>
      <c r="G2159" s="5" t="s">
        <v>954</v>
      </c>
      <c r="H2159" s="4">
        <v>0</v>
      </c>
      <c r="I2159" s="6">
        <v>3000000</v>
      </c>
      <c r="J2159" s="6">
        <v>2395448</v>
      </c>
    </row>
    <row r="2160" spans="1:10" x14ac:dyDescent="0.2">
      <c r="A2160" s="4" t="s">
        <v>11</v>
      </c>
      <c r="B2160" s="4" t="s">
        <v>19</v>
      </c>
      <c r="C2160" s="4" t="s">
        <v>1154</v>
      </c>
      <c r="D2160" s="4" t="s">
        <v>2926</v>
      </c>
      <c r="F2160" s="4">
        <v>1437092</v>
      </c>
      <c r="G2160" s="5" t="s">
        <v>954</v>
      </c>
      <c r="H2160" s="4">
        <v>0</v>
      </c>
      <c r="I2160" s="6">
        <v>3000000</v>
      </c>
      <c r="J2160" s="6">
        <v>2396452</v>
      </c>
    </row>
    <row r="2161" spans="1:10" x14ac:dyDescent="0.2">
      <c r="A2161" s="4" t="s">
        <v>11</v>
      </c>
      <c r="B2161" s="4" t="s">
        <v>12</v>
      </c>
      <c r="C2161" s="4" t="s">
        <v>1154</v>
      </c>
      <c r="D2161" s="4" t="s">
        <v>2927</v>
      </c>
      <c r="F2161" s="4">
        <v>924959</v>
      </c>
      <c r="G2161" s="5" t="s">
        <v>954</v>
      </c>
      <c r="H2161" s="4">
        <v>0</v>
      </c>
      <c r="I2161" s="6">
        <v>3000000</v>
      </c>
      <c r="J2161" s="6">
        <v>2397456</v>
      </c>
    </row>
    <row r="2162" spans="1:10" x14ac:dyDescent="0.2">
      <c r="A2162" s="4" t="s">
        <v>11</v>
      </c>
      <c r="B2162" s="4" t="s">
        <v>67</v>
      </c>
      <c r="C2162" s="4" t="s">
        <v>1154</v>
      </c>
      <c r="D2162" s="4" t="s">
        <v>2928</v>
      </c>
      <c r="F2162" s="4">
        <v>1341823</v>
      </c>
      <c r="G2162" s="5" t="s">
        <v>954</v>
      </c>
      <c r="H2162" s="4">
        <v>0</v>
      </c>
      <c r="I2162" s="6">
        <v>3000000</v>
      </c>
      <c r="J2162" s="6">
        <v>2398460</v>
      </c>
    </row>
    <row r="2163" spans="1:10" x14ac:dyDescent="0.2">
      <c r="A2163" s="4" t="s">
        <v>11</v>
      </c>
      <c r="B2163" s="4" t="s">
        <v>25</v>
      </c>
      <c r="C2163" s="4" t="s">
        <v>1954</v>
      </c>
      <c r="D2163" s="4" t="s">
        <v>650</v>
      </c>
      <c r="F2163" s="4">
        <v>1538816</v>
      </c>
      <c r="G2163" s="5" t="s">
        <v>954</v>
      </c>
      <c r="H2163" s="4">
        <v>0</v>
      </c>
      <c r="I2163" s="6">
        <v>3000000</v>
      </c>
      <c r="J2163" s="6">
        <v>2399464</v>
      </c>
    </row>
    <row r="2164" spans="1:10" x14ac:dyDescent="0.2">
      <c r="A2164" s="4" t="s">
        <v>11</v>
      </c>
      <c r="B2164" s="4" t="s">
        <v>157</v>
      </c>
      <c r="C2164" s="4" t="s">
        <v>1954</v>
      </c>
      <c r="D2164" s="4" t="s">
        <v>2929</v>
      </c>
      <c r="F2164" s="4">
        <v>1623246</v>
      </c>
      <c r="G2164" s="5" t="s">
        <v>954</v>
      </c>
      <c r="H2164" s="4">
        <v>0</v>
      </c>
      <c r="I2164" s="6">
        <v>3000000</v>
      </c>
      <c r="J2164" s="6">
        <v>2400468</v>
      </c>
    </row>
    <row r="2165" spans="1:10" x14ac:dyDescent="0.2">
      <c r="A2165" s="4" t="s">
        <v>11</v>
      </c>
      <c r="B2165" s="4" t="s">
        <v>12</v>
      </c>
      <c r="C2165" s="4" t="s">
        <v>2642</v>
      </c>
      <c r="D2165" s="4" t="s">
        <v>206</v>
      </c>
      <c r="F2165" s="4">
        <v>1611555</v>
      </c>
      <c r="G2165" s="5" t="s">
        <v>954</v>
      </c>
      <c r="H2165" s="4">
        <v>0</v>
      </c>
      <c r="I2165" s="6">
        <v>3000000</v>
      </c>
      <c r="J2165" s="6">
        <v>2401472</v>
      </c>
    </row>
    <row r="2166" spans="1:10" x14ac:dyDescent="0.2">
      <c r="A2166" s="4" t="s">
        <v>11</v>
      </c>
      <c r="B2166" s="4" t="s">
        <v>19</v>
      </c>
      <c r="C2166" s="4" t="s">
        <v>1369</v>
      </c>
      <c r="D2166" s="4" t="s">
        <v>2930</v>
      </c>
      <c r="F2166" s="4">
        <v>683084</v>
      </c>
      <c r="G2166" s="5" t="s">
        <v>954</v>
      </c>
      <c r="H2166" s="4">
        <v>0</v>
      </c>
      <c r="I2166" s="6">
        <v>3000000</v>
      </c>
      <c r="J2166" s="6">
        <v>2402476</v>
      </c>
    </row>
    <row r="2167" spans="1:10" x14ac:dyDescent="0.2">
      <c r="A2167" s="4" t="s">
        <v>11</v>
      </c>
      <c r="B2167" s="4" t="s">
        <v>67</v>
      </c>
      <c r="C2167" s="4" t="s">
        <v>1369</v>
      </c>
      <c r="D2167" s="4" t="s">
        <v>2931</v>
      </c>
      <c r="F2167" s="4">
        <v>733616</v>
      </c>
      <c r="G2167" s="5" t="s">
        <v>954</v>
      </c>
      <c r="H2167" s="4">
        <v>0</v>
      </c>
      <c r="I2167" s="6">
        <v>3000000</v>
      </c>
      <c r="J2167" s="6">
        <v>2403480</v>
      </c>
    </row>
    <row r="2168" spans="1:10" x14ac:dyDescent="0.2">
      <c r="A2168" s="4" t="s">
        <v>11</v>
      </c>
      <c r="B2168" s="4" t="s">
        <v>25</v>
      </c>
      <c r="C2168" s="4" t="s">
        <v>2642</v>
      </c>
      <c r="D2168" s="4" t="s">
        <v>2932</v>
      </c>
      <c r="F2168" s="4">
        <v>1396595</v>
      </c>
      <c r="G2168" s="5" t="s">
        <v>954</v>
      </c>
      <c r="H2168" s="4">
        <v>0</v>
      </c>
      <c r="I2168" s="6">
        <v>3000000</v>
      </c>
      <c r="J2168" s="6">
        <v>2404484</v>
      </c>
    </row>
    <row r="2169" spans="1:10" x14ac:dyDescent="0.2">
      <c r="A2169" s="4" t="s">
        <v>11</v>
      </c>
      <c r="B2169" s="4" t="s">
        <v>16</v>
      </c>
      <c r="C2169" s="4" t="s">
        <v>1369</v>
      </c>
      <c r="D2169" s="4" t="s">
        <v>2933</v>
      </c>
      <c r="F2169" s="4">
        <v>1444171</v>
      </c>
      <c r="G2169" s="5" t="s">
        <v>954</v>
      </c>
      <c r="H2169" s="4">
        <v>0</v>
      </c>
      <c r="I2169" s="6">
        <v>3000000</v>
      </c>
      <c r="J2169" s="6">
        <v>2405488</v>
      </c>
    </row>
    <row r="2170" spans="1:10" x14ac:dyDescent="0.2">
      <c r="A2170" s="4" t="s">
        <v>11</v>
      </c>
      <c r="B2170" s="4" t="s">
        <v>22</v>
      </c>
      <c r="C2170" s="4" t="s">
        <v>2425</v>
      </c>
      <c r="D2170" s="4" t="s">
        <v>2934</v>
      </c>
      <c r="F2170" s="4">
        <v>1353059</v>
      </c>
      <c r="G2170" s="5" t="s">
        <v>954</v>
      </c>
      <c r="H2170" s="4">
        <v>0</v>
      </c>
      <c r="I2170" s="6">
        <v>3000000</v>
      </c>
      <c r="J2170" s="6">
        <v>2406492</v>
      </c>
    </row>
    <row r="2171" spans="1:10" x14ac:dyDescent="0.2">
      <c r="A2171" s="4" t="s">
        <v>11</v>
      </c>
      <c r="B2171" s="4" t="s">
        <v>22</v>
      </c>
      <c r="C2171" s="4" t="s">
        <v>1689</v>
      </c>
      <c r="D2171" s="4" t="s">
        <v>2651</v>
      </c>
      <c r="F2171" s="4">
        <v>1341971</v>
      </c>
      <c r="G2171" s="5" t="s">
        <v>954</v>
      </c>
      <c r="H2171" s="4">
        <v>0</v>
      </c>
      <c r="I2171" s="6">
        <v>3000000</v>
      </c>
      <c r="J2171" s="6">
        <v>2407496</v>
      </c>
    </row>
    <row r="2172" spans="1:10" x14ac:dyDescent="0.2">
      <c r="A2172" s="4" t="s">
        <v>11</v>
      </c>
      <c r="B2172" s="4" t="s">
        <v>50</v>
      </c>
      <c r="C2172" s="4" t="s">
        <v>2935</v>
      </c>
      <c r="D2172" s="4" t="s">
        <v>318</v>
      </c>
      <c r="F2172" s="4">
        <v>1747714</v>
      </c>
      <c r="G2172" s="5" t="s">
        <v>954</v>
      </c>
      <c r="H2172" s="4">
        <v>0</v>
      </c>
      <c r="I2172" s="6">
        <v>3000000</v>
      </c>
      <c r="J2172" s="6">
        <v>2408500</v>
      </c>
    </row>
    <row r="2173" spans="1:10" x14ac:dyDescent="0.2">
      <c r="A2173" s="4" t="s">
        <v>11</v>
      </c>
      <c r="B2173" s="4" t="s">
        <v>157</v>
      </c>
      <c r="C2173" s="4" t="s">
        <v>1689</v>
      </c>
      <c r="D2173" s="4" t="s">
        <v>2936</v>
      </c>
      <c r="F2173" s="4">
        <v>1015765</v>
      </c>
      <c r="G2173" s="5" t="s">
        <v>954</v>
      </c>
      <c r="H2173" s="4">
        <v>0</v>
      </c>
      <c r="I2173" s="6">
        <v>3000000</v>
      </c>
      <c r="J2173" s="6">
        <v>2409504</v>
      </c>
    </row>
    <row r="2174" spans="1:10" x14ac:dyDescent="0.2">
      <c r="A2174" s="4" t="s">
        <v>11</v>
      </c>
      <c r="B2174" s="4" t="s">
        <v>12</v>
      </c>
      <c r="C2174" s="4" t="s">
        <v>1689</v>
      </c>
      <c r="D2174" s="4" t="s">
        <v>2937</v>
      </c>
      <c r="F2174" s="4">
        <v>588036</v>
      </c>
      <c r="G2174" s="5" t="s">
        <v>954</v>
      </c>
      <c r="H2174" s="4">
        <v>0</v>
      </c>
      <c r="I2174" s="6">
        <v>3000000</v>
      </c>
      <c r="J2174" s="6">
        <v>2410508</v>
      </c>
    </row>
    <row r="2175" spans="1:10" x14ac:dyDescent="0.2">
      <c r="A2175" s="4" t="s">
        <v>11</v>
      </c>
      <c r="B2175" s="4" t="s">
        <v>157</v>
      </c>
      <c r="C2175" s="4" t="s">
        <v>1689</v>
      </c>
      <c r="D2175" s="4" t="s">
        <v>2938</v>
      </c>
      <c r="F2175" s="4">
        <v>1296639</v>
      </c>
      <c r="G2175" s="5" t="s">
        <v>954</v>
      </c>
      <c r="H2175" s="4">
        <v>0</v>
      </c>
      <c r="I2175" s="6">
        <v>3000000</v>
      </c>
      <c r="J2175" s="6">
        <v>2411512</v>
      </c>
    </row>
    <row r="2176" spans="1:10" x14ac:dyDescent="0.2">
      <c r="A2176" s="4" t="s">
        <v>11</v>
      </c>
      <c r="B2176" s="4" t="s">
        <v>12</v>
      </c>
      <c r="C2176" s="4" t="s">
        <v>191</v>
      </c>
      <c r="D2176" s="4" t="s">
        <v>587</v>
      </c>
      <c r="F2176" s="4">
        <v>1611647</v>
      </c>
      <c r="G2176" s="5" t="s">
        <v>954</v>
      </c>
      <c r="H2176" s="4">
        <v>0</v>
      </c>
      <c r="I2176" s="6">
        <v>3000000</v>
      </c>
      <c r="J2176" s="6">
        <v>2412516</v>
      </c>
    </row>
    <row r="2177" spans="1:10" x14ac:dyDescent="0.2">
      <c r="A2177" s="4" t="s">
        <v>11</v>
      </c>
      <c r="B2177" s="4" t="s">
        <v>22</v>
      </c>
      <c r="C2177" s="4" t="s">
        <v>1154</v>
      </c>
      <c r="D2177" s="4" t="s">
        <v>2939</v>
      </c>
      <c r="F2177" s="4">
        <v>95519</v>
      </c>
      <c r="G2177" s="5" t="s">
        <v>954</v>
      </c>
      <c r="H2177" s="4">
        <v>0</v>
      </c>
      <c r="I2177" s="6">
        <v>3000000</v>
      </c>
      <c r="J2177" s="6">
        <v>2413520</v>
      </c>
    </row>
    <row r="2178" spans="1:10" x14ac:dyDescent="0.2">
      <c r="A2178" s="4" t="s">
        <v>11</v>
      </c>
      <c r="B2178" s="4" t="s">
        <v>12</v>
      </c>
      <c r="C2178" s="4" t="s">
        <v>1154</v>
      </c>
      <c r="D2178" s="4" t="s">
        <v>2940</v>
      </c>
      <c r="F2178" s="4">
        <v>118204</v>
      </c>
      <c r="G2178" s="5" t="s">
        <v>954</v>
      </c>
      <c r="H2178" s="4">
        <v>0</v>
      </c>
      <c r="I2178" s="6">
        <v>3000000</v>
      </c>
      <c r="J2178" s="6">
        <v>2414524</v>
      </c>
    </row>
    <row r="2179" spans="1:10" x14ac:dyDescent="0.2">
      <c r="A2179" s="4" t="s">
        <v>11</v>
      </c>
      <c r="B2179" s="4" t="s">
        <v>25</v>
      </c>
      <c r="C2179" s="4" t="s">
        <v>2941</v>
      </c>
      <c r="D2179" s="4" t="s">
        <v>2942</v>
      </c>
      <c r="F2179" s="4">
        <v>593226</v>
      </c>
      <c r="G2179" s="5" t="s">
        <v>954</v>
      </c>
      <c r="H2179" s="4">
        <v>0</v>
      </c>
      <c r="I2179" s="6">
        <v>3000000</v>
      </c>
      <c r="J2179" s="6">
        <v>2415528</v>
      </c>
    </row>
    <row r="2180" spans="1:10" x14ac:dyDescent="0.2">
      <c r="A2180" s="4" t="s">
        <v>11</v>
      </c>
      <c r="B2180" s="4" t="s">
        <v>157</v>
      </c>
      <c r="C2180" s="4" t="s">
        <v>1036</v>
      </c>
      <c r="D2180" s="4" t="s">
        <v>835</v>
      </c>
      <c r="F2180" s="4">
        <v>685667</v>
      </c>
      <c r="G2180" s="5" t="s">
        <v>954</v>
      </c>
      <c r="H2180" s="4">
        <v>0</v>
      </c>
      <c r="I2180" s="6">
        <v>3000000</v>
      </c>
      <c r="J2180" s="6">
        <v>2416532</v>
      </c>
    </row>
    <row r="2181" spans="1:10" x14ac:dyDescent="0.2">
      <c r="A2181" s="4" t="s">
        <v>11</v>
      </c>
      <c r="B2181" s="4" t="s">
        <v>16</v>
      </c>
      <c r="C2181" s="4" t="s">
        <v>1740</v>
      </c>
      <c r="D2181" s="4" t="s">
        <v>1111</v>
      </c>
      <c r="F2181" s="4">
        <v>1424371</v>
      </c>
      <c r="G2181" s="5" t="s">
        <v>954</v>
      </c>
      <c r="H2181" s="4">
        <v>0</v>
      </c>
      <c r="I2181" s="6">
        <v>3000000</v>
      </c>
      <c r="J2181" s="6">
        <v>2417536</v>
      </c>
    </row>
    <row r="2182" spans="1:10" x14ac:dyDescent="0.2">
      <c r="A2182" s="4" t="s">
        <v>11</v>
      </c>
      <c r="B2182" s="4" t="s">
        <v>12</v>
      </c>
      <c r="C2182" s="4" t="s">
        <v>1740</v>
      </c>
      <c r="D2182" s="4" t="s">
        <v>2943</v>
      </c>
      <c r="F2182" s="4">
        <v>1598562</v>
      </c>
      <c r="G2182" s="5" t="s">
        <v>954</v>
      </c>
      <c r="H2182" s="4">
        <v>0</v>
      </c>
      <c r="I2182" s="6">
        <v>3000000</v>
      </c>
      <c r="J2182" s="6">
        <v>2418540</v>
      </c>
    </row>
    <row r="2183" spans="1:10" x14ac:dyDescent="0.2">
      <c r="A2183" s="4" t="s">
        <v>11</v>
      </c>
      <c r="B2183" s="4" t="s">
        <v>12</v>
      </c>
      <c r="C2183" s="4" t="s">
        <v>1740</v>
      </c>
      <c r="D2183" s="4" t="s">
        <v>2944</v>
      </c>
      <c r="F2183" s="4">
        <v>1507555</v>
      </c>
      <c r="G2183" s="5" t="s">
        <v>954</v>
      </c>
      <c r="H2183" s="4">
        <v>0</v>
      </c>
      <c r="I2183" s="6">
        <v>3000000</v>
      </c>
      <c r="J2183" s="6">
        <v>2419544</v>
      </c>
    </row>
    <row r="2184" spans="1:10" x14ac:dyDescent="0.2">
      <c r="A2184" s="4" t="s">
        <v>11</v>
      </c>
      <c r="B2184" s="4" t="s">
        <v>25</v>
      </c>
      <c r="C2184" s="4" t="s">
        <v>2945</v>
      </c>
      <c r="D2184" s="4" t="s">
        <v>2946</v>
      </c>
      <c r="F2184" s="4">
        <v>36703</v>
      </c>
      <c r="G2184" s="5" t="s">
        <v>954</v>
      </c>
      <c r="H2184" s="4">
        <v>0</v>
      </c>
      <c r="I2184" s="6">
        <v>3000000</v>
      </c>
      <c r="J2184" s="6">
        <v>2420548</v>
      </c>
    </row>
    <row r="2185" spans="1:10" x14ac:dyDescent="0.2">
      <c r="A2185" s="4" t="s">
        <v>11</v>
      </c>
      <c r="B2185" s="4" t="s">
        <v>12</v>
      </c>
      <c r="C2185" s="4" t="s">
        <v>1151</v>
      </c>
      <c r="D2185" s="4" t="s">
        <v>2583</v>
      </c>
      <c r="F2185" s="4">
        <v>1659398</v>
      </c>
      <c r="G2185" s="5" t="s">
        <v>954</v>
      </c>
      <c r="H2185" s="4">
        <v>0</v>
      </c>
      <c r="I2185" s="6">
        <v>3000000</v>
      </c>
      <c r="J2185" s="6">
        <v>2421552</v>
      </c>
    </row>
    <row r="2186" spans="1:10" x14ac:dyDescent="0.2">
      <c r="A2186" s="4" t="s">
        <v>11</v>
      </c>
      <c r="B2186" s="4" t="s">
        <v>12</v>
      </c>
      <c r="C2186" s="4" t="s">
        <v>2392</v>
      </c>
      <c r="D2186" s="4" t="s">
        <v>1167</v>
      </c>
      <c r="F2186" s="4">
        <v>566495</v>
      </c>
      <c r="G2186" s="5" t="s">
        <v>954</v>
      </c>
      <c r="H2186" s="4">
        <v>0</v>
      </c>
      <c r="I2186" s="6">
        <v>3000000</v>
      </c>
      <c r="J2186" s="6">
        <v>2422556</v>
      </c>
    </row>
    <row r="2187" spans="1:10" x14ac:dyDescent="0.2">
      <c r="A2187" s="4" t="s">
        <v>11</v>
      </c>
      <c r="B2187" s="4" t="s">
        <v>157</v>
      </c>
      <c r="C2187" s="4" t="s">
        <v>1976</v>
      </c>
      <c r="D2187" s="4" t="s">
        <v>1415</v>
      </c>
      <c r="F2187" s="4">
        <v>1508389</v>
      </c>
      <c r="G2187" s="5" t="s">
        <v>954</v>
      </c>
      <c r="H2187" s="4">
        <v>0</v>
      </c>
      <c r="I2187" s="6">
        <v>3000000</v>
      </c>
      <c r="J2187" s="6">
        <v>2423560</v>
      </c>
    </row>
    <row r="2188" spans="1:10" x14ac:dyDescent="0.2">
      <c r="A2188" s="4" t="s">
        <v>11</v>
      </c>
      <c r="B2188" s="4" t="s">
        <v>19</v>
      </c>
      <c r="C2188" s="4" t="s">
        <v>2392</v>
      </c>
      <c r="D2188" s="4" t="s">
        <v>2947</v>
      </c>
      <c r="F2188" s="4">
        <v>621050</v>
      </c>
      <c r="G2188" s="5" t="s">
        <v>954</v>
      </c>
      <c r="H2188" s="4">
        <v>0</v>
      </c>
      <c r="I2188" s="6">
        <v>3000000</v>
      </c>
      <c r="J2188" s="6">
        <v>2424564</v>
      </c>
    </row>
    <row r="2189" spans="1:10" x14ac:dyDescent="0.2">
      <c r="A2189" s="4" t="s">
        <v>11</v>
      </c>
      <c r="B2189" s="4" t="s">
        <v>67</v>
      </c>
      <c r="C2189" s="4" t="s">
        <v>2392</v>
      </c>
      <c r="D2189" s="4" t="s">
        <v>2948</v>
      </c>
      <c r="F2189" s="4">
        <v>532414</v>
      </c>
      <c r="G2189" s="5" t="s">
        <v>954</v>
      </c>
      <c r="H2189" s="4">
        <v>0</v>
      </c>
      <c r="I2189" s="6">
        <v>3000000</v>
      </c>
      <c r="J2189" s="6">
        <v>2425568</v>
      </c>
    </row>
    <row r="2190" spans="1:10" x14ac:dyDescent="0.2">
      <c r="A2190" s="4" t="s">
        <v>11</v>
      </c>
      <c r="B2190" s="4" t="s">
        <v>50</v>
      </c>
      <c r="C2190" s="4" t="s">
        <v>795</v>
      </c>
      <c r="D2190" s="4" t="s">
        <v>2949</v>
      </c>
      <c r="F2190" s="4">
        <v>1535515</v>
      </c>
      <c r="G2190" s="5" t="s">
        <v>954</v>
      </c>
      <c r="H2190" s="4">
        <v>0</v>
      </c>
      <c r="I2190" s="6">
        <v>3000000</v>
      </c>
      <c r="J2190" s="6">
        <v>2426572</v>
      </c>
    </row>
    <row r="2191" spans="1:10" x14ac:dyDescent="0.2">
      <c r="A2191" s="4" t="s">
        <v>11</v>
      </c>
      <c r="B2191" s="4" t="s">
        <v>12</v>
      </c>
      <c r="C2191" s="4" t="s">
        <v>1134</v>
      </c>
      <c r="D2191" s="4" t="s">
        <v>2950</v>
      </c>
      <c r="F2191" s="4">
        <v>571909</v>
      </c>
      <c r="G2191" s="5" t="s">
        <v>954</v>
      </c>
      <c r="H2191" s="4">
        <v>0</v>
      </c>
      <c r="I2191" s="6">
        <v>3000000</v>
      </c>
      <c r="J2191" s="6">
        <v>2427576</v>
      </c>
    </row>
    <row r="2192" spans="1:10" x14ac:dyDescent="0.2">
      <c r="A2192" s="4" t="s">
        <v>11</v>
      </c>
      <c r="B2192" s="4" t="s">
        <v>12</v>
      </c>
      <c r="C2192" s="4" t="s">
        <v>2392</v>
      </c>
      <c r="D2192" s="4" t="s">
        <v>2951</v>
      </c>
      <c r="F2192" s="4">
        <v>1753480</v>
      </c>
      <c r="G2192" s="5" t="s">
        <v>954</v>
      </c>
      <c r="H2192" s="4">
        <v>0</v>
      </c>
      <c r="I2192" s="6">
        <v>3000000</v>
      </c>
      <c r="J2192" s="6">
        <v>2428580</v>
      </c>
    </row>
    <row r="2193" spans="1:10" x14ac:dyDescent="0.2">
      <c r="A2193" s="4" t="s">
        <v>11</v>
      </c>
      <c r="B2193" s="4" t="s">
        <v>19</v>
      </c>
      <c r="C2193" s="4" t="s">
        <v>2484</v>
      </c>
      <c r="D2193" s="4" t="s">
        <v>2952</v>
      </c>
      <c r="F2193" s="4">
        <v>1687415</v>
      </c>
      <c r="G2193" s="5" t="s">
        <v>954</v>
      </c>
      <c r="H2193" s="4">
        <v>0</v>
      </c>
      <c r="I2193" s="6">
        <v>3000000</v>
      </c>
      <c r="J2193" s="6">
        <v>2429584</v>
      </c>
    </row>
    <row r="2194" spans="1:10" x14ac:dyDescent="0.2">
      <c r="A2194" s="4" t="s">
        <v>11</v>
      </c>
      <c r="B2194" s="4" t="s">
        <v>25</v>
      </c>
      <c r="C2194" s="4" t="s">
        <v>795</v>
      </c>
      <c r="D2194" s="4" t="s">
        <v>1325</v>
      </c>
      <c r="F2194" s="4">
        <v>1621166</v>
      </c>
      <c r="G2194" s="5" t="s">
        <v>954</v>
      </c>
      <c r="H2194" s="4">
        <v>0</v>
      </c>
      <c r="I2194" s="6">
        <v>3000000</v>
      </c>
      <c r="J2194" s="6">
        <v>2430588</v>
      </c>
    </row>
    <row r="2195" spans="1:10" x14ac:dyDescent="0.2">
      <c r="A2195" s="4" t="s">
        <v>11</v>
      </c>
      <c r="B2195" s="4" t="s">
        <v>25</v>
      </c>
      <c r="C2195" s="4" t="s">
        <v>795</v>
      </c>
      <c r="D2195" s="4" t="s">
        <v>2953</v>
      </c>
      <c r="F2195" s="4">
        <v>1365475</v>
      </c>
      <c r="G2195" s="5" t="s">
        <v>954</v>
      </c>
      <c r="H2195" s="4">
        <v>0</v>
      </c>
      <c r="I2195" s="6">
        <v>3000000</v>
      </c>
      <c r="J2195" s="6">
        <v>2431592</v>
      </c>
    </row>
    <row r="2196" spans="1:10" x14ac:dyDescent="0.2">
      <c r="A2196" s="4" t="s">
        <v>11</v>
      </c>
      <c r="B2196" s="4" t="s">
        <v>12</v>
      </c>
      <c r="C2196" s="4" t="s">
        <v>1452</v>
      </c>
      <c r="D2196" s="4" t="s">
        <v>2954</v>
      </c>
      <c r="F2196" s="4">
        <v>1750643</v>
      </c>
      <c r="G2196" s="5" t="s">
        <v>954</v>
      </c>
      <c r="H2196" s="4">
        <v>0</v>
      </c>
      <c r="I2196" s="6">
        <v>3000000</v>
      </c>
      <c r="J2196" s="6">
        <v>2432596</v>
      </c>
    </row>
    <row r="2197" spans="1:10" x14ac:dyDescent="0.2">
      <c r="A2197" s="4" t="s">
        <v>11</v>
      </c>
      <c r="B2197" s="4" t="s">
        <v>16</v>
      </c>
      <c r="C2197" s="4" t="s">
        <v>795</v>
      </c>
      <c r="D2197" s="4" t="s">
        <v>2955</v>
      </c>
      <c r="F2197" s="4">
        <v>1132198</v>
      </c>
      <c r="G2197" s="5" t="s">
        <v>954</v>
      </c>
      <c r="H2197" s="4">
        <v>0</v>
      </c>
      <c r="I2197" s="6">
        <v>3000000</v>
      </c>
      <c r="J2197" s="6">
        <v>2433600</v>
      </c>
    </row>
    <row r="2198" spans="1:10" x14ac:dyDescent="0.2">
      <c r="A2198" s="4" t="s">
        <v>11</v>
      </c>
      <c r="B2198" s="4" t="s">
        <v>50</v>
      </c>
      <c r="C2198" s="4" t="s">
        <v>2520</v>
      </c>
      <c r="D2198" s="4" t="s">
        <v>52</v>
      </c>
      <c r="F2198" s="4">
        <v>799070</v>
      </c>
      <c r="G2198" s="5" t="s">
        <v>954</v>
      </c>
      <c r="H2198" s="4">
        <v>0</v>
      </c>
      <c r="I2198" s="6">
        <v>3000000</v>
      </c>
      <c r="J2198" s="6">
        <v>2434604</v>
      </c>
    </row>
    <row r="2199" spans="1:10" x14ac:dyDescent="0.2">
      <c r="A2199" s="4" t="s">
        <v>11</v>
      </c>
      <c r="B2199" s="4" t="s">
        <v>12</v>
      </c>
      <c r="C2199" s="4" t="s">
        <v>765</v>
      </c>
      <c r="D2199" s="4" t="s">
        <v>1710</v>
      </c>
      <c r="F2199" s="4">
        <v>1660776</v>
      </c>
      <c r="G2199" s="5" t="s">
        <v>954</v>
      </c>
      <c r="H2199" s="4">
        <v>0</v>
      </c>
      <c r="I2199" s="6">
        <v>3000000</v>
      </c>
      <c r="J2199" s="6">
        <v>2435608</v>
      </c>
    </row>
    <row r="2200" spans="1:10" x14ac:dyDescent="0.2">
      <c r="A2200" s="4" t="s">
        <v>11</v>
      </c>
      <c r="B2200" s="4" t="s">
        <v>12</v>
      </c>
      <c r="C2200" s="4" t="s">
        <v>2255</v>
      </c>
      <c r="D2200" s="4" t="s">
        <v>2956</v>
      </c>
      <c r="F2200" s="4">
        <v>732626</v>
      </c>
      <c r="G2200" s="5" t="s">
        <v>954</v>
      </c>
      <c r="H2200" s="4">
        <v>0</v>
      </c>
      <c r="I2200" s="6">
        <v>3000000</v>
      </c>
      <c r="J2200" s="6">
        <v>2436612</v>
      </c>
    </row>
    <row r="2201" spans="1:10" x14ac:dyDescent="0.2">
      <c r="A2201" s="4" t="s">
        <v>11</v>
      </c>
      <c r="B2201" s="4" t="s">
        <v>50</v>
      </c>
      <c r="C2201" s="4" t="s">
        <v>1168</v>
      </c>
      <c r="D2201" s="4" t="s">
        <v>2957</v>
      </c>
      <c r="F2201" s="4">
        <v>1507597</v>
      </c>
      <c r="G2201" s="5" t="s">
        <v>954</v>
      </c>
      <c r="H2201" s="4">
        <v>0</v>
      </c>
      <c r="I2201" s="6">
        <v>3000000</v>
      </c>
      <c r="J2201" s="6">
        <v>2437616</v>
      </c>
    </row>
    <row r="2202" spans="1:10" x14ac:dyDescent="0.2">
      <c r="A2202" s="4" t="s">
        <v>11</v>
      </c>
      <c r="B2202" s="4" t="s">
        <v>19</v>
      </c>
      <c r="C2202" s="4" t="s">
        <v>1168</v>
      </c>
      <c r="D2202" s="4" t="s">
        <v>196</v>
      </c>
      <c r="F2202" s="4">
        <v>1209798</v>
      </c>
      <c r="G2202" s="5" t="s">
        <v>954</v>
      </c>
      <c r="H2202" s="4">
        <v>0</v>
      </c>
      <c r="I2202" s="6">
        <v>3000000</v>
      </c>
      <c r="J2202" s="6">
        <v>2438620</v>
      </c>
    </row>
    <row r="2203" spans="1:10" x14ac:dyDescent="0.2">
      <c r="A2203" s="4" t="s">
        <v>11</v>
      </c>
      <c r="B2203" s="4" t="s">
        <v>25</v>
      </c>
      <c r="C2203" s="4" t="s">
        <v>2958</v>
      </c>
      <c r="D2203" s="4" t="s">
        <v>2959</v>
      </c>
      <c r="F2203" s="4">
        <v>636090</v>
      </c>
      <c r="G2203" s="5" t="s">
        <v>954</v>
      </c>
      <c r="H2203" s="4">
        <v>0</v>
      </c>
      <c r="I2203" s="6">
        <v>3000000</v>
      </c>
      <c r="J2203" s="6">
        <v>2439624</v>
      </c>
    </row>
    <row r="2204" spans="1:10" x14ac:dyDescent="0.2">
      <c r="A2204" s="4" t="s">
        <v>11</v>
      </c>
      <c r="B2204" s="4" t="s">
        <v>22</v>
      </c>
      <c r="C2204" s="4" t="s">
        <v>1168</v>
      </c>
      <c r="D2204" s="4" t="s">
        <v>2960</v>
      </c>
      <c r="F2204" s="4">
        <v>751188</v>
      </c>
      <c r="G2204" s="5" t="s">
        <v>954</v>
      </c>
      <c r="H2204" s="4">
        <v>0</v>
      </c>
      <c r="I2204" s="6">
        <v>3000000</v>
      </c>
      <c r="J2204" s="6">
        <v>2440628</v>
      </c>
    </row>
    <row r="2205" spans="1:10" x14ac:dyDescent="0.2">
      <c r="A2205" s="4" t="s">
        <v>11</v>
      </c>
      <c r="B2205" s="4" t="s">
        <v>19</v>
      </c>
      <c r="C2205" s="4" t="s">
        <v>2697</v>
      </c>
      <c r="D2205" s="4" t="s">
        <v>345</v>
      </c>
      <c r="F2205" s="4">
        <v>1526506</v>
      </c>
      <c r="G2205" s="5" t="s">
        <v>954</v>
      </c>
      <c r="H2205" s="4">
        <v>0</v>
      </c>
      <c r="I2205" s="6">
        <v>3000000</v>
      </c>
      <c r="J2205" s="6">
        <v>2441632</v>
      </c>
    </row>
    <row r="2206" spans="1:10" x14ac:dyDescent="0.2">
      <c r="A2206" s="4" t="s">
        <v>11</v>
      </c>
      <c r="B2206" s="4" t="s">
        <v>22</v>
      </c>
      <c r="C2206" s="4" t="s">
        <v>1648</v>
      </c>
      <c r="D2206" s="4" t="s">
        <v>2961</v>
      </c>
      <c r="F2206" s="4">
        <v>1503885</v>
      </c>
      <c r="G2206" s="5" t="s">
        <v>954</v>
      </c>
      <c r="H2206" s="4">
        <v>0</v>
      </c>
      <c r="I2206" s="6">
        <v>3000000</v>
      </c>
      <c r="J2206" s="6">
        <v>2442636</v>
      </c>
    </row>
    <row r="2207" spans="1:10" x14ac:dyDescent="0.2">
      <c r="A2207" s="4" t="s">
        <v>11</v>
      </c>
      <c r="B2207" s="4" t="s">
        <v>19</v>
      </c>
      <c r="C2207" s="4" t="s">
        <v>1648</v>
      </c>
      <c r="D2207" s="4" t="s">
        <v>2962</v>
      </c>
      <c r="F2207" s="4">
        <v>1212156</v>
      </c>
      <c r="G2207" s="5" t="s">
        <v>954</v>
      </c>
      <c r="H2207" s="4">
        <v>0</v>
      </c>
      <c r="I2207" s="6">
        <v>3000000</v>
      </c>
      <c r="J2207" s="6">
        <v>2443640</v>
      </c>
    </row>
    <row r="2208" spans="1:10" x14ac:dyDescent="0.2">
      <c r="A2208" s="4" t="s">
        <v>11</v>
      </c>
      <c r="B2208" s="4" t="s">
        <v>50</v>
      </c>
      <c r="C2208" s="4" t="s">
        <v>1648</v>
      </c>
      <c r="D2208" s="4" t="s">
        <v>2963</v>
      </c>
      <c r="F2208" s="4">
        <v>671709</v>
      </c>
      <c r="G2208" s="5" t="s">
        <v>954</v>
      </c>
      <c r="H2208" s="4">
        <v>0</v>
      </c>
      <c r="I2208" s="6">
        <v>3000000</v>
      </c>
      <c r="J2208" s="6">
        <v>2444644</v>
      </c>
    </row>
    <row r="2209" spans="1:10" x14ac:dyDescent="0.2">
      <c r="A2209" s="4" t="s">
        <v>11</v>
      </c>
      <c r="B2209" s="4" t="s">
        <v>19</v>
      </c>
      <c r="C2209" s="4" t="s">
        <v>1648</v>
      </c>
      <c r="D2209" s="4" t="s">
        <v>2964</v>
      </c>
      <c r="F2209" s="4">
        <v>612117</v>
      </c>
      <c r="G2209" s="5" t="s">
        <v>954</v>
      </c>
      <c r="H2209" s="4">
        <v>0</v>
      </c>
      <c r="I2209" s="6">
        <v>3000000</v>
      </c>
      <c r="J2209" s="6">
        <v>2445648</v>
      </c>
    </row>
    <row r="2210" spans="1:10" x14ac:dyDescent="0.2">
      <c r="A2210" s="4" t="s">
        <v>11</v>
      </c>
      <c r="B2210" s="4" t="s">
        <v>22</v>
      </c>
      <c r="C2210" s="4" t="s">
        <v>1648</v>
      </c>
      <c r="D2210" s="4" t="s">
        <v>2965</v>
      </c>
      <c r="F2210" s="4">
        <v>1297785</v>
      </c>
      <c r="G2210" s="5" t="s">
        <v>954</v>
      </c>
      <c r="H2210" s="4">
        <v>0</v>
      </c>
      <c r="I2210" s="6">
        <v>3000000</v>
      </c>
      <c r="J2210" s="6">
        <v>2446652</v>
      </c>
    </row>
    <row r="2211" spans="1:10" x14ac:dyDescent="0.2">
      <c r="A2211" s="4" t="s">
        <v>11</v>
      </c>
      <c r="B2211" s="4" t="s">
        <v>25</v>
      </c>
      <c r="C2211" s="4" t="s">
        <v>2966</v>
      </c>
      <c r="D2211" s="4" t="s">
        <v>483</v>
      </c>
      <c r="F2211" s="4">
        <v>1539525</v>
      </c>
      <c r="G2211" s="5" t="s">
        <v>954</v>
      </c>
      <c r="H2211" s="4">
        <v>0</v>
      </c>
      <c r="I2211" s="6">
        <v>3000000</v>
      </c>
      <c r="J2211" s="6">
        <v>2447656</v>
      </c>
    </row>
    <row r="2212" spans="1:10" x14ac:dyDescent="0.2">
      <c r="A2212" s="4" t="s">
        <v>11</v>
      </c>
      <c r="B2212" s="4" t="s">
        <v>19</v>
      </c>
      <c r="C2212" s="4" t="s">
        <v>2967</v>
      </c>
      <c r="D2212" s="4" t="s">
        <v>2968</v>
      </c>
      <c r="F2212" s="4">
        <v>1527454</v>
      </c>
      <c r="G2212" s="5" t="s">
        <v>954</v>
      </c>
      <c r="H2212" s="4">
        <v>0</v>
      </c>
      <c r="I2212" s="6">
        <v>3000000</v>
      </c>
      <c r="J2212" s="6">
        <v>2448660</v>
      </c>
    </row>
    <row r="2213" spans="1:10" x14ac:dyDescent="0.2">
      <c r="A2213" s="4" t="s">
        <v>11</v>
      </c>
      <c r="B2213" s="4" t="s">
        <v>50</v>
      </c>
      <c r="C2213" s="4" t="s">
        <v>1312</v>
      </c>
      <c r="D2213" s="4" t="s">
        <v>2969</v>
      </c>
      <c r="F2213" s="4">
        <v>1525557</v>
      </c>
      <c r="G2213" s="5" t="s">
        <v>954</v>
      </c>
      <c r="H2213" s="4">
        <v>0</v>
      </c>
      <c r="I2213" s="6">
        <v>3000000</v>
      </c>
      <c r="J2213" s="6">
        <v>2449664</v>
      </c>
    </row>
    <row r="2214" spans="1:10" x14ac:dyDescent="0.2">
      <c r="A2214" s="4" t="s">
        <v>11</v>
      </c>
      <c r="B2214" s="4" t="s">
        <v>22</v>
      </c>
      <c r="C2214" s="4" t="s">
        <v>1312</v>
      </c>
      <c r="D2214" s="4" t="s">
        <v>2970</v>
      </c>
      <c r="F2214" s="4">
        <v>507937</v>
      </c>
      <c r="G2214" s="5" t="s">
        <v>954</v>
      </c>
      <c r="H2214" s="4">
        <v>0</v>
      </c>
      <c r="I2214" s="6">
        <v>3000000</v>
      </c>
      <c r="J2214" s="6">
        <v>2450668</v>
      </c>
    </row>
    <row r="2215" spans="1:10" x14ac:dyDescent="0.2">
      <c r="A2215" s="4" t="s">
        <v>11</v>
      </c>
      <c r="B2215" s="4" t="s">
        <v>12</v>
      </c>
      <c r="C2215" s="4" t="s">
        <v>1312</v>
      </c>
      <c r="D2215" s="4" t="s">
        <v>2971</v>
      </c>
      <c r="F2215" s="4">
        <v>1660727</v>
      </c>
      <c r="G2215" s="5" t="s">
        <v>954</v>
      </c>
      <c r="H2215" s="4">
        <v>0</v>
      </c>
      <c r="I2215" s="6">
        <v>3000000</v>
      </c>
      <c r="J2215" s="6">
        <v>2451672</v>
      </c>
    </row>
    <row r="2216" spans="1:10" x14ac:dyDescent="0.2">
      <c r="A2216" s="4" t="s">
        <v>11</v>
      </c>
      <c r="B2216" s="4" t="s">
        <v>146</v>
      </c>
      <c r="C2216" s="4" t="s">
        <v>625</v>
      </c>
      <c r="D2216" s="4" t="s">
        <v>2972</v>
      </c>
      <c r="F2216" s="4">
        <v>1149846</v>
      </c>
      <c r="G2216" s="5" t="s">
        <v>954</v>
      </c>
      <c r="H2216" s="4">
        <v>0</v>
      </c>
      <c r="I2216" s="6">
        <v>3000000</v>
      </c>
      <c r="J2216" s="6">
        <v>2452676</v>
      </c>
    </row>
    <row r="2217" spans="1:10" x14ac:dyDescent="0.2">
      <c r="A2217" s="4" t="s">
        <v>11</v>
      </c>
      <c r="B2217" s="4" t="s">
        <v>67</v>
      </c>
      <c r="C2217" s="4" t="s">
        <v>1312</v>
      </c>
      <c r="D2217" s="4" t="s">
        <v>2855</v>
      </c>
      <c r="F2217" s="4">
        <v>1517349</v>
      </c>
      <c r="G2217" s="5" t="s">
        <v>954</v>
      </c>
      <c r="H2217" s="4">
        <v>0</v>
      </c>
      <c r="I2217" s="6">
        <v>3000000</v>
      </c>
      <c r="J2217" s="6">
        <v>2453680</v>
      </c>
    </row>
    <row r="2218" spans="1:10" x14ac:dyDescent="0.2">
      <c r="A2218" s="4" t="s">
        <v>11</v>
      </c>
      <c r="B2218" s="4" t="s">
        <v>50</v>
      </c>
      <c r="C2218" s="4" t="s">
        <v>757</v>
      </c>
      <c r="D2218" s="4" t="s">
        <v>2973</v>
      </c>
      <c r="F2218" s="4">
        <v>529543</v>
      </c>
      <c r="G2218" s="5" t="s">
        <v>954</v>
      </c>
      <c r="H2218" s="4">
        <v>0</v>
      </c>
      <c r="I2218" s="6">
        <v>3000000</v>
      </c>
      <c r="J2218" s="6">
        <v>2454684</v>
      </c>
    </row>
    <row r="2219" spans="1:10" x14ac:dyDescent="0.2">
      <c r="A2219" s="4" t="s">
        <v>11</v>
      </c>
      <c r="B2219" s="4" t="s">
        <v>25</v>
      </c>
      <c r="C2219" s="4" t="s">
        <v>2974</v>
      </c>
      <c r="D2219" s="4" t="s">
        <v>2975</v>
      </c>
      <c r="F2219" s="4">
        <v>717114</v>
      </c>
      <c r="G2219" s="5" t="s">
        <v>954</v>
      </c>
      <c r="H2219" s="4">
        <v>0</v>
      </c>
      <c r="I2219" s="6">
        <v>3000000</v>
      </c>
      <c r="J2219" s="6">
        <v>2455688</v>
      </c>
    </row>
    <row r="2220" spans="1:10" x14ac:dyDescent="0.2">
      <c r="A2220" s="4" t="s">
        <v>11</v>
      </c>
      <c r="B2220" s="4" t="s">
        <v>146</v>
      </c>
      <c r="C2220" s="4" t="s">
        <v>2974</v>
      </c>
      <c r="D2220" s="4" t="s">
        <v>2976</v>
      </c>
      <c r="F2220" s="4">
        <v>1592433</v>
      </c>
      <c r="G2220" s="5" t="s">
        <v>954</v>
      </c>
      <c r="H2220" s="4">
        <v>0</v>
      </c>
      <c r="I2220" s="6">
        <v>3000000</v>
      </c>
      <c r="J2220" s="6">
        <v>2456692</v>
      </c>
    </row>
    <row r="2221" spans="1:10" x14ac:dyDescent="0.2">
      <c r="A2221" s="4" t="s">
        <v>11</v>
      </c>
      <c r="B2221" s="4" t="s">
        <v>16</v>
      </c>
      <c r="C2221" s="4" t="s">
        <v>2977</v>
      </c>
      <c r="D2221" s="4" t="s">
        <v>297</v>
      </c>
      <c r="F2221" s="4">
        <v>1508801</v>
      </c>
      <c r="G2221" s="5" t="s">
        <v>954</v>
      </c>
      <c r="H2221" s="4">
        <v>0</v>
      </c>
      <c r="I2221" s="6">
        <v>3000000</v>
      </c>
      <c r="J2221" s="6">
        <v>2457696</v>
      </c>
    </row>
    <row r="2222" spans="1:10" x14ac:dyDescent="0.2">
      <c r="A2222" s="4" t="s">
        <v>11</v>
      </c>
      <c r="B2222" s="4" t="s">
        <v>488</v>
      </c>
      <c r="C2222" s="4" t="s">
        <v>1014</v>
      </c>
      <c r="D2222" s="4" t="s">
        <v>2498</v>
      </c>
      <c r="F2222" s="4">
        <v>1686672</v>
      </c>
      <c r="G2222" s="5" t="s">
        <v>954</v>
      </c>
      <c r="H2222" s="4">
        <v>0</v>
      </c>
      <c r="I2222" s="6">
        <v>3000000</v>
      </c>
      <c r="J2222" s="6">
        <v>2458700</v>
      </c>
    </row>
    <row r="2223" spans="1:10" x14ac:dyDescent="0.2">
      <c r="A2223" s="4" t="s">
        <v>11</v>
      </c>
      <c r="B2223" s="4" t="s">
        <v>50</v>
      </c>
      <c r="C2223" s="4" t="s">
        <v>2978</v>
      </c>
      <c r="D2223" s="4" t="s">
        <v>2498</v>
      </c>
      <c r="F2223" s="4">
        <v>638948</v>
      </c>
      <c r="G2223" s="5" t="s">
        <v>954</v>
      </c>
      <c r="H2223" s="4">
        <v>0</v>
      </c>
      <c r="I2223" s="6">
        <v>3000000</v>
      </c>
      <c r="J2223" s="6">
        <v>2459704</v>
      </c>
    </row>
    <row r="2224" spans="1:10" x14ac:dyDescent="0.2">
      <c r="A2224" s="4" t="s">
        <v>11</v>
      </c>
      <c r="B2224" s="4" t="s">
        <v>12</v>
      </c>
      <c r="C2224" s="4" t="s">
        <v>2978</v>
      </c>
      <c r="D2224" s="4" t="s">
        <v>636</v>
      </c>
      <c r="F2224" s="4">
        <v>1661592</v>
      </c>
      <c r="G2224" s="5" t="s">
        <v>954</v>
      </c>
      <c r="H2224" s="4">
        <v>0</v>
      </c>
      <c r="I2224" s="6">
        <v>3000000</v>
      </c>
      <c r="J2224" s="6">
        <v>2460708</v>
      </c>
    </row>
    <row r="2225" spans="1:10" x14ac:dyDescent="0.2">
      <c r="A2225" s="4" t="s">
        <v>11</v>
      </c>
      <c r="B2225" s="4" t="s">
        <v>25</v>
      </c>
      <c r="C2225" s="4" t="s">
        <v>765</v>
      </c>
      <c r="D2225" s="4" t="s">
        <v>2979</v>
      </c>
      <c r="F2225" s="4">
        <v>764405</v>
      </c>
      <c r="G2225" s="5" t="s">
        <v>954</v>
      </c>
      <c r="H2225" s="4">
        <v>0</v>
      </c>
      <c r="I2225" s="6">
        <v>3000000</v>
      </c>
      <c r="J2225" s="6">
        <v>2461712</v>
      </c>
    </row>
    <row r="2226" spans="1:10" x14ac:dyDescent="0.2">
      <c r="A2226" s="4" t="s">
        <v>11</v>
      </c>
      <c r="B2226" s="4" t="s">
        <v>146</v>
      </c>
      <c r="C2226" s="4" t="s">
        <v>1012</v>
      </c>
      <c r="D2226" s="4" t="s">
        <v>1318</v>
      </c>
      <c r="F2226" s="4">
        <v>1069101</v>
      </c>
      <c r="G2226" s="5" t="s">
        <v>954</v>
      </c>
      <c r="H2226" s="4">
        <v>0</v>
      </c>
      <c r="I2226" s="6">
        <v>3000000</v>
      </c>
      <c r="J2226" s="6">
        <v>2462716</v>
      </c>
    </row>
    <row r="2227" spans="1:10" x14ac:dyDescent="0.2">
      <c r="A2227" s="4" t="s">
        <v>11</v>
      </c>
      <c r="B2227" s="4" t="s">
        <v>12</v>
      </c>
      <c r="C2227" s="4" t="s">
        <v>1012</v>
      </c>
      <c r="D2227" s="4" t="s">
        <v>349</v>
      </c>
      <c r="F2227" s="4">
        <v>738433</v>
      </c>
      <c r="G2227" s="5" t="s">
        <v>954</v>
      </c>
      <c r="H2227" s="4">
        <v>0</v>
      </c>
      <c r="I2227" s="6">
        <v>3000000</v>
      </c>
      <c r="J2227" s="6">
        <v>2463720</v>
      </c>
    </row>
    <row r="2228" spans="1:10" x14ac:dyDescent="0.2">
      <c r="A2228" s="4" t="s">
        <v>11</v>
      </c>
      <c r="B2228" s="4" t="s">
        <v>12</v>
      </c>
      <c r="C2228" s="4" t="s">
        <v>1271</v>
      </c>
      <c r="D2228" s="4" t="s">
        <v>2957</v>
      </c>
      <c r="F2228" s="4">
        <v>739993</v>
      </c>
      <c r="G2228" s="5" t="s">
        <v>954</v>
      </c>
      <c r="H2228" s="4">
        <v>0</v>
      </c>
      <c r="I2228" s="6">
        <v>3000000</v>
      </c>
      <c r="J2228" s="6">
        <v>2464724</v>
      </c>
    </row>
    <row r="2229" spans="1:10" x14ac:dyDescent="0.2">
      <c r="A2229" s="4" t="s">
        <v>11</v>
      </c>
      <c r="B2229" s="4" t="s">
        <v>22</v>
      </c>
      <c r="C2229" s="4" t="s">
        <v>2945</v>
      </c>
      <c r="D2229" s="4" t="s">
        <v>2980</v>
      </c>
      <c r="F2229" s="4">
        <v>1451226</v>
      </c>
      <c r="G2229" s="5" t="s">
        <v>954</v>
      </c>
      <c r="H2229" s="4">
        <v>0</v>
      </c>
      <c r="I2229" s="6">
        <v>3000000</v>
      </c>
      <c r="J2229" s="6">
        <v>2465728</v>
      </c>
    </row>
    <row r="2230" spans="1:10" x14ac:dyDescent="0.2">
      <c r="A2230" s="4" t="s">
        <v>11</v>
      </c>
      <c r="B2230" s="4" t="s">
        <v>19</v>
      </c>
      <c r="C2230" s="4" t="s">
        <v>2981</v>
      </c>
      <c r="D2230" s="4" t="s">
        <v>2982</v>
      </c>
      <c r="F2230" s="4">
        <v>732253</v>
      </c>
      <c r="G2230" s="5" t="s">
        <v>954</v>
      </c>
      <c r="H2230" s="4">
        <v>0</v>
      </c>
      <c r="I2230" s="6">
        <v>3000000</v>
      </c>
      <c r="J2230" s="6">
        <v>2466732</v>
      </c>
    </row>
    <row r="2231" spans="1:10" x14ac:dyDescent="0.2">
      <c r="A2231" s="4" t="s">
        <v>11</v>
      </c>
      <c r="B2231" s="4" t="s">
        <v>157</v>
      </c>
      <c r="C2231" s="4" t="s">
        <v>2981</v>
      </c>
      <c r="D2231" s="4" t="s">
        <v>2983</v>
      </c>
      <c r="F2231" s="4">
        <v>684561</v>
      </c>
      <c r="G2231" s="5" t="s">
        <v>954</v>
      </c>
      <c r="H2231" s="4">
        <v>0</v>
      </c>
      <c r="I2231" s="6">
        <v>3000000</v>
      </c>
      <c r="J2231" s="6">
        <v>2467736</v>
      </c>
    </row>
    <row r="2232" spans="1:10" x14ac:dyDescent="0.2">
      <c r="A2232" s="4" t="s">
        <v>11</v>
      </c>
      <c r="B2232" s="4" t="s">
        <v>12</v>
      </c>
      <c r="C2232" s="4" t="s">
        <v>2984</v>
      </c>
      <c r="D2232" s="4" t="s">
        <v>2985</v>
      </c>
      <c r="F2232" s="4">
        <v>1659521</v>
      </c>
      <c r="G2232" s="5" t="s">
        <v>954</v>
      </c>
      <c r="H2232" s="4">
        <v>0</v>
      </c>
      <c r="I2232" s="6">
        <v>3000000</v>
      </c>
      <c r="J2232" s="6">
        <v>2468740</v>
      </c>
    </row>
    <row r="2233" spans="1:10" x14ac:dyDescent="0.2">
      <c r="A2233" s="4" t="s">
        <v>11</v>
      </c>
      <c r="B2233" s="4" t="s">
        <v>67</v>
      </c>
      <c r="C2233" s="4" t="s">
        <v>1271</v>
      </c>
      <c r="D2233" s="4" t="s">
        <v>2868</v>
      </c>
      <c r="F2233" s="4">
        <v>998110</v>
      </c>
      <c r="G2233" s="5" t="s">
        <v>954</v>
      </c>
      <c r="H2233" s="4">
        <v>0</v>
      </c>
      <c r="I2233" s="6">
        <v>3000000</v>
      </c>
      <c r="J2233" s="6">
        <v>2469744</v>
      </c>
    </row>
    <row r="2234" spans="1:10" x14ac:dyDescent="0.2">
      <c r="A2234" s="4" t="s">
        <v>11</v>
      </c>
      <c r="B2234" s="4" t="s">
        <v>12</v>
      </c>
      <c r="C2234" s="4" t="s">
        <v>542</v>
      </c>
      <c r="D2234" s="4" t="s">
        <v>2986</v>
      </c>
      <c r="F2234" s="4">
        <v>532182</v>
      </c>
      <c r="G2234" s="5" t="s">
        <v>954</v>
      </c>
      <c r="H2234" s="4">
        <v>0</v>
      </c>
      <c r="I2234" s="6">
        <v>3000000</v>
      </c>
      <c r="J2234" s="6">
        <v>2470748</v>
      </c>
    </row>
    <row r="2235" spans="1:10" x14ac:dyDescent="0.2">
      <c r="A2235" s="4" t="s">
        <v>11</v>
      </c>
      <c r="B2235" s="4" t="s">
        <v>67</v>
      </c>
      <c r="C2235" s="4" t="s">
        <v>542</v>
      </c>
      <c r="D2235" s="4" t="s">
        <v>2987</v>
      </c>
      <c r="F2235" s="4">
        <v>1450533</v>
      </c>
      <c r="G2235" s="5" t="s">
        <v>954</v>
      </c>
      <c r="H2235" s="4">
        <v>0</v>
      </c>
      <c r="I2235" s="6">
        <v>3000000</v>
      </c>
      <c r="J2235" s="6">
        <v>2471752</v>
      </c>
    </row>
    <row r="2236" spans="1:10" x14ac:dyDescent="0.2">
      <c r="A2236" s="4" t="s">
        <v>11</v>
      </c>
      <c r="B2236" s="4" t="s">
        <v>19</v>
      </c>
      <c r="C2236" s="4" t="s">
        <v>542</v>
      </c>
      <c r="D2236" s="4" t="s">
        <v>2988</v>
      </c>
      <c r="F2236" s="4">
        <v>765667</v>
      </c>
      <c r="G2236" s="5" t="s">
        <v>954</v>
      </c>
      <c r="H2236" s="4">
        <v>0</v>
      </c>
      <c r="I2236" s="6">
        <v>3000000</v>
      </c>
      <c r="J2236" s="6">
        <v>2472756</v>
      </c>
    </row>
    <row r="2237" spans="1:10" x14ac:dyDescent="0.2">
      <c r="A2237" s="4" t="s">
        <v>11</v>
      </c>
      <c r="B2237" s="4" t="s">
        <v>50</v>
      </c>
      <c r="C2237" s="4" t="s">
        <v>542</v>
      </c>
      <c r="D2237" s="4" t="s">
        <v>2989</v>
      </c>
      <c r="F2237" s="4">
        <v>1603362</v>
      </c>
      <c r="G2237" s="5" t="s">
        <v>954</v>
      </c>
      <c r="H2237" s="4">
        <v>0</v>
      </c>
      <c r="I2237" s="6">
        <v>3000000</v>
      </c>
      <c r="J2237" s="6">
        <v>2473760</v>
      </c>
    </row>
    <row r="2238" spans="1:10" x14ac:dyDescent="0.2">
      <c r="A2238" s="4" t="s">
        <v>11</v>
      </c>
      <c r="B2238" s="4" t="s">
        <v>12</v>
      </c>
      <c r="C2238" s="4" t="s">
        <v>2990</v>
      </c>
      <c r="D2238" s="4" t="s">
        <v>2991</v>
      </c>
      <c r="F2238" s="4">
        <v>1382124</v>
      </c>
      <c r="G2238" s="5" t="s">
        <v>954</v>
      </c>
      <c r="H2238" s="4">
        <v>0</v>
      </c>
      <c r="I2238" s="6">
        <v>3000000</v>
      </c>
      <c r="J2238" s="6">
        <v>2474764</v>
      </c>
    </row>
    <row r="2239" spans="1:10" x14ac:dyDescent="0.2">
      <c r="A2239" s="4" t="s">
        <v>11</v>
      </c>
      <c r="B2239" s="4" t="s">
        <v>50</v>
      </c>
      <c r="C2239" s="4" t="s">
        <v>542</v>
      </c>
      <c r="D2239" s="4" t="s">
        <v>2992</v>
      </c>
      <c r="F2239" s="4">
        <v>1555521</v>
      </c>
      <c r="G2239" s="5" t="s">
        <v>954</v>
      </c>
      <c r="H2239" s="4">
        <v>0</v>
      </c>
      <c r="I2239" s="6">
        <v>3000000</v>
      </c>
      <c r="J2239" s="6">
        <v>2475768</v>
      </c>
    </row>
    <row r="2240" spans="1:10" x14ac:dyDescent="0.2">
      <c r="A2240" s="4" t="s">
        <v>11</v>
      </c>
      <c r="B2240" s="4" t="s">
        <v>50</v>
      </c>
      <c r="C2240" s="4" t="s">
        <v>191</v>
      </c>
      <c r="D2240" s="4" t="s">
        <v>2993</v>
      </c>
      <c r="F2240" s="4">
        <v>505949</v>
      </c>
      <c r="G2240" s="5" t="s">
        <v>954</v>
      </c>
      <c r="H2240" s="4">
        <v>0</v>
      </c>
      <c r="I2240" s="6">
        <v>3000000</v>
      </c>
      <c r="J2240" s="6">
        <v>2476772</v>
      </c>
    </row>
    <row r="2241" spans="1:10" x14ac:dyDescent="0.2">
      <c r="A2241" s="4" t="s">
        <v>11</v>
      </c>
      <c r="B2241" s="4" t="s">
        <v>12</v>
      </c>
      <c r="C2241" s="4" t="s">
        <v>700</v>
      </c>
      <c r="D2241" s="4" t="s">
        <v>2994</v>
      </c>
      <c r="F2241" s="4">
        <v>1715216</v>
      </c>
      <c r="G2241" s="5" t="s">
        <v>954</v>
      </c>
      <c r="H2241" s="4">
        <v>0</v>
      </c>
      <c r="I2241" s="6">
        <v>3000000</v>
      </c>
      <c r="J2241" s="6">
        <v>2477776</v>
      </c>
    </row>
    <row r="2242" spans="1:10" x14ac:dyDescent="0.2">
      <c r="A2242" s="4" t="s">
        <v>11</v>
      </c>
      <c r="B2242" s="4" t="s">
        <v>12</v>
      </c>
      <c r="C2242" s="4" t="s">
        <v>191</v>
      </c>
      <c r="D2242" s="4" t="s">
        <v>680</v>
      </c>
      <c r="F2242" s="4">
        <v>674679</v>
      </c>
      <c r="G2242" s="5" t="s">
        <v>954</v>
      </c>
      <c r="H2242" s="4">
        <v>0</v>
      </c>
      <c r="I2242" s="6">
        <v>3000000</v>
      </c>
      <c r="J2242" s="6">
        <v>2478780</v>
      </c>
    </row>
    <row r="2243" spans="1:10" x14ac:dyDescent="0.2">
      <c r="A2243" s="4" t="s">
        <v>11</v>
      </c>
      <c r="B2243" s="4" t="s">
        <v>12</v>
      </c>
      <c r="C2243" s="4" t="s">
        <v>2392</v>
      </c>
      <c r="D2243" s="4" t="s">
        <v>661</v>
      </c>
      <c r="F2243" s="4">
        <v>1661998</v>
      </c>
      <c r="G2243" s="5" t="s">
        <v>954</v>
      </c>
      <c r="H2243" s="4">
        <v>0</v>
      </c>
      <c r="I2243" s="6">
        <v>3000000</v>
      </c>
      <c r="J2243" s="6">
        <v>2479784</v>
      </c>
    </row>
    <row r="2244" spans="1:10" x14ac:dyDescent="0.2">
      <c r="A2244" s="4" t="s">
        <v>11</v>
      </c>
      <c r="B2244" s="4" t="s">
        <v>50</v>
      </c>
      <c r="C2244" s="4" t="s">
        <v>584</v>
      </c>
      <c r="D2244" s="4" t="s">
        <v>2995</v>
      </c>
      <c r="F2244" s="4">
        <v>1534575</v>
      </c>
      <c r="G2244" s="5" t="s">
        <v>954</v>
      </c>
      <c r="H2244" s="4">
        <v>0</v>
      </c>
      <c r="I2244" s="6">
        <v>3000000</v>
      </c>
      <c r="J2244" s="6">
        <v>2480788</v>
      </c>
    </row>
    <row r="2245" spans="1:10" x14ac:dyDescent="0.2">
      <c r="A2245" s="4" t="s">
        <v>11</v>
      </c>
      <c r="B2245" s="4" t="s">
        <v>50</v>
      </c>
      <c r="C2245" s="4" t="s">
        <v>2996</v>
      </c>
      <c r="D2245" s="4" t="s">
        <v>2997</v>
      </c>
      <c r="F2245" s="4">
        <v>1517109</v>
      </c>
      <c r="G2245" s="5" t="s">
        <v>954</v>
      </c>
      <c r="H2245" s="4">
        <v>0</v>
      </c>
      <c r="I2245" s="6">
        <v>3000000</v>
      </c>
      <c r="J2245" s="6">
        <v>2481792</v>
      </c>
    </row>
    <row r="2246" spans="1:10" x14ac:dyDescent="0.2">
      <c r="A2246" s="4" t="s">
        <v>11</v>
      </c>
      <c r="B2246" s="4" t="s">
        <v>19</v>
      </c>
      <c r="C2246" s="4" t="s">
        <v>542</v>
      </c>
      <c r="D2246" s="4" t="s">
        <v>2998</v>
      </c>
      <c r="F2246" s="4">
        <v>685337</v>
      </c>
      <c r="G2246" s="5" t="s">
        <v>954</v>
      </c>
      <c r="H2246" s="4">
        <v>0</v>
      </c>
      <c r="I2246" s="6">
        <v>3000000</v>
      </c>
      <c r="J2246" s="6">
        <v>2482796</v>
      </c>
    </row>
    <row r="2247" spans="1:10" x14ac:dyDescent="0.2">
      <c r="A2247" s="4" t="s">
        <v>11</v>
      </c>
      <c r="B2247" s="4" t="s">
        <v>12</v>
      </c>
      <c r="C2247" s="4" t="s">
        <v>1154</v>
      </c>
      <c r="D2247" s="4" t="s">
        <v>2999</v>
      </c>
      <c r="F2247" s="4">
        <v>616050</v>
      </c>
      <c r="G2247" s="5" t="s">
        <v>954</v>
      </c>
      <c r="H2247" s="4">
        <v>0</v>
      </c>
      <c r="I2247" s="6">
        <v>3000000</v>
      </c>
      <c r="J2247" s="6">
        <v>2483800</v>
      </c>
    </row>
    <row r="2248" spans="1:10" x14ac:dyDescent="0.2">
      <c r="A2248" s="4" t="s">
        <v>11</v>
      </c>
      <c r="B2248" s="4" t="s">
        <v>16</v>
      </c>
      <c r="C2248" s="4" t="s">
        <v>1308</v>
      </c>
      <c r="D2248" s="4" t="s">
        <v>3000</v>
      </c>
      <c r="F2248" s="4">
        <v>314573</v>
      </c>
      <c r="G2248" s="5" t="s">
        <v>954</v>
      </c>
      <c r="H2248" s="4">
        <v>0</v>
      </c>
      <c r="I2248" s="6">
        <v>3000000</v>
      </c>
      <c r="J2248" s="6">
        <v>2484804</v>
      </c>
    </row>
    <row r="2249" spans="1:10" x14ac:dyDescent="0.2">
      <c r="A2249" s="4" t="s">
        <v>11</v>
      </c>
      <c r="B2249" s="4" t="s">
        <v>19</v>
      </c>
      <c r="C2249" s="4" t="s">
        <v>1308</v>
      </c>
      <c r="D2249" s="4" t="s">
        <v>3001</v>
      </c>
      <c r="F2249" s="4">
        <v>129144</v>
      </c>
      <c r="G2249" s="5" t="s">
        <v>954</v>
      </c>
      <c r="H2249" s="4">
        <v>0</v>
      </c>
      <c r="I2249" s="6">
        <v>3000000</v>
      </c>
      <c r="J2249" s="6">
        <v>2485808</v>
      </c>
    </row>
    <row r="2250" spans="1:10" x14ac:dyDescent="0.2">
      <c r="A2250" s="4" t="s">
        <v>11</v>
      </c>
      <c r="B2250" s="4" t="s">
        <v>25</v>
      </c>
      <c r="C2250" s="4" t="s">
        <v>586</v>
      </c>
      <c r="D2250" s="4" t="s">
        <v>3002</v>
      </c>
      <c r="F2250" s="4">
        <v>1396058</v>
      </c>
      <c r="G2250" s="5" t="s">
        <v>954</v>
      </c>
      <c r="H2250" s="4">
        <v>0</v>
      </c>
      <c r="I2250" s="6">
        <v>3000000</v>
      </c>
      <c r="J2250" s="6">
        <v>2486812</v>
      </c>
    </row>
    <row r="2251" spans="1:10" x14ac:dyDescent="0.2">
      <c r="A2251" s="4" t="s">
        <v>11</v>
      </c>
      <c r="B2251" s="4" t="s">
        <v>67</v>
      </c>
      <c r="C2251" s="4" t="s">
        <v>586</v>
      </c>
      <c r="D2251" s="4" t="s">
        <v>3003</v>
      </c>
      <c r="F2251" s="4">
        <v>1161155</v>
      </c>
      <c r="G2251" s="5" t="s">
        <v>954</v>
      </c>
      <c r="H2251" s="4">
        <v>0</v>
      </c>
      <c r="I2251" s="6">
        <v>3000000</v>
      </c>
      <c r="J2251" s="6">
        <v>2487816</v>
      </c>
    </row>
    <row r="2252" spans="1:10" x14ac:dyDescent="0.2">
      <c r="A2252" s="4" t="s">
        <v>11</v>
      </c>
      <c r="B2252" s="4" t="s">
        <v>25</v>
      </c>
      <c r="C2252" s="4" t="s">
        <v>3004</v>
      </c>
      <c r="D2252" s="4" t="s">
        <v>1417</v>
      </c>
      <c r="F2252" s="4">
        <v>779072</v>
      </c>
      <c r="G2252" s="5" t="s">
        <v>954</v>
      </c>
      <c r="H2252" s="4">
        <v>0</v>
      </c>
      <c r="I2252" s="6">
        <v>3000000</v>
      </c>
      <c r="J2252" s="6">
        <v>2488820</v>
      </c>
    </row>
    <row r="2253" spans="1:10" x14ac:dyDescent="0.2">
      <c r="A2253" s="4" t="s">
        <v>11</v>
      </c>
      <c r="B2253" s="4" t="s">
        <v>50</v>
      </c>
      <c r="C2253" s="4" t="s">
        <v>627</v>
      </c>
      <c r="D2253" s="4" t="s">
        <v>3005</v>
      </c>
      <c r="F2253" s="4">
        <v>754869</v>
      </c>
      <c r="G2253" s="5" t="s">
        <v>954</v>
      </c>
      <c r="H2253" s="4">
        <v>0</v>
      </c>
      <c r="I2253" s="6">
        <v>3000000</v>
      </c>
      <c r="J2253" s="6">
        <v>2489824</v>
      </c>
    </row>
    <row r="2254" spans="1:10" x14ac:dyDescent="0.2">
      <c r="A2254" s="4" t="s">
        <v>11</v>
      </c>
      <c r="B2254" s="4" t="s">
        <v>22</v>
      </c>
      <c r="C2254" s="4" t="s">
        <v>1308</v>
      </c>
      <c r="D2254" s="4" t="s">
        <v>1506</v>
      </c>
      <c r="F2254" s="4">
        <v>1555885</v>
      </c>
      <c r="G2254" s="5" t="s">
        <v>954</v>
      </c>
      <c r="H2254" s="4">
        <v>0</v>
      </c>
      <c r="I2254" s="6">
        <v>3000000</v>
      </c>
      <c r="J2254" s="6">
        <v>2490828</v>
      </c>
    </row>
    <row r="2255" spans="1:10" x14ac:dyDescent="0.2">
      <c r="A2255" s="4" t="s">
        <v>11</v>
      </c>
      <c r="B2255" s="4" t="s">
        <v>12</v>
      </c>
      <c r="C2255" s="4" t="s">
        <v>1150</v>
      </c>
      <c r="D2255" s="4" t="s">
        <v>3006</v>
      </c>
      <c r="F2255" s="4">
        <v>4658</v>
      </c>
      <c r="G2255" s="5" t="s">
        <v>954</v>
      </c>
      <c r="H2255" s="4">
        <v>0</v>
      </c>
      <c r="I2255" s="6">
        <v>3000000</v>
      </c>
      <c r="J2255" s="6">
        <v>2491832</v>
      </c>
    </row>
    <row r="2256" spans="1:10" x14ac:dyDescent="0.2">
      <c r="A2256" s="4" t="s">
        <v>11</v>
      </c>
      <c r="B2256" s="4" t="s">
        <v>22</v>
      </c>
      <c r="C2256" s="4" t="s">
        <v>4211</v>
      </c>
      <c r="D2256" s="4" t="s">
        <v>2706</v>
      </c>
      <c r="F2256" s="4">
        <v>585198</v>
      </c>
      <c r="G2256" s="5" t="s">
        <v>954</v>
      </c>
      <c r="H2256" s="4">
        <v>0</v>
      </c>
      <c r="I2256" s="6">
        <v>3000000</v>
      </c>
      <c r="J2256" s="6">
        <v>2492836</v>
      </c>
    </row>
    <row r="2257" spans="1:10" x14ac:dyDescent="0.2">
      <c r="A2257" s="4" t="s">
        <v>11</v>
      </c>
      <c r="B2257" s="4" t="s">
        <v>25</v>
      </c>
      <c r="C2257" s="4" t="s">
        <v>1174</v>
      </c>
      <c r="D2257" s="4" t="s">
        <v>141</v>
      </c>
      <c r="F2257" s="4">
        <v>1624251</v>
      </c>
      <c r="G2257" s="5" t="s">
        <v>954</v>
      </c>
      <c r="H2257" s="4">
        <v>0</v>
      </c>
      <c r="I2257" s="6">
        <v>3000000</v>
      </c>
      <c r="J2257" s="6">
        <v>2493840</v>
      </c>
    </row>
    <row r="2258" spans="1:10" x14ac:dyDescent="0.2">
      <c r="A2258" s="4" t="s">
        <v>11</v>
      </c>
      <c r="B2258" s="4" t="s">
        <v>12</v>
      </c>
      <c r="C2258" s="4" t="s">
        <v>1174</v>
      </c>
      <c r="D2258" s="4" t="s">
        <v>600</v>
      </c>
      <c r="F2258" s="4">
        <v>1381506</v>
      </c>
      <c r="G2258" s="5" t="s">
        <v>954</v>
      </c>
      <c r="H2258" s="4">
        <v>0</v>
      </c>
      <c r="I2258" s="6">
        <v>3000000</v>
      </c>
      <c r="J2258" s="6">
        <v>2494844</v>
      </c>
    </row>
    <row r="2259" spans="1:10" x14ac:dyDescent="0.2">
      <c r="A2259" s="4" t="s">
        <v>11</v>
      </c>
      <c r="B2259" s="4" t="s">
        <v>19</v>
      </c>
      <c r="C2259" s="4" t="s">
        <v>1174</v>
      </c>
      <c r="D2259" s="4" t="s">
        <v>3007</v>
      </c>
      <c r="F2259" s="4">
        <v>765675</v>
      </c>
      <c r="G2259" s="5" t="s">
        <v>954</v>
      </c>
      <c r="H2259" s="4">
        <v>0</v>
      </c>
      <c r="I2259" s="6">
        <v>3000000</v>
      </c>
      <c r="J2259" s="6">
        <v>2495848</v>
      </c>
    </row>
    <row r="2260" spans="1:10" x14ac:dyDescent="0.2">
      <c r="A2260" s="4" t="s">
        <v>11</v>
      </c>
      <c r="B2260" s="4" t="s">
        <v>488</v>
      </c>
      <c r="C2260" s="4" t="s">
        <v>191</v>
      </c>
      <c r="D2260" s="4" t="s">
        <v>3008</v>
      </c>
      <c r="F2260" s="4">
        <v>1390663</v>
      </c>
      <c r="G2260" s="5" t="s">
        <v>954</v>
      </c>
      <c r="H2260" s="4">
        <v>0</v>
      </c>
      <c r="I2260" s="6">
        <v>3000000</v>
      </c>
      <c r="J2260" s="6">
        <v>2496852</v>
      </c>
    </row>
    <row r="2261" spans="1:10" x14ac:dyDescent="0.2">
      <c r="A2261" s="4" t="s">
        <v>11</v>
      </c>
      <c r="B2261" s="4" t="s">
        <v>22</v>
      </c>
      <c r="C2261" s="4" t="s">
        <v>1174</v>
      </c>
      <c r="D2261" s="4" t="s">
        <v>3009</v>
      </c>
      <c r="F2261" s="4">
        <v>798544</v>
      </c>
      <c r="G2261" s="5" t="s">
        <v>954</v>
      </c>
      <c r="H2261" s="4">
        <v>0</v>
      </c>
      <c r="I2261" s="6">
        <v>3000000</v>
      </c>
      <c r="J2261" s="6">
        <v>2497856</v>
      </c>
    </row>
    <row r="2262" spans="1:10" x14ac:dyDescent="0.2">
      <c r="A2262" s="4" t="s">
        <v>11</v>
      </c>
      <c r="B2262" s="4" t="s">
        <v>22</v>
      </c>
      <c r="C2262" s="4" t="s">
        <v>1751</v>
      </c>
      <c r="D2262" s="4" t="s">
        <v>3010</v>
      </c>
      <c r="F2262" s="4">
        <v>1526514</v>
      </c>
      <c r="G2262" s="5" t="s">
        <v>954</v>
      </c>
      <c r="H2262" s="4">
        <v>0</v>
      </c>
      <c r="I2262" s="6">
        <v>3000000</v>
      </c>
      <c r="J2262" s="6">
        <v>2498860</v>
      </c>
    </row>
    <row r="2263" spans="1:10" x14ac:dyDescent="0.2">
      <c r="A2263" s="4" t="s">
        <v>11</v>
      </c>
      <c r="B2263" s="4" t="s">
        <v>157</v>
      </c>
      <c r="C2263" s="4" t="s">
        <v>1176</v>
      </c>
      <c r="D2263" s="4" t="s">
        <v>3011</v>
      </c>
      <c r="F2263" s="4">
        <v>1662244</v>
      </c>
      <c r="G2263" s="5" t="s">
        <v>954</v>
      </c>
      <c r="H2263" s="4">
        <v>0</v>
      </c>
      <c r="I2263" s="6">
        <v>3000000</v>
      </c>
      <c r="J2263" s="6">
        <v>2499864</v>
      </c>
    </row>
    <row r="2264" spans="1:10" x14ac:dyDescent="0.2">
      <c r="A2264" s="4" t="s">
        <v>11</v>
      </c>
      <c r="B2264" s="4" t="s">
        <v>16</v>
      </c>
      <c r="C2264" s="4" t="s">
        <v>1176</v>
      </c>
      <c r="D2264" s="4" t="s">
        <v>3012</v>
      </c>
      <c r="F2264" s="4">
        <v>1066057</v>
      </c>
      <c r="G2264" s="5" t="s">
        <v>954</v>
      </c>
      <c r="H2264" s="4">
        <v>0</v>
      </c>
      <c r="I2264" s="6">
        <v>3000000</v>
      </c>
      <c r="J2264" s="6">
        <v>2500868</v>
      </c>
    </row>
    <row r="2265" spans="1:10" x14ac:dyDescent="0.2">
      <c r="A2265" s="4" t="s">
        <v>11</v>
      </c>
      <c r="B2265" s="4" t="s">
        <v>488</v>
      </c>
      <c r="C2265" s="4" t="s">
        <v>1176</v>
      </c>
      <c r="D2265" s="4" t="s">
        <v>3013</v>
      </c>
      <c r="F2265" s="4">
        <v>1682051</v>
      </c>
      <c r="G2265" s="5" t="s">
        <v>954</v>
      </c>
      <c r="H2265" s="4">
        <v>0</v>
      </c>
      <c r="I2265" s="6">
        <v>3000000</v>
      </c>
      <c r="J2265" s="6">
        <v>2501872</v>
      </c>
    </row>
    <row r="2266" spans="1:10" x14ac:dyDescent="0.2">
      <c r="A2266" s="4" t="s">
        <v>11</v>
      </c>
      <c r="B2266" s="4" t="s">
        <v>12</v>
      </c>
      <c r="C2266" s="4" t="s">
        <v>1176</v>
      </c>
      <c r="D2266" s="4" t="s">
        <v>1347</v>
      </c>
      <c r="F2266" s="4">
        <v>1660198</v>
      </c>
      <c r="G2266" s="5" t="s">
        <v>954</v>
      </c>
      <c r="H2266" s="4">
        <v>0</v>
      </c>
      <c r="I2266" s="6">
        <v>3000000</v>
      </c>
      <c r="J2266" s="6">
        <v>2502876</v>
      </c>
    </row>
    <row r="2267" spans="1:10" x14ac:dyDescent="0.2">
      <c r="A2267" s="4" t="s">
        <v>11</v>
      </c>
      <c r="B2267" s="4" t="s">
        <v>25</v>
      </c>
      <c r="C2267" s="4" t="s">
        <v>1448</v>
      </c>
      <c r="D2267" s="4" t="s">
        <v>3014</v>
      </c>
      <c r="F2267" s="4">
        <v>503191</v>
      </c>
      <c r="G2267" s="5" t="s">
        <v>954</v>
      </c>
      <c r="H2267" s="4">
        <v>0</v>
      </c>
      <c r="I2267" s="6">
        <v>3000000</v>
      </c>
      <c r="J2267" s="6">
        <v>2503880</v>
      </c>
    </row>
    <row r="2268" spans="1:10" x14ac:dyDescent="0.2">
      <c r="A2268" s="4" t="s">
        <v>11</v>
      </c>
      <c r="B2268" s="4" t="s">
        <v>12</v>
      </c>
      <c r="C2268" s="4" t="s">
        <v>726</v>
      </c>
      <c r="D2268" s="4" t="s">
        <v>295</v>
      </c>
      <c r="F2268" s="4">
        <v>1659570</v>
      </c>
      <c r="G2268" s="5" t="s">
        <v>954</v>
      </c>
      <c r="H2268" s="4">
        <v>0</v>
      </c>
      <c r="I2268" s="6">
        <v>3000000</v>
      </c>
      <c r="J2268" s="6">
        <v>2504884</v>
      </c>
    </row>
    <row r="2269" spans="1:10" x14ac:dyDescent="0.2">
      <c r="A2269" s="4" t="s">
        <v>11</v>
      </c>
      <c r="B2269" s="4" t="s">
        <v>488</v>
      </c>
      <c r="C2269" s="4" t="s">
        <v>1014</v>
      </c>
      <c r="D2269" s="4" t="s">
        <v>1405</v>
      </c>
      <c r="F2269" s="4">
        <v>1295029</v>
      </c>
      <c r="G2269" s="5" t="s">
        <v>954</v>
      </c>
      <c r="H2269" s="4">
        <v>0</v>
      </c>
      <c r="I2269" s="6">
        <v>3000000</v>
      </c>
      <c r="J2269" s="6">
        <v>2505888</v>
      </c>
    </row>
    <row r="2270" spans="1:10" x14ac:dyDescent="0.2">
      <c r="A2270" s="4" t="s">
        <v>11</v>
      </c>
      <c r="B2270" s="4" t="s">
        <v>22</v>
      </c>
      <c r="C2270" s="4" t="s">
        <v>726</v>
      </c>
      <c r="D2270" s="4" t="s">
        <v>3015</v>
      </c>
      <c r="F2270" s="4">
        <v>671634</v>
      </c>
      <c r="G2270" s="5" t="s">
        <v>954</v>
      </c>
      <c r="H2270" s="4">
        <v>0</v>
      </c>
      <c r="I2270" s="6">
        <v>3000000</v>
      </c>
      <c r="J2270" s="6">
        <v>2506892</v>
      </c>
    </row>
    <row r="2271" spans="1:10" x14ac:dyDescent="0.2">
      <c r="A2271" s="4" t="s">
        <v>11</v>
      </c>
      <c r="B2271" s="4" t="s">
        <v>12</v>
      </c>
      <c r="C2271" s="4" t="s">
        <v>3016</v>
      </c>
      <c r="D2271" s="4" t="s">
        <v>194</v>
      </c>
      <c r="F2271" s="4">
        <v>583532</v>
      </c>
      <c r="G2271" s="5" t="s">
        <v>954</v>
      </c>
      <c r="H2271" s="4">
        <v>0</v>
      </c>
      <c r="I2271" s="6">
        <v>3000000</v>
      </c>
      <c r="J2271" s="6">
        <v>2507896</v>
      </c>
    </row>
    <row r="2272" spans="1:10" x14ac:dyDescent="0.2">
      <c r="A2272" s="4" t="s">
        <v>11</v>
      </c>
      <c r="B2272" s="4" t="s">
        <v>22</v>
      </c>
      <c r="C2272" s="4" t="s">
        <v>1425</v>
      </c>
      <c r="D2272" s="4" t="s">
        <v>597</v>
      </c>
      <c r="F2272" s="4">
        <v>741809</v>
      </c>
      <c r="G2272" s="5" t="s">
        <v>954</v>
      </c>
      <c r="H2272" s="4">
        <v>0</v>
      </c>
      <c r="I2272" s="6">
        <v>3000000</v>
      </c>
      <c r="J2272" s="6">
        <v>2508900</v>
      </c>
    </row>
    <row r="2273" spans="1:10" x14ac:dyDescent="0.2">
      <c r="A2273" s="4" t="s">
        <v>11</v>
      </c>
      <c r="B2273" s="4" t="s">
        <v>12</v>
      </c>
      <c r="C2273" s="4" t="s">
        <v>952</v>
      </c>
      <c r="D2273" s="4" t="s">
        <v>1350</v>
      </c>
      <c r="F2273" s="4">
        <v>1659703</v>
      </c>
      <c r="G2273" s="5" t="s">
        <v>954</v>
      </c>
      <c r="H2273" s="4">
        <v>0</v>
      </c>
      <c r="I2273" s="6">
        <v>3000000</v>
      </c>
      <c r="J2273" s="6">
        <v>2509904</v>
      </c>
    </row>
    <row r="2274" spans="1:10" x14ac:dyDescent="0.2">
      <c r="A2274" s="4" t="s">
        <v>11</v>
      </c>
      <c r="B2274" s="4" t="s">
        <v>25</v>
      </c>
      <c r="C2274" s="4" t="s">
        <v>1425</v>
      </c>
      <c r="D2274" s="4" t="s">
        <v>3017</v>
      </c>
      <c r="F2274" s="4">
        <v>667491</v>
      </c>
      <c r="G2274" s="5" t="s">
        <v>954</v>
      </c>
      <c r="H2274" s="4">
        <v>0</v>
      </c>
      <c r="I2274" s="6">
        <v>3000000</v>
      </c>
      <c r="J2274" s="6">
        <v>2510908</v>
      </c>
    </row>
    <row r="2275" spans="1:10" x14ac:dyDescent="0.2">
      <c r="A2275" s="4" t="s">
        <v>11</v>
      </c>
      <c r="B2275" s="4" t="s">
        <v>12</v>
      </c>
      <c r="C2275" s="4" t="s">
        <v>191</v>
      </c>
      <c r="D2275" s="4" t="s">
        <v>3018</v>
      </c>
      <c r="F2275" s="4">
        <v>87839</v>
      </c>
      <c r="G2275" s="5" t="s">
        <v>954</v>
      </c>
      <c r="H2275" s="4">
        <v>0</v>
      </c>
      <c r="I2275" s="6">
        <v>3000000</v>
      </c>
      <c r="J2275" s="6">
        <v>2511912</v>
      </c>
    </row>
    <row r="2276" spans="1:10" x14ac:dyDescent="0.2">
      <c r="A2276" s="4" t="s">
        <v>11</v>
      </c>
      <c r="B2276" s="4" t="s">
        <v>22</v>
      </c>
      <c r="C2276" s="4" t="s">
        <v>3019</v>
      </c>
      <c r="D2276" s="4" t="s">
        <v>3020</v>
      </c>
      <c r="F2276" s="4">
        <v>1116654</v>
      </c>
      <c r="G2276" s="5" t="s">
        <v>954</v>
      </c>
      <c r="H2276" s="4">
        <v>0</v>
      </c>
      <c r="I2276" s="6">
        <v>3000000</v>
      </c>
      <c r="J2276" s="6">
        <v>2512916</v>
      </c>
    </row>
    <row r="2277" spans="1:10" x14ac:dyDescent="0.2">
      <c r="A2277" s="4" t="s">
        <v>11</v>
      </c>
      <c r="B2277" s="4" t="s">
        <v>50</v>
      </c>
      <c r="C2277" s="4" t="s">
        <v>691</v>
      </c>
      <c r="D2277" s="4" t="s">
        <v>3021</v>
      </c>
      <c r="F2277" s="4">
        <v>639391</v>
      </c>
      <c r="G2277" s="5" t="s">
        <v>954</v>
      </c>
      <c r="H2277" s="4">
        <v>0</v>
      </c>
      <c r="I2277" s="6">
        <v>3000000</v>
      </c>
      <c r="J2277" s="6">
        <v>2513920</v>
      </c>
    </row>
    <row r="2278" spans="1:10" x14ac:dyDescent="0.2">
      <c r="A2278" s="4" t="s">
        <v>11</v>
      </c>
      <c r="B2278" s="4" t="s">
        <v>12</v>
      </c>
      <c r="C2278" s="4" t="s">
        <v>2255</v>
      </c>
      <c r="D2278" s="4" t="s">
        <v>3022</v>
      </c>
      <c r="F2278" s="4">
        <v>742872</v>
      </c>
      <c r="G2278" s="5" t="s">
        <v>954</v>
      </c>
      <c r="H2278" s="4">
        <v>0</v>
      </c>
      <c r="I2278" s="6">
        <v>3000000</v>
      </c>
      <c r="J2278" s="6">
        <v>2514924</v>
      </c>
    </row>
    <row r="2279" spans="1:10" x14ac:dyDescent="0.2">
      <c r="A2279" s="4" t="s">
        <v>11</v>
      </c>
      <c r="B2279" s="4" t="s">
        <v>25</v>
      </c>
      <c r="C2279" s="4" t="s">
        <v>2255</v>
      </c>
      <c r="D2279" s="4" t="s">
        <v>3023</v>
      </c>
      <c r="F2279" s="4">
        <v>1620093</v>
      </c>
      <c r="G2279" s="5" t="s">
        <v>954</v>
      </c>
      <c r="H2279" s="4">
        <v>0</v>
      </c>
      <c r="I2279" s="6">
        <v>3000000</v>
      </c>
      <c r="J2279" s="6">
        <v>2515928</v>
      </c>
    </row>
    <row r="2280" spans="1:10" x14ac:dyDescent="0.2">
      <c r="A2280" s="4" t="s">
        <v>11</v>
      </c>
      <c r="B2280" s="4" t="s">
        <v>146</v>
      </c>
      <c r="C2280" s="4" t="s">
        <v>191</v>
      </c>
      <c r="D2280" s="4" t="s">
        <v>3024</v>
      </c>
      <c r="F2280" s="4">
        <v>572584</v>
      </c>
      <c r="G2280" s="5" t="s">
        <v>954</v>
      </c>
      <c r="H2280" s="4">
        <v>0</v>
      </c>
      <c r="I2280" s="6">
        <v>3000000</v>
      </c>
      <c r="J2280" s="6">
        <v>2516932</v>
      </c>
    </row>
    <row r="2281" spans="1:10" x14ac:dyDescent="0.2">
      <c r="A2281" s="4" t="s">
        <v>11</v>
      </c>
      <c r="B2281" s="4" t="s">
        <v>22</v>
      </c>
      <c r="C2281" s="4" t="s">
        <v>2255</v>
      </c>
      <c r="D2281" s="4" t="s">
        <v>3025</v>
      </c>
      <c r="F2281" s="4">
        <v>1606209</v>
      </c>
      <c r="G2281" s="5" t="s">
        <v>954</v>
      </c>
      <c r="H2281" s="4">
        <v>0</v>
      </c>
      <c r="I2281" s="6">
        <v>3000000</v>
      </c>
      <c r="J2281" s="6">
        <v>2517936</v>
      </c>
    </row>
    <row r="2282" spans="1:10" x14ac:dyDescent="0.2">
      <c r="A2282" s="4" t="s">
        <v>11</v>
      </c>
      <c r="B2282" s="4" t="s">
        <v>22</v>
      </c>
      <c r="C2282" s="4" t="s">
        <v>191</v>
      </c>
      <c r="D2282" s="4" t="s">
        <v>3026</v>
      </c>
      <c r="F2282" s="4">
        <v>604767</v>
      </c>
      <c r="G2282" s="5" t="s">
        <v>954</v>
      </c>
      <c r="H2282" s="4">
        <v>0</v>
      </c>
      <c r="I2282" s="6">
        <v>3000000</v>
      </c>
      <c r="J2282" s="6">
        <v>2518940</v>
      </c>
    </row>
    <row r="2283" spans="1:10" x14ac:dyDescent="0.2">
      <c r="A2283" s="4" t="s">
        <v>11</v>
      </c>
      <c r="B2283" s="4" t="s">
        <v>12</v>
      </c>
      <c r="C2283" s="4" t="s">
        <v>3027</v>
      </c>
      <c r="D2283" s="4" t="s">
        <v>416</v>
      </c>
      <c r="F2283" s="4">
        <v>600633</v>
      </c>
      <c r="G2283" s="5" t="s">
        <v>954</v>
      </c>
      <c r="H2283" s="4">
        <v>0</v>
      </c>
      <c r="I2283" s="6">
        <v>3000000</v>
      </c>
      <c r="J2283" s="6">
        <v>2519944</v>
      </c>
    </row>
    <row r="2284" spans="1:10" x14ac:dyDescent="0.2">
      <c r="A2284" s="4" t="s">
        <v>11</v>
      </c>
      <c r="B2284" s="4" t="s">
        <v>12</v>
      </c>
      <c r="C2284" s="4" t="s">
        <v>1689</v>
      </c>
      <c r="D2284" s="4" t="s">
        <v>3028</v>
      </c>
      <c r="F2284" s="4">
        <v>593028</v>
      </c>
      <c r="G2284" s="5" t="s">
        <v>954</v>
      </c>
      <c r="H2284" s="4">
        <v>0</v>
      </c>
      <c r="I2284" s="6">
        <v>3000000</v>
      </c>
      <c r="J2284" s="6">
        <v>2520948</v>
      </c>
    </row>
    <row r="2285" spans="1:10" x14ac:dyDescent="0.2">
      <c r="A2285" s="4" t="s">
        <v>11</v>
      </c>
      <c r="B2285" s="4" t="s">
        <v>19</v>
      </c>
      <c r="C2285" s="4" t="s">
        <v>1689</v>
      </c>
      <c r="D2285" s="4" t="s">
        <v>3029</v>
      </c>
      <c r="F2285" s="4">
        <v>571032</v>
      </c>
      <c r="G2285" s="5" t="s">
        <v>954</v>
      </c>
      <c r="H2285" s="4">
        <v>0</v>
      </c>
      <c r="I2285" s="6">
        <v>3000000</v>
      </c>
      <c r="J2285" s="6">
        <v>2521952</v>
      </c>
    </row>
    <row r="2286" spans="1:10" x14ac:dyDescent="0.2">
      <c r="A2286" s="4" t="s">
        <v>11</v>
      </c>
      <c r="B2286" s="4" t="s">
        <v>50</v>
      </c>
      <c r="C2286" s="4" t="s">
        <v>1689</v>
      </c>
      <c r="D2286" s="4" t="s">
        <v>3030</v>
      </c>
      <c r="F2286" s="4">
        <v>1396496</v>
      </c>
      <c r="G2286" s="5" t="s">
        <v>954</v>
      </c>
      <c r="H2286" s="4">
        <v>0</v>
      </c>
      <c r="I2286" s="6">
        <v>3000000</v>
      </c>
      <c r="J2286" s="6">
        <v>2522956</v>
      </c>
    </row>
    <row r="2287" spans="1:10" x14ac:dyDescent="0.2">
      <c r="A2287" s="4" t="s">
        <v>11</v>
      </c>
      <c r="B2287" s="4" t="s">
        <v>22</v>
      </c>
      <c r="C2287" s="4" t="s">
        <v>1312</v>
      </c>
      <c r="D2287" s="4" t="s">
        <v>3031</v>
      </c>
      <c r="F2287" s="4">
        <v>1424553</v>
      </c>
      <c r="G2287" s="5" t="s">
        <v>954</v>
      </c>
      <c r="H2287" s="4">
        <v>0</v>
      </c>
      <c r="I2287" s="6">
        <v>3000000</v>
      </c>
      <c r="J2287" s="6">
        <v>2523960</v>
      </c>
    </row>
    <row r="2288" spans="1:10" x14ac:dyDescent="0.2">
      <c r="A2288" s="4" t="s">
        <v>11</v>
      </c>
      <c r="B2288" s="4" t="s">
        <v>25</v>
      </c>
      <c r="C2288" s="4" t="s">
        <v>691</v>
      </c>
      <c r="D2288" s="4" t="s">
        <v>3032</v>
      </c>
      <c r="F2288" s="4">
        <v>1212867</v>
      </c>
      <c r="G2288" s="5" t="s">
        <v>954</v>
      </c>
      <c r="H2288" s="4">
        <v>0</v>
      </c>
      <c r="I2288" s="6">
        <v>3000000</v>
      </c>
      <c r="J2288" s="6">
        <v>2524964</v>
      </c>
    </row>
    <row r="2289" spans="1:10" x14ac:dyDescent="0.2">
      <c r="A2289" s="4" t="s">
        <v>11</v>
      </c>
      <c r="B2289" s="4" t="s">
        <v>19</v>
      </c>
      <c r="C2289" s="4" t="s">
        <v>691</v>
      </c>
      <c r="D2289" s="4" t="s">
        <v>2970</v>
      </c>
      <c r="F2289" s="4">
        <v>1008018</v>
      </c>
      <c r="G2289" s="5" t="s">
        <v>954</v>
      </c>
      <c r="H2289" s="4">
        <v>0</v>
      </c>
      <c r="I2289" s="6">
        <v>3000000</v>
      </c>
      <c r="J2289" s="6">
        <v>2525968</v>
      </c>
    </row>
    <row r="2290" spans="1:10" x14ac:dyDescent="0.2">
      <c r="A2290" s="4" t="s">
        <v>11</v>
      </c>
      <c r="B2290" s="4" t="s">
        <v>146</v>
      </c>
      <c r="C2290" s="4" t="s">
        <v>691</v>
      </c>
      <c r="D2290" s="4" t="s">
        <v>3033</v>
      </c>
      <c r="F2290" s="4">
        <v>1662574</v>
      </c>
      <c r="G2290" s="5" t="s">
        <v>954</v>
      </c>
      <c r="H2290" s="4">
        <v>0</v>
      </c>
      <c r="I2290" s="6">
        <v>3000000</v>
      </c>
      <c r="J2290" s="6">
        <v>2526972</v>
      </c>
    </row>
    <row r="2291" spans="1:10" x14ac:dyDescent="0.2">
      <c r="A2291" s="4" t="s">
        <v>11</v>
      </c>
      <c r="B2291" s="4" t="s">
        <v>22</v>
      </c>
      <c r="C2291" s="4" t="s">
        <v>2470</v>
      </c>
      <c r="D2291" s="4" t="s">
        <v>3034</v>
      </c>
      <c r="F2291" s="4">
        <v>642346</v>
      </c>
      <c r="G2291" s="5" t="s">
        <v>954</v>
      </c>
      <c r="H2291" s="4">
        <v>0</v>
      </c>
      <c r="I2291" s="6">
        <v>3000000</v>
      </c>
      <c r="J2291" s="6">
        <v>2527976</v>
      </c>
    </row>
    <row r="2292" spans="1:10" x14ac:dyDescent="0.2">
      <c r="A2292" s="4" t="s">
        <v>11</v>
      </c>
      <c r="B2292" s="4" t="s">
        <v>146</v>
      </c>
      <c r="C2292" s="4" t="s">
        <v>691</v>
      </c>
      <c r="D2292" s="4" t="s">
        <v>2318</v>
      </c>
      <c r="F2292" s="4">
        <v>612463</v>
      </c>
      <c r="G2292" s="5" t="s">
        <v>954</v>
      </c>
      <c r="H2292" s="4">
        <v>0</v>
      </c>
      <c r="I2292" s="6">
        <v>3000000</v>
      </c>
      <c r="J2292" s="6">
        <v>2528980</v>
      </c>
    </row>
    <row r="2293" spans="1:10" x14ac:dyDescent="0.2">
      <c r="A2293" s="4" t="s">
        <v>11</v>
      </c>
      <c r="B2293" s="4" t="s">
        <v>146</v>
      </c>
      <c r="C2293" s="4" t="s">
        <v>1454</v>
      </c>
      <c r="D2293" s="4" t="s">
        <v>3035</v>
      </c>
      <c r="F2293" s="4">
        <v>1085529</v>
      </c>
      <c r="G2293" s="5" t="s">
        <v>954</v>
      </c>
      <c r="H2293" s="4">
        <v>0</v>
      </c>
      <c r="I2293" s="6">
        <v>3000000</v>
      </c>
      <c r="J2293" s="6">
        <v>2529984</v>
      </c>
    </row>
    <row r="2294" spans="1:10" x14ac:dyDescent="0.2">
      <c r="A2294" s="4" t="s">
        <v>11</v>
      </c>
      <c r="B2294" s="4" t="s">
        <v>50</v>
      </c>
      <c r="C2294" s="4" t="s">
        <v>3036</v>
      </c>
      <c r="D2294" s="4" t="s">
        <v>3037</v>
      </c>
      <c r="F2294" s="4">
        <v>638914</v>
      </c>
      <c r="G2294" s="5" t="s">
        <v>954</v>
      </c>
      <c r="H2294" s="4">
        <v>0</v>
      </c>
      <c r="I2294" s="6">
        <v>3000000</v>
      </c>
      <c r="J2294" s="6">
        <v>2530988</v>
      </c>
    </row>
    <row r="2295" spans="1:10" x14ac:dyDescent="0.2">
      <c r="A2295" s="4" t="s">
        <v>11</v>
      </c>
      <c r="B2295" s="4" t="s">
        <v>12</v>
      </c>
      <c r="C2295" s="4" t="s">
        <v>3036</v>
      </c>
      <c r="D2295" s="4" t="s">
        <v>3038</v>
      </c>
      <c r="F2295" s="4">
        <v>118196</v>
      </c>
      <c r="G2295" s="5" t="s">
        <v>954</v>
      </c>
      <c r="H2295" s="4">
        <v>0</v>
      </c>
      <c r="I2295" s="6">
        <v>3000000</v>
      </c>
      <c r="J2295" s="6">
        <v>2531992</v>
      </c>
    </row>
    <row r="2296" spans="1:10" x14ac:dyDescent="0.2">
      <c r="A2296" s="4" t="s">
        <v>11</v>
      </c>
      <c r="B2296" s="4" t="s">
        <v>146</v>
      </c>
      <c r="C2296" s="4" t="s">
        <v>275</v>
      </c>
      <c r="D2296" s="4" t="s">
        <v>1273</v>
      </c>
      <c r="F2296" s="4">
        <v>1446234</v>
      </c>
      <c r="G2296" s="5" t="s">
        <v>954</v>
      </c>
      <c r="H2296" s="4">
        <v>0</v>
      </c>
      <c r="I2296" s="6">
        <v>3000000</v>
      </c>
      <c r="J2296" s="6">
        <v>2532996</v>
      </c>
    </row>
    <row r="2297" spans="1:10" x14ac:dyDescent="0.2">
      <c r="A2297" s="4" t="s">
        <v>11</v>
      </c>
      <c r="B2297" s="4" t="s">
        <v>25</v>
      </c>
      <c r="C2297" s="4" t="s">
        <v>1184</v>
      </c>
      <c r="D2297" s="4" t="s">
        <v>3039</v>
      </c>
      <c r="F2297" s="4">
        <v>1396546</v>
      </c>
      <c r="G2297" s="5" t="s">
        <v>954</v>
      </c>
      <c r="H2297" s="4">
        <v>0</v>
      </c>
      <c r="I2297" s="6">
        <v>3000000</v>
      </c>
      <c r="J2297" s="6">
        <v>2534000</v>
      </c>
    </row>
    <row r="2298" spans="1:10" x14ac:dyDescent="0.2">
      <c r="A2298" s="4" t="s">
        <v>11</v>
      </c>
      <c r="B2298" s="4" t="s">
        <v>19</v>
      </c>
      <c r="C2298" s="4" t="s">
        <v>1184</v>
      </c>
      <c r="D2298" s="4" t="s">
        <v>3040</v>
      </c>
      <c r="F2298" s="4">
        <v>1126364</v>
      </c>
      <c r="G2298" s="5" t="s">
        <v>954</v>
      </c>
      <c r="H2298" s="4">
        <v>0</v>
      </c>
      <c r="I2298" s="6">
        <v>3000000</v>
      </c>
      <c r="J2298" s="6">
        <v>2535004</v>
      </c>
    </row>
    <row r="2299" spans="1:10" x14ac:dyDescent="0.2">
      <c r="A2299" s="4" t="s">
        <v>11</v>
      </c>
      <c r="B2299" s="4" t="s">
        <v>19</v>
      </c>
      <c r="C2299" s="4" t="s">
        <v>2714</v>
      </c>
      <c r="D2299" s="4" t="s">
        <v>3041</v>
      </c>
      <c r="F2299" s="4">
        <v>647337</v>
      </c>
      <c r="G2299" s="5" t="s">
        <v>954</v>
      </c>
      <c r="H2299" s="4">
        <v>0</v>
      </c>
      <c r="I2299" s="6">
        <v>3000000</v>
      </c>
      <c r="J2299" s="6">
        <v>2536008</v>
      </c>
    </row>
    <row r="2300" spans="1:10" x14ac:dyDescent="0.2">
      <c r="A2300" s="4" t="s">
        <v>11</v>
      </c>
      <c r="B2300" s="4" t="s">
        <v>16</v>
      </c>
      <c r="C2300" s="4" t="s">
        <v>1184</v>
      </c>
      <c r="D2300" s="4" t="s">
        <v>2536</v>
      </c>
      <c r="F2300" s="4">
        <v>681492</v>
      </c>
      <c r="G2300" s="5" t="s">
        <v>954</v>
      </c>
      <c r="H2300" s="4">
        <v>0</v>
      </c>
      <c r="I2300" s="6">
        <v>3000000</v>
      </c>
      <c r="J2300" s="6">
        <v>2537012</v>
      </c>
    </row>
    <row r="2301" spans="1:10" x14ac:dyDescent="0.2">
      <c r="A2301" s="4" t="s">
        <v>11</v>
      </c>
      <c r="B2301" s="4" t="s">
        <v>25</v>
      </c>
      <c r="C2301" s="4" t="s">
        <v>191</v>
      </c>
      <c r="D2301" s="4" t="s">
        <v>751</v>
      </c>
      <c r="F2301" s="4">
        <v>121661</v>
      </c>
      <c r="G2301" s="5" t="s">
        <v>954</v>
      </c>
      <c r="H2301" s="4">
        <v>0</v>
      </c>
      <c r="I2301" s="6">
        <v>3000000</v>
      </c>
      <c r="J2301" s="6">
        <v>2538016</v>
      </c>
    </row>
    <row r="2302" spans="1:10" x14ac:dyDescent="0.2">
      <c r="A2302" s="4" t="s">
        <v>11</v>
      </c>
      <c r="B2302" s="4" t="s">
        <v>25</v>
      </c>
      <c r="C2302" s="4" t="s">
        <v>1016</v>
      </c>
      <c r="D2302" s="4" t="s">
        <v>3042</v>
      </c>
      <c r="F2302" s="4">
        <v>641413</v>
      </c>
      <c r="G2302" s="5" t="s">
        <v>954</v>
      </c>
      <c r="H2302" s="4">
        <v>0</v>
      </c>
      <c r="I2302" s="6">
        <v>3000000</v>
      </c>
      <c r="J2302" s="6">
        <v>2539020</v>
      </c>
    </row>
    <row r="2303" spans="1:10" x14ac:dyDescent="0.2">
      <c r="A2303" s="4" t="s">
        <v>11</v>
      </c>
      <c r="B2303" s="4" t="s">
        <v>22</v>
      </c>
      <c r="C2303" s="4" t="s">
        <v>1016</v>
      </c>
      <c r="D2303" s="4" t="s">
        <v>3043</v>
      </c>
      <c r="F2303" s="4">
        <v>735611</v>
      </c>
      <c r="G2303" s="5" t="s">
        <v>954</v>
      </c>
      <c r="H2303" s="4">
        <v>0</v>
      </c>
      <c r="I2303" s="6">
        <v>3000000</v>
      </c>
      <c r="J2303" s="6">
        <v>2540024</v>
      </c>
    </row>
    <row r="2304" spans="1:10" x14ac:dyDescent="0.2">
      <c r="A2304" s="4" t="s">
        <v>11</v>
      </c>
      <c r="B2304" s="4" t="s">
        <v>19</v>
      </c>
      <c r="C2304" s="4" t="s">
        <v>2877</v>
      </c>
      <c r="D2304" s="4" t="s">
        <v>3044</v>
      </c>
      <c r="F2304" s="4">
        <v>924173</v>
      </c>
      <c r="G2304" s="5" t="s">
        <v>954</v>
      </c>
      <c r="H2304" s="4">
        <v>0</v>
      </c>
      <c r="I2304" s="6">
        <v>3000000</v>
      </c>
      <c r="J2304" s="6">
        <v>2541028</v>
      </c>
    </row>
    <row r="2305" spans="1:10" x14ac:dyDescent="0.2">
      <c r="A2305" s="4" t="s">
        <v>11</v>
      </c>
      <c r="B2305" s="4" t="s">
        <v>488</v>
      </c>
      <c r="C2305" s="4" t="s">
        <v>1176</v>
      </c>
      <c r="D2305" s="4" t="s">
        <v>3045</v>
      </c>
      <c r="F2305" s="4">
        <v>1568979</v>
      </c>
      <c r="G2305" s="5" t="s">
        <v>954</v>
      </c>
      <c r="H2305" s="4">
        <v>0</v>
      </c>
      <c r="I2305" s="6">
        <v>3000000</v>
      </c>
      <c r="J2305" s="6">
        <v>2542032</v>
      </c>
    </row>
    <row r="2306" spans="1:10" x14ac:dyDescent="0.2">
      <c r="A2306" s="4" t="s">
        <v>11</v>
      </c>
      <c r="B2306" s="4" t="s">
        <v>12</v>
      </c>
      <c r="C2306" s="4" t="s">
        <v>805</v>
      </c>
      <c r="D2306" s="4" t="s">
        <v>3046</v>
      </c>
      <c r="F2306" s="4">
        <v>732287</v>
      </c>
      <c r="G2306" s="5" t="s">
        <v>954</v>
      </c>
      <c r="H2306" s="4">
        <v>0</v>
      </c>
      <c r="I2306" s="6">
        <v>3000000</v>
      </c>
      <c r="J2306" s="6">
        <v>2543036</v>
      </c>
    </row>
    <row r="2307" spans="1:10" x14ac:dyDescent="0.2">
      <c r="A2307" s="4" t="s">
        <v>11</v>
      </c>
      <c r="B2307" s="4" t="s">
        <v>19</v>
      </c>
      <c r="C2307" s="4" t="s">
        <v>2977</v>
      </c>
      <c r="D2307" s="4" t="s">
        <v>135</v>
      </c>
      <c r="F2307" s="4">
        <v>43014</v>
      </c>
      <c r="G2307" s="5" t="s">
        <v>954</v>
      </c>
      <c r="H2307" s="4">
        <v>0</v>
      </c>
      <c r="I2307" s="6">
        <v>3000000</v>
      </c>
      <c r="J2307" s="6">
        <v>2544040</v>
      </c>
    </row>
    <row r="2308" spans="1:10" x14ac:dyDescent="0.2">
      <c r="A2308" s="4" t="s">
        <v>11</v>
      </c>
      <c r="B2308" s="4" t="s">
        <v>12</v>
      </c>
      <c r="C2308" s="4" t="s">
        <v>2977</v>
      </c>
      <c r="D2308" s="4" t="s">
        <v>3047</v>
      </c>
      <c r="F2308" s="4">
        <v>672202</v>
      </c>
      <c r="G2308" s="5" t="s">
        <v>954</v>
      </c>
      <c r="H2308" s="4">
        <v>0</v>
      </c>
      <c r="I2308" s="6">
        <v>3000000</v>
      </c>
      <c r="J2308" s="6">
        <v>2545044</v>
      </c>
    </row>
    <row r="2309" spans="1:10" x14ac:dyDescent="0.2">
      <c r="A2309" s="4" t="s">
        <v>11</v>
      </c>
      <c r="B2309" s="4" t="s">
        <v>25</v>
      </c>
      <c r="C2309" s="4" t="s">
        <v>2977</v>
      </c>
      <c r="D2309" s="4" t="s">
        <v>54</v>
      </c>
      <c r="F2309" s="4">
        <v>1041373</v>
      </c>
      <c r="G2309" s="5" t="s">
        <v>954</v>
      </c>
      <c r="H2309" s="4">
        <v>0</v>
      </c>
      <c r="I2309" s="6">
        <v>3000000</v>
      </c>
      <c r="J2309" s="6">
        <v>2546048</v>
      </c>
    </row>
    <row r="2310" spans="1:10" x14ac:dyDescent="0.2">
      <c r="A2310" s="4" t="s">
        <v>11</v>
      </c>
      <c r="B2310" s="4" t="s">
        <v>12</v>
      </c>
      <c r="C2310" s="4" t="s">
        <v>2977</v>
      </c>
      <c r="D2310" s="4" t="s">
        <v>2685</v>
      </c>
      <c r="F2310" s="4">
        <v>1442803</v>
      </c>
      <c r="G2310" s="5" t="s">
        <v>954</v>
      </c>
      <c r="H2310" s="4">
        <v>0</v>
      </c>
      <c r="I2310" s="6">
        <v>3000000</v>
      </c>
      <c r="J2310" s="6">
        <v>2547052</v>
      </c>
    </row>
    <row r="2311" spans="1:10" x14ac:dyDescent="0.2">
      <c r="A2311" s="4" t="s">
        <v>11</v>
      </c>
      <c r="B2311" s="4" t="s">
        <v>16</v>
      </c>
      <c r="C2311" s="4" t="s">
        <v>191</v>
      </c>
      <c r="D2311" s="4" t="s">
        <v>704</v>
      </c>
      <c r="F2311" s="4">
        <v>602209</v>
      </c>
      <c r="G2311" s="5" t="s">
        <v>954</v>
      </c>
      <c r="H2311" s="4">
        <v>0</v>
      </c>
      <c r="I2311" s="6">
        <v>3000000</v>
      </c>
      <c r="J2311" s="6">
        <v>2548056</v>
      </c>
    </row>
    <row r="2312" spans="1:10" x14ac:dyDescent="0.2">
      <c r="A2312" s="4" t="s">
        <v>11</v>
      </c>
      <c r="B2312" s="4" t="s">
        <v>19</v>
      </c>
      <c r="C2312" s="4" t="s">
        <v>2977</v>
      </c>
      <c r="D2312" s="4" t="s">
        <v>1932</v>
      </c>
      <c r="F2312" s="4">
        <v>524270</v>
      </c>
      <c r="G2312" s="5" t="s">
        <v>954</v>
      </c>
      <c r="H2312" s="4">
        <v>0</v>
      </c>
      <c r="I2312" s="6">
        <v>3000000</v>
      </c>
      <c r="J2312" s="6">
        <v>2549060</v>
      </c>
    </row>
    <row r="2313" spans="1:10" x14ac:dyDescent="0.2">
      <c r="A2313" s="4" t="s">
        <v>11</v>
      </c>
      <c r="B2313" s="4" t="s">
        <v>12</v>
      </c>
      <c r="C2313" s="4" t="s">
        <v>795</v>
      </c>
      <c r="D2313" s="4" t="s">
        <v>2668</v>
      </c>
      <c r="F2313" s="4">
        <v>1659786</v>
      </c>
      <c r="G2313" s="5" t="s">
        <v>954</v>
      </c>
      <c r="H2313" s="4">
        <v>0</v>
      </c>
      <c r="I2313" s="6">
        <v>3000000</v>
      </c>
      <c r="J2313" s="6">
        <v>2550064</v>
      </c>
    </row>
    <row r="2314" spans="1:10" x14ac:dyDescent="0.2">
      <c r="A2314" s="4" t="s">
        <v>11</v>
      </c>
      <c r="B2314" s="4" t="s">
        <v>12</v>
      </c>
      <c r="C2314" s="4" t="s">
        <v>1182</v>
      </c>
      <c r="D2314" s="4" t="s">
        <v>3048</v>
      </c>
      <c r="F2314" s="4">
        <v>50167</v>
      </c>
      <c r="G2314" s="5" t="s">
        <v>954</v>
      </c>
      <c r="H2314" s="4">
        <v>0</v>
      </c>
      <c r="I2314" s="6">
        <v>3000000</v>
      </c>
      <c r="J2314" s="6">
        <v>2551068</v>
      </c>
    </row>
    <row r="2315" spans="1:10" x14ac:dyDescent="0.2">
      <c r="A2315" s="4" t="s">
        <v>11</v>
      </c>
      <c r="B2315" s="4" t="s">
        <v>25</v>
      </c>
      <c r="C2315" s="4" t="s">
        <v>1182</v>
      </c>
      <c r="D2315" s="4" t="s">
        <v>669</v>
      </c>
      <c r="F2315" s="4">
        <v>1625167</v>
      </c>
      <c r="G2315" s="5" t="s">
        <v>954</v>
      </c>
      <c r="H2315" s="4">
        <v>0</v>
      </c>
      <c r="I2315" s="6">
        <v>3000000</v>
      </c>
      <c r="J2315" s="6">
        <v>2552072</v>
      </c>
    </row>
    <row r="2316" spans="1:10" x14ac:dyDescent="0.2">
      <c r="A2316" s="4" t="s">
        <v>11</v>
      </c>
      <c r="B2316" s="4" t="s">
        <v>50</v>
      </c>
      <c r="C2316" s="4" t="s">
        <v>1182</v>
      </c>
      <c r="D2316" s="4" t="s">
        <v>3049</v>
      </c>
      <c r="F2316" s="4">
        <v>42057</v>
      </c>
      <c r="G2316" s="5" t="s">
        <v>954</v>
      </c>
      <c r="H2316" s="4">
        <v>0</v>
      </c>
      <c r="I2316" s="6">
        <v>3000000</v>
      </c>
      <c r="J2316" s="6">
        <v>2553076</v>
      </c>
    </row>
    <row r="2317" spans="1:10" x14ac:dyDescent="0.2">
      <c r="A2317" s="4" t="s">
        <v>11</v>
      </c>
      <c r="B2317" s="4" t="s">
        <v>50</v>
      </c>
      <c r="C2317" s="4" t="s">
        <v>1182</v>
      </c>
      <c r="D2317" s="4" t="s">
        <v>3050</v>
      </c>
      <c r="F2317" s="4">
        <v>1685955</v>
      </c>
      <c r="G2317" s="5" t="s">
        <v>954</v>
      </c>
      <c r="H2317" s="4">
        <v>0</v>
      </c>
      <c r="I2317" s="6">
        <v>3000000</v>
      </c>
      <c r="J2317" s="6">
        <v>2554080</v>
      </c>
    </row>
    <row r="2318" spans="1:10" x14ac:dyDescent="0.2">
      <c r="A2318" s="4" t="s">
        <v>11</v>
      </c>
      <c r="B2318" s="4" t="s">
        <v>19</v>
      </c>
      <c r="C2318" s="4" t="s">
        <v>3051</v>
      </c>
      <c r="D2318" s="4" t="s">
        <v>3052</v>
      </c>
      <c r="F2318" s="4">
        <v>749596</v>
      </c>
      <c r="G2318" s="5" t="s">
        <v>954</v>
      </c>
      <c r="H2318" s="4">
        <v>0</v>
      </c>
      <c r="I2318" s="6">
        <v>3000000</v>
      </c>
      <c r="J2318" s="6">
        <v>2555084</v>
      </c>
    </row>
    <row r="2319" spans="1:10" x14ac:dyDescent="0.2">
      <c r="A2319" s="4" t="s">
        <v>11</v>
      </c>
      <c r="B2319" s="4" t="s">
        <v>12</v>
      </c>
      <c r="C2319" s="4" t="s">
        <v>3053</v>
      </c>
      <c r="D2319" s="4" t="s">
        <v>3054</v>
      </c>
      <c r="F2319" s="4">
        <v>683639</v>
      </c>
      <c r="G2319" s="5" t="s">
        <v>954</v>
      </c>
      <c r="H2319" s="4">
        <v>0</v>
      </c>
      <c r="I2319" s="6">
        <v>3000000</v>
      </c>
      <c r="J2319" s="6">
        <v>2556088</v>
      </c>
    </row>
    <row r="2320" spans="1:10" x14ac:dyDescent="0.2">
      <c r="A2320" s="4" t="s">
        <v>11</v>
      </c>
      <c r="B2320" s="4" t="s">
        <v>67</v>
      </c>
      <c r="C2320" s="4" t="s">
        <v>3055</v>
      </c>
      <c r="D2320" s="4" t="s">
        <v>2673</v>
      </c>
      <c r="F2320" s="4">
        <v>616167</v>
      </c>
      <c r="G2320" s="5" t="s">
        <v>954</v>
      </c>
      <c r="H2320" s="4">
        <v>0</v>
      </c>
      <c r="I2320" s="6">
        <v>3000000</v>
      </c>
      <c r="J2320" s="6">
        <v>2557092</v>
      </c>
    </row>
    <row r="2321" spans="1:10" x14ac:dyDescent="0.2">
      <c r="A2321" s="4" t="s">
        <v>11</v>
      </c>
      <c r="B2321" s="4" t="s">
        <v>157</v>
      </c>
      <c r="C2321" s="4" t="s">
        <v>991</v>
      </c>
      <c r="D2321" s="4" t="s">
        <v>3056</v>
      </c>
      <c r="F2321" s="4">
        <v>1662251</v>
      </c>
      <c r="G2321" s="5" t="s">
        <v>954</v>
      </c>
      <c r="H2321" s="4">
        <v>0</v>
      </c>
      <c r="I2321" s="6">
        <v>3000000</v>
      </c>
      <c r="J2321" s="6">
        <v>2558096</v>
      </c>
    </row>
    <row r="2322" spans="1:10" x14ac:dyDescent="0.2">
      <c r="A2322" s="4" t="s">
        <v>11</v>
      </c>
      <c r="B2322" s="4" t="s">
        <v>12</v>
      </c>
      <c r="C2322" s="4" t="s">
        <v>991</v>
      </c>
      <c r="D2322" s="4" t="s">
        <v>3057</v>
      </c>
      <c r="F2322" s="4">
        <v>1660875</v>
      </c>
      <c r="G2322" s="5" t="s">
        <v>954</v>
      </c>
      <c r="H2322" s="4">
        <v>0</v>
      </c>
      <c r="I2322" s="6">
        <v>3000000</v>
      </c>
      <c r="J2322" s="6">
        <v>2559100</v>
      </c>
    </row>
    <row r="2323" spans="1:10" x14ac:dyDescent="0.2">
      <c r="A2323" s="4" t="s">
        <v>11</v>
      </c>
      <c r="B2323" s="4" t="s">
        <v>12</v>
      </c>
      <c r="C2323" s="4" t="s">
        <v>2945</v>
      </c>
      <c r="D2323" s="4" t="s">
        <v>3058</v>
      </c>
      <c r="F2323" s="4">
        <v>1659026</v>
      </c>
      <c r="G2323" s="5" t="s">
        <v>954</v>
      </c>
      <c r="H2323" s="4">
        <v>0</v>
      </c>
      <c r="I2323" s="6">
        <v>3000000</v>
      </c>
      <c r="J2323" s="6">
        <v>2560104</v>
      </c>
    </row>
    <row r="2324" spans="1:10" x14ac:dyDescent="0.2">
      <c r="A2324" s="4" t="s">
        <v>11</v>
      </c>
      <c r="B2324" s="4" t="s">
        <v>12</v>
      </c>
      <c r="C2324" s="4" t="s">
        <v>991</v>
      </c>
      <c r="D2324" s="4" t="s">
        <v>3059</v>
      </c>
      <c r="F2324" s="4">
        <v>1661881</v>
      </c>
      <c r="G2324" s="5" t="s">
        <v>954</v>
      </c>
      <c r="H2324" s="4">
        <v>0</v>
      </c>
      <c r="I2324" s="6">
        <v>3000000</v>
      </c>
      <c r="J2324" s="6">
        <v>2561108</v>
      </c>
    </row>
    <row r="2325" spans="1:10" x14ac:dyDescent="0.2">
      <c r="A2325" s="4" t="s">
        <v>11</v>
      </c>
      <c r="B2325" s="4" t="s">
        <v>12</v>
      </c>
      <c r="C2325" s="4" t="s">
        <v>3060</v>
      </c>
      <c r="D2325" s="4" t="s">
        <v>3061</v>
      </c>
      <c r="F2325" s="4">
        <v>571768</v>
      </c>
      <c r="G2325" s="5" t="s">
        <v>954</v>
      </c>
      <c r="H2325" s="4">
        <v>0</v>
      </c>
      <c r="I2325" s="6">
        <v>3000000</v>
      </c>
      <c r="J2325" s="6">
        <v>2562112</v>
      </c>
    </row>
    <row r="2326" spans="1:10" x14ac:dyDescent="0.2">
      <c r="A2326" s="4" t="s">
        <v>11</v>
      </c>
      <c r="B2326" s="4" t="s">
        <v>25</v>
      </c>
      <c r="C2326" s="4" t="s">
        <v>2945</v>
      </c>
      <c r="D2326" s="4" t="s">
        <v>3062</v>
      </c>
      <c r="F2326" s="4">
        <v>1623477</v>
      </c>
      <c r="G2326" s="5" t="s">
        <v>954</v>
      </c>
      <c r="H2326" s="4">
        <v>0</v>
      </c>
      <c r="I2326" s="6">
        <v>3000000</v>
      </c>
      <c r="J2326" s="6">
        <v>2563116</v>
      </c>
    </row>
    <row r="2327" spans="1:10" x14ac:dyDescent="0.2">
      <c r="A2327" s="4" t="s">
        <v>11</v>
      </c>
      <c r="B2327" s="4" t="s">
        <v>25</v>
      </c>
      <c r="C2327" s="4" t="s">
        <v>3063</v>
      </c>
      <c r="D2327" s="4" t="s">
        <v>3018</v>
      </c>
      <c r="F2327" s="4">
        <v>1746385</v>
      </c>
      <c r="G2327" s="5" t="s">
        <v>954</v>
      </c>
      <c r="H2327" s="4">
        <v>0</v>
      </c>
      <c r="I2327" s="6">
        <v>3000000</v>
      </c>
      <c r="J2327" s="6">
        <v>2564120</v>
      </c>
    </row>
    <row r="2328" spans="1:10" x14ac:dyDescent="0.2">
      <c r="A2328" s="4" t="s">
        <v>11</v>
      </c>
      <c r="B2328" s="4" t="s">
        <v>12</v>
      </c>
      <c r="C2328" s="4" t="s">
        <v>3063</v>
      </c>
      <c r="D2328" s="4" t="s">
        <v>800</v>
      </c>
      <c r="F2328" s="4">
        <v>1608312</v>
      </c>
      <c r="G2328" s="5" t="s">
        <v>954</v>
      </c>
      <c r="H2328" s="4">
        <v>0</v>
      </c>
      <c r="I2328" s="6">
        <v>3000000</v>
      </c>
      <c r="J2328" s="6">
        <v>2565124</v>
      </c>
    </row>
    <row r="2329" spans="1:10" x14ac:dyDescent="0.2">
      <c r="A2329" s="4" t="s">
        <v>11</v>
      </c>
      <c r="B2329" s="4" t="s">
        <v>12</v>
      </c>
      <c r="C2329" s="4" t="s">
        <v>991</v>
      </c>
      <c r="D2329" s="4" t="s">
        <v>893</v>
      </c>
      <c r="F2329" s="4">
        <v>1131885</v>
      </c>
      <c r="G2329" s="5" t="s">
        <v>954</v>
      </c>
      <c r="H2329" s="4">
        <v>0</v>
      </c>
      <c r="I2329" s="6">
        <v>3000000</v>
      </c>
      <c r="J2329" s="6">
        <v>2566128</v>
      </c>
    </row>
    <row r="2330" spans="1:10" x14ac:dyDescent="0.2">
      <c r="A2330" s="4" t="s">
        <v>11</v>
      </c>
      <c r="B2330" s="4" t="s">
        <v>50</v>
      </c>
      <c r="C2330" s="4" t="s">
        <v>1760</v>
      </c>
      <c r="D2330" s="4" t="s">
        <v>978</v>
      </c>
      <c r="F2330" s="4">
        <v>749620</v>
      </c>
      <c r="G2330" s="5" t="s">
        <v>954</v>
      </c>
      <c r="H2330" s="4">
        <v>0</v>
      </c>
      <c r="I2330" s="6">
        <v>3000000</v>
      </c>
      <c r="J2330" s="6">
        <v>2567132</v>
      </c>
    </row>
    <row r="2331" spans="1:10" x14ac:dyDescent="0.2">
      <c r="A2331" s="4" t="s">
        <v>11</v>
      </c>
      <c r="B2331" s="4" t="s">
        <v>12</v>
      </c>
      <c r="C2331" s="4" t="s">
        <v>191</v>
      </c>
      <c r="D2331" s="4" t="s">
        <v>3064</v>
      </c>
      <c r="F2331" s="4">
        <v>1281003</v>
      </c>
      <c r="G2331" s="5" t="s">
        <v>954</v>
      </c>
      <c r="H2331" s="4">
        <v>0</v>
      </c>
      <c r="I2331" s="6">
        <v>3000000</v>
      </c>
      <c r="J2331" s="6">
        <v>2568136</v>
      </c>
    </row>
    <row r="2332" spans="1:10" x14ac:dyDescent="0.2">
      <c r="A2332" s="4" t="s">
        <v>11</v>
      </c>
      <c r="B2332" s="4" t="s">
        <v>67</v>
      </c>
      <c r="C2332" s="4" t="s">
        <v>3065</v>
      </c>
      <c r="D2332" s="4" t="s">
        <v>3066</v>
      </c>
      <c r="F2332" s="4">
        <v>634558</v>
      </c>
      <c r="G2332" s="5" t="s">
        <v>954</v>
      </c>
      <c r="H2332" s="4">
        <v>0</v>
      </c>
      <c r="I2332" s="6">
        <v>3000000</v>
      </c>
      <c r="J2332" s="6">
        <v>2569140</v>
      </c>
    </row>
    <row r="2333" spans="1:10" x14ac:dyDescent="0.2">
      <c r="A2333" s="4" t="s">
        <v>11</v>
      </c>
      <c r="B2333" s="4" t="s">
        <v>157</v>
      </c>
      <c r="C2333" s="4" t="s">
        <v>421</v>
      </c>
      <c r="D2333" s="4" t="s">
        <v>3067</v>
      </c>
      <c r="F2333" s="4">
        <v>1396041</v>
      </c>
      <c r="G2333" s="5" t="s">
        <v>954</v>
      </c>
      <c r="H2333" s="4">
        <v>0</v>
      </c>
      <c r="I2333" s="6">
        <v>3000000</v>
      </c>
      <c r="J2333" s="6">
        <v>2570144</v>
      </c>
    </row>
    <row r="2334" spans="1:10" x14ac:dyDescent="0.2">
      <c r="A2334" s="4" t="s">
        <v>11</v>
      </c>
      <c r="B2334" s="4" t="s">
        <v>12</v>
      </c>
      <c r="C2334" s="4" t="s">
        <v>765</v>
      </c>
      <c r="D2334" s="4" t="s">
        <v>3068</v>
      </c>
      <c r="F2334" s="4">
        <v>1659935</v>
      </c>
      <c r="G2334" s="5" t="s">
        <v>954</v>
      </c>
      <c r="H2334" s="4">
        <v>0</v>
      </c>
      <c r="I2334" s="6">
        <v>3000000</v>
      </c>
      <c r="J2334" s="6">
        <v>2571148</v>
      </c>
    </row>
    <row r="2335" spans="1:10" x14ac:dyDescent="0.2">
      <c r="A2335" s="4" t="s">
        <v>11</v>
      </c>
      <c r="B2335" s="4" t="s">
        <v>12</v>
      </c>
      <c r="C2335" s="4" t="s">
        <v>3069</v>
      </c>
      <c r="D2335" s="4" t="s">
        <v>3070</v>
      </c>
      <c r="F2335" s="4">
        <v>1660354</v>
      </c>
      <c r="G2335" s="5" t="s">
        <v>954</v>
      </c>
      <c r="H2335" s="4">
        <v>0</v>
      </c>
      <c r="I2335" s="6">
        <v>3000000</v>
      </c>
      <c r="J2335" s="6">
        <v>2572152</v>
      </c>
    </row>
    <row r="2336" spans="1:10" x14ac:dyDescent="0.2">
      <c r="A2336" s="4" t="s">
        <v>11</v>
      </c>
      <c r="B2336" s="4" t="s">
        <v>19</v>
      </c>
      <c r="C2336" s="4" t="s">
        <v>765</v>
      </c>
      <c r="D2336" s="4" t="s">
        <v>3071</v>
      </c>
      <c r="F2336" s="4">
        <v>1387503</v>
      </c>
      <c r="G2336" s="5" t="s">
        <v>954</v>
      </c>
      <c r="H2336" s="4">
        <v>0</v>
      </c>
      <c r="I2336" s="6">
        <v>3000000</v>
      </c>
      <c r="J2336" s="6">
        <v>2573156</v>
      </c>
    </row>
    <row r="2337" spans="1:10" x14ac:dyDescent="0.2">
      <c r="A2337" s="4" t="s">
        <v>11</v>
      </c>
      <c r="B2337" s="4" t="s">
        <v>50</v>
      </c>
      <c r="C2337" s="4" t="s">
        <v>765</v>
      </c>
      <c r="D2337" s="4" t="s">
        <v>375</v>
      </c>
      <c r="F2337" s="4">
        <v>2876</v>
      </c>
      <c r="G2337" s="5" t="s">
        <v>954</v>
      </c>
      <c r="H2337" s="4">
        <v>0</v>
      </c>
      <c r="I2337" s="6">
        <v>3000000</v>
      </c>
      <c r="J2337" s="6">
        <v>2574160</v>
      </c>
    </row>
    <row r="2338" spans="1:10" x14ac:dyDescent="0.2">
      <c r="A2338" s="4" t="s">
        <v>11</v>
      </c>
      <c r="B2338" s="4" t="s">
        <v>25</v>
      </c>
      <c r="C2338" s="4" t="s">
        <v>3072</v>
      </c>
      <c r="D2338" s="4" t="s">
        <v>3073</v>
      </c>
      <c r="F2338" s="4">
        <v>1437506</v>
      </c>
      <c r="G2338" s="5" t="s">
        <v>954</v>
      </c>
      <c r="H2338" s="4">
        <v>0</v>
      </c>
      <c r="I2338" s="6">
        <v>3000000</v>
      </c>
      <c r="J2338" s="6">
        <v>2575164</v>
      </c>
    </row>
    <row r="2339" spans="1:10" x14ac:dyDescent="0.2">
      <c r="A2339" s="4" t="s">
        <v>11</v>
      </c>
      <c r="B2339" s="4" t="s">
        <v>19</v>
      </c>
      <c r="C2339" s="4" t="s">
        <v>765</v>
      </c>
      <c r="D2339" s="4" t="s">
        <v>3074</v>
      </c>
      <c r="F2339" s="4">
        <v>680551</v>
      </c>
      <c r="G2339" s="5" t="s">
        <v>954</v>
      </c>
      <c r="H2339" s="4">
        <v>0</v>
      </c>
      <c r="I2339" s="6">
        <v>3000000</v>
      </c>
      <c r="J2339" s="6">
        <v>2576168</v>
      </c>
    </row>
    <row r="2340" spans="1:10" x14ac:dyDescent="0.2">
      <c r="A2340" s="4" t="s">
        <v>11</v>
      </c>
      <c r="B2340" s="4" t="s">
        <v>12</v>
      </c>
      <c r="C2340" s="4" t="s">
        <v>2747</v>
      </c>
      <c r="D2340" s="4" t="s">
        <v>3075</v>
      </c>
      <c r="F2340" s="4">
        <v>1659372</v>
      </c>
      <c r="G2340" s="5" t="s">
        <v>954</v>
      </c>
      <c r="H2340" s="4">
        <v>0</v>
      </c>
      <c r="I2340" s="6">
        <v>3000000</v>
      </c>
      <c r="J2340" s="6">
        <v>2577172</v>
      </c>
    </row>
    <row r="2341" spans="1:10" x14ac:dyDescent="0.2">
      <c r="A2341" s="4" t="s">
        <v>11</v>
      </c>
      <c r="B2341" s="4" t="s">
        <v>12</v>
      </c>
      <c r="C2341" s="4" t="s">
        <v>3076</v>
      </c>
      <c r="D2341" s="4" t="s">
        <v>3077</v>
      </c>
      <c r="F2341" s="4">
        <v>1624988</v>
      </c>
      <c r="G2341" s="5" t="s">
        <v>954</v>
      </c>
      <c r="H2341" s="4">
        <v>0</v>
      </c>
      <c r="I2341" s="6">
        <v>3000000</v>
      </c>
      <c r="J2341" s="6">
        <v>2578176</v>
      </c>
    </row>
    <row r="2342" spans="1:10" x14ac:dyDescent="0.2">
      <c r="A2342" s="4" t="s">
        <v>11</v>
      </c>
      <c r="B2342" s="4" t="s">
        <v>25</v>
      </c>
      <c r="C2342" s="4" t="s">
        <v>3078</v>
      </c>
      <c r="D2342" s="4" t="s">
        <v>3079</v>
      </c>
      <c r="F2342" s="4">
        <v>1137759</v>
      </c>
      <c r="G2342" s="5" t="s">
        <v>954</v>
      </c>
      <c r="H2342" s="4">
        <v>0</v>
      </c>
      <c r="I2342" s="6">
        <v>3000000</v>
      </c>
      <c r="J2342" s="6">
        <v>2579180</v>
      </c>
    </row>
    <row r="2343" spans="1:10" x14ac:dyDescent="0.2">
      <c r="A2343" s="4" t="s">
        <v>11</v>
      </c>
      <c r="B2343" s="4" t="s">
        <v>25</v>
      </c>
      <c r="C2343" s="4" t="s">
        <v>3076</v>
      </c>
      <c r="D2343" s="4" t="s">
        <v>3080</v>
      </c>
      <c r="F2343" s="4">
        <v>1364486</v>
      </c>
      <c r="G2343" s="5" t="s">
        <v>954</v>
      </c>
      <c r="H2343" s="4">
        <v>0</v>
      </c>
      <c r="I2343" s="6">
        <v>3000000</v>
      </c>
      <c r="J2343" s="6">
        <v>2580184</v>
      </c>
    </row>
    <row r="2344" spans="1:10" x14ac:dyDescent="0.2">
      <c r="A2344" s="4" t="s">
        <v>11</v>
      </c>
      <c r="B2344" s="4" t="s">
        <v>12</v>
      </c>
      <c r="C2344" s="4" t="s">
        <v>3081</v>
      </c>
      <c r="D2344" s="4" t="s">
        <v>3082</v>
      </c>
      <c r="F2344" s="4">
        <v>1390176</v>
      </c>
      <c r="G2344" s="5" t="s">
        <v>954</v>
      </c>
      <c r="H2344" s="4">
        <v>0</v>
      </c>
      <c r="I2344" s="6">
        <v>3000000</v>
      </c>
      <c r="J2344" s="6">
        <v>2581188</v>
      </c>
    </row>
    <row r="2345" spans="1:10" x14ac:dyDescent="0.2">
      <c r="A2345" s="4" t="s">
        <v>11</v>
      </c>
      <c r="B2345" s="4" t="s">
        <v>12</v>
      </c>
      <c r="C2345" s="4" t="s">
        <v>988</v>
      </c>
      <c r="D2345" s="4" t="s">
        <v>3083</v>
      </c>
      <c r="F2345" s="4">
        <v>588317</v>
      </c>
      <c r="G2345" s="5" t="s">
        <v>954</v>
      </c>
      <c r="H2345" s="4">
        <v>0</v>
      </c>
      <c r="I2345" s="6">
        <v>3000000</v>
      </c>
      <c r="J2345" s="6">
        <v>2582192</v>
      </c>
    </row>
    <row r="2346" spans="1:10" x14ac:dyDescent="0.2">
      <c r="A2346" s="4" t="s">
        <v>11</v>
      </c>
      <c r="B2346" s="4" t="s">
        <v>19</v>
      </c>
      <c r="C2346" s="4" t="s">
        <v>988</v>
      </c>
      <c r="D2346" s="4" t="s">
        <v>3084</v>
      </c>
      <c r="F2346" s="4">
        <v>585826</v>
      </c>
      <c r="G2346" s="5" t="s">
        <v>954</v>
      </c>
      <c r="H2346" s="4">
        <v>0</v>
      </c>
      <c r="I2346" s="6">
        <v>3000000</v>
      </c>
      <c r="J2346" s="6">
        <v>2583196</v>
      </c>
    </row>
    <row r="2347" spans="1:10" x14ac:dyDescent="0.2">
      <c r="A2347" s="4" t="s">
        <v>11</v>
      </c>
      <c r="B2347" s="4" t="s">
        <v>12</v>
      </c>
      <c r="C2347" s="4" t="s">
        <v>1381</v>
      </c>
      <c r="D2347" s="4" t="s">
        <v>3085</v>
      </c>
      <c r="F2347" s="4">
        <v>1507563</v>
      </c>
      <c r="G2347" s="5" t="s">
        <v>954</v>
      </c>
      <c r="H2347" s="4">
        <v>0</v>
      </c>
      <c r="I2347" s="6">
        <v>3000000</v>
      </c>
      <c r="J2347" s="6">
        <v>2584200</v>
      </c>
    </row>
    <row r="2348" spans="1:10" x14ac:dyDescent="0.2">
      <c r="A2348" s="4" t="s">
        <v>11</v>
      </c>
      <c r="B2348" s="4" t="s">
        <v>12</v>
      </c>
      <c r="C2348" s="4" t="s">
        <v>1014</v>
      </c>
      <c r="D2348" s="4" t="s">
        <v>443</v>
      </c>
      <c r="F2348" s="4">
        <v>1598455</v>
      </c>
      <c r="G2348" s="5" t="s">
        <v>954</v>
      </c>
      <c r="H2348" s="4">
        <v>0</v>
      </c>
      <c r="I2348" s="6">
        <v>3000000</v>
      </c>
      <c r="J2348" s="6">
        <v>2585204</v>
      </c>
    </row>
    <row r="2349" spans="1:10" x14ac:dyDescent="0.2">
      <c r="A2349" s="4" t="s">
        <v>11</v>
      </c>
      <c r="B2349" s="4" t="s">
        <v>22</v>
      </c>
      <c r="C2349" s="4" t="s">
        <v>3086</v>
      </c>
      <c r="D2349" s="4" t="s">
        <v>3087</v>
      </c>
      <c r="F2349" s="4">
        <v>1352952</v>
      </c>
      <c r="G2349" s="5" t="s">
        <v>954</v>
      </c>
      <c r="H2349" s="4">
        <v>0</v>
      </c>
      <c r="I2349" s="6">
        <v>3000000</v>
      </c>
      <c r="J2349" s="6">
        <v>2586208</v>
      </c>
    </row>
    <row r="2350" spans="1:10" x14ac:dyDescent="0.2">
      <c r="A2350" s="4" t="s">
        <v>11</v>
      </c>
      <c r="B2350" s="4" t="s">
        <v>146</v>
      </c>
      <c r="C2350" s="4" t="s">
        <v>3086</v>
      </c>
      <c r="D2350" s="4" t="s">
        <v>3088</v>
      </c>
      <c r="F2350" s="4">
        <v>1621174</v>
      </c>
      <c r="G2350" s="5" t="s">
        <v>954</v>
      </c>
      <c r="H2350" s="4">
        <v>0</v>
      </c>
      <c r="I2350" s="6">
        <v>3000000</v>
      </c>
      <c r="J2350" s="6">
        <v>2587212</v>
      </c>
    </row>
    <row r="2351" spans="1:10" x14ac:dyDescent="0.2">
      <c r="A2351" s="4" t="s">
        <v>11</v>
      </c>
      <c r="B2351" s="4" t="s">
        <v>12</v>
      </c>
      <c r="C2351" s="4" t="s">
        <v>242</v>
      </c>
      <c r="D2351" s="4" t="s">
        <v>1396</v>
      </c>
      <c r="F2351" s="4">
        <v>1517026</v>
      </c>
      <c r="G2351" s="5" t="s">
        <v>954</v>
      </c>
      <c r="H2351" s="4">
        <v>0</v>
      </c>
      <c r="I2351" s="6">
        <v>3000000</v>
      </c>
      <c r="J2351" s="6">
        <v>2588216</v>
      </c>
    </row>
    <row r="2352" spans="1:10" x14ac:dyDescent="0.2">
      <c r="A2352" s="4" t="s">
        <v>11</v>
      </c>
      <c r="B2352" s="4" t="s">
        <v>16</v>
      </c>
      <c r="C2352" s="4" t="s">
        <v>1429</v>
      </c>
      <c r="D2352" s="4" t="s">
        <v>3089</v>
      </c>
      <c r="F2352" s="4">
        <v>613438</v>
      </c>
      <c r="G2352" s="5" t="s">
        <v>954</v>
      </c>
      <c r="H2352" s="4">
        <v>0</v>
      </c>
      <c r="I2352" s="6">
        <v>3000000</v>
      </c>
      <c r="J2352" s="6">
        <v>2589220</v>
      </c>
    </row>
    <row r="2353" spans="1:10" x14ac:dyDescent="0.2">
      <c r="A2353" s="4" t="s">
        <v>11</v>
      </c>
      <c r="B2353" s="4" t="s">
        <v>19</v>
      </c>
      <c r="C2353" s="4" t="s">
        <v>1429</v>
      </c>
      <c r="D2353" s="4" t="s">
        <v>3090</v>
      </c>
      <c r="F2353" s="4">
        <v>330777</v>
      </c>
      <c r="G2353" s="5" t="s">
        <v>954</v>
      </c>
      <c r="H2353" s="4">
        <v>0</v>
      </c>
      <c r="I2353" s="6">
        <v>3000000</v>
      </c>
      <c r="J2353" s="6">
        <v>2590224</v>
      </c>
    </row>
    <row r="2354" spans="1:10" x14ac:dyDescent="0.2">
      <c r="A2354" s="4" t="s">
        <v>11</v>
      </c>
      <c r="B2354" s="4" t="s">
        <v>12</v>
      </c>
      <c r="C2354" s="4" t="s">
        <v>867</v>
      </c>
      <c r="D2354" s="4" t="s">
        <v>1396</v>
      </c>
      <c r="F2354" s="4">
        <v>998508</v>
      </c>
      <c r="G2354" s="5" t="s">
        <v>954</v>
      </c>
      <c r="H2354" s="4">
        <v>0</v>
      </c>
      <c r="I2354" s="6">
        <v>3000000</v>
      </c>
      <c r="J2354" s="6">
        <v>2591228</v>
      </c>
    </row>
    <row r="2355" spans="1:10" x14ac:dyDescent="0.2">
      <c r="A2355" s="4" t="s">
        <v>11</v>
      </c>
      <c r="B2355" s="4" t="s">
        <v>12</v>
      </c>
      <c r="C2355" s="4" t="s">
        <v>1187</v>
      </c>
      <c r="D2355" s="4" t="s">
        <v>469</v>
      </c>
      <c r="F2355" s="4">
        <v>1608486</v>
      </c>
      <c r="G2355" s="5" t="s">
        <v>954</v>
      </c>
      <c r="H2355" s="4">
        <v>0</v>
      </c>
      <c r="I2355" s="6">
        <v>3000000</v>
      </c>
      <c r="J2355" s="6">
        <v>2592232</v>
      </c>
    </row>
    <row r="2356" spans="1:10" x14ac:dyDescent="0.2">
      <c r="A2356" s="4" t="s">
        <v>11</v>
      </c>
      <c r="B2356" s="4" t="s">
        <v>12</v>
      </c>
      <c r="C2356" s="4" t="s">
        <v>1246</v>
      </c>
      <c r="D2356" s="4" t="s">
        <v>3091</v>
      </c>
      <c r="F2356" s="4">
        <v>1127057</v>
      </c>
      <c r="G2356" s="5" t="s">
        <v>954</v>
      </c>
      <c r="H2356" s="4">
        <v>0</v>
      </c>
      <c r="I2356" s="6">
        <v>3000000</v>
      </c>
      <c r="J2356" s="6">
        <v>2593236</v>
      </c>
    </row>
    <row r="2357" spans="1:10" x14ac:dyDescent="0.2">
      <c r="A2357" s="4" t="s">
        <v>11</v>
      </c>
      <c r="B2357" s="4" t="s">
        <v>19</v>
      </c>
      <c r="C2357" s="4" t="s">
        <v>1246</v>
      </c>
      <c r="D2357" s="4" t="s">
        <v>2481</v>
      </c>
      <c r="F2357" s="4">
        <v>762037</v>
      </c>
      <c r="G2357" s="5" t="s">
        <v>954</v>
      </c>
      <c r="H2357" s="4">
        <v>0</v>
      </c>
      <c r="I2357" s="6">
        <v>3000000</v>
      </c>
      <c r="J2357" s="6">
        <v>2594240</v>
      </c>
    </row>
    <row r="2358" spans="1:10" x14ac:dyDescent="0.2">
      <c r="A2358" s="4" t="s">
        <v>11</v>
      </c>
      <c r="B2358" s="4" t="s">
        <v>19</v>
      </c>
      <c r="C2358" s="4" t="s">
        <v>1431</v>
      </c>
      <c r="D2358" s="4" t="s">
        <v>2837</v>
      </c>
      <c r="F2358" s="4">
        <v>674687</v>
      </c>
      <c r="G2358" s="5" t="s">
        <v>954</v>
      </c>
      <c r="H2358" s="4">
        <v>0</v>
      </c>
      <c r="I2358" s="6">
        <v>3000000</v>
      </c>
      <c r="J2358" s="6">
        <v>2595244</v>
      </c>
    </row>
    <row r="2359" spans="1:10" x14ac:dyDescent="0.2">
      <c r="A2359" s="4" t="s">
        <v>11</v>
      </c>
      <c r="B2359" s="4" t="s">
        <v>488</v>
      </c>
      <c r="C2359" s="4" t="s">
        <v>1192</v>
      </c>
      <c r="D2359" s="4" t="s">
        <v>3092</v>
      </c>
      <c r="F2359" s="4">
        <v>1172111</v>
      </c>
      <c r="G2359" s="5" t="s">
        <v>954</v>
      </c>
      <c r="H2359" s="4">
        <v>0</v>
      </c>
      <c r="I2359" s="6">
        <v>3000000</v>
      </c>
      <c r="J2359" s="6">
        <v>2596248</v>
      </c>
    </row>
    <row r="2360" spans="1:10" x14ac:dyDescent="0.2">
      <c r="A2360" s="4" t="s">
        <v>11</v>
      </c>
      <c r="B2360" s="4" t="s">
        <v>22</v>
      </c>
      <c r="C2360" s="4" t="s">
        <v>1246</v>
      </c>
      <c r="D2360" s="4" t="s">
        <v>2633</v>
      </c>
      <c r="F2360" s="4">
        <v>1389822</v>
      </c>
      <c r="G2360" s="5" t="s">
        <v>954</v>
      </c>
      <c r="H2360" s="4">
        <v>0</v>
      </c>
      <c r="I2360" s="6">
        <v>3000000</v>
      </c>
      <c r="J2360" s="6">
        <v>2597252</v>
      </c>
    </row>
    <row r="2361" spans="1:10" x14ac:dyDescent="0.2">
      <c r="A2361" s="4" t="s">
        <v>11</v>
      </c>
      <c r="B2361" s="4" t="s">
        <v>25</v>
      </c>
      <c r="C2361" s="4" t="s">
        <v>700</v>
      </c>
      <c r="D2361" s="4" t="s">
        <v>3093</v>
      </c>
      <c r="F2361" s="4">
        <v>800621</v>
      </c>
      <c r="G2361" s="5" t="s">
        <v>954</v>
      </c>
      <c r="H2361" s="4">
        <v>0</v>
      </c>
      <c r="I2361" s="6">
        <v>3000000</v>
      </c>
      <c r="J2361" s="6">
        <v>2598256</v>
      </c>
    </row>
    <row r="2362" spans="1:10" x14ac:dyDescent="0.2">
      <c r="A2362" s="4" t="s">
        <v>11</v>
      </c>
      <c r="B2362" s="4" t="s">
        <v>19</v>
      </c>
      <c r="C2362" s="4" t="s">
        <v>3094</v>
      </c>
      <c r="D2362" s="4" t="s">
        <v>2426</v>
      </c>
      <c r="F2362" s="4">
        <v>1685864</v>
      </c>
      <c r="G2362" s="5" t="s">
        <v>954</v>
      </c>
      <c r="H2362" s="4">
        <v>0</v>
      </c>
      <c r="I2362" s="6">
        <v>3000000</v>
      </c>
      <c r="J2362" s="6">
        <v>2599260</v>
      </c>
    </row>
    <row r="2363" spans="1:10" x14ac:dyDescent="0.2">
      <c r="A2363" s="4" t="s">
        <v>11</v>
      </c>
      <c r="B2363" s="4" t="s">
        <v>50</v>
      </c>
      <c r="C2363" s="4" t="s">
        <v>1401</v>
      </c>
      <c r="D2363" s="4" t="s">
        <v>3095</v>
      </c>
      <c r="F2363" s="4">
        <v>1657012</v>
      </c>
      <c r="G2363" s="5" t="s">
        <v>954</v>
      </c>
      <c r="H2363" s="4">
        <v>0</v>
      </c>
      <c r="I2363" s="6">
        <v>3000000</v>
      </c>
      <c r="J2363" s="6">
        <v>2600264</v>
      </c>
    </row>
    <row r="2364" spans="1:10" x14ac:dyDescent="0.2">
      <c r="A2364" s="4" t="s">
        <v>11</v>
      </c>
      <c r="B2364" s="4" t="s">
        <v>146</v>
      </c>
      <c r="C2364" s="4" t="s">
        <v>1401</v>
      </c>
      <c r="D2364" s="4" t="s">
        <v>669</v>
      </c>
      <c r="F2364" s="4">
        <v>119525</v>
      </c>
      <c r="G2364" s="5" t="s">
        <v>954</v>
      </c>
      <c r="H2364" s="4">
        <v>0</v>
      </c>
      <c r="I2364" s="6">
        <v>3000000</v>
      </c>
      <c r="J2364" s="6">
        <v>2601268</v>
      </c>
    </row>
    <row r="2365" spans="1:10" x14ac:dyDescent="0.2">
      <c r="A2365" s="4" t="s">
        <v>11</v>
      </c>
      <c r="B2365" s="4" t="s">
        <v>12</v>
      </c>
      <c r="C2365" s="4" t="s">
        <v>3096</v>
      </c>
      <c r="D2365" s="4" t="s">
        <v>3097</v>
      </c>
      <c r="F2365" s="4">
        <v>1662137</v>
      </c>
      <c r="G2365" s="5" t="s">
        <v>954</v>
      </c>
      <c r="H2365" s="4">
        <v>0</v>
      </c>
      <c r="I2365" s="6">
        <v>3000000</v>
      </c>
      <c r="J2365" s="6">
        <v>2602272</v>
      </c>
    </row>
    <row r="2366" spans="1:10" x14ac:dyDescent="0.2">
      <c r="A2366" s="4" t="s">
        <v>11</v>
      </c>
      <c r="B2366" s="4" t="s">
        <v>19</v>
      </c>
      <c r="C2366" s="4" t="s">
        <v>2255</v>
      </c>
      <c r="D2366" s="4" t="s">
        <v>481</v>
      </c>
      <c r="F2366" s="4">
        <v>524833</v>
      </c>
      <c r="G2366" s="5" t="s">
        <v>954</v>
      </c>
      <c r="H2366" s="4">
        <v>0</v>
      </c>
      <c r="I2366" s="6">
        <v>3000000</v>
      </c>
      <c r="J2366" s="6">
        <v>2603276</v>
      </c>
    </row>
    <row r="2367" spans="1:10" x14ac:dyDescent="0.2">
      <c r="A2367" s="4" t="s">
        <v>11</v>
      </c>
      <c r="B2367" s="4" t="s">
        <v>12</v>
      </c>
      <c r="C2367" s="4" t="s">
        <v>3098</v>
      </c>
      <c r="D2367" s="4" t="s">
        <v>3099</v>
      </c>
      <c r="F2367" s="4">
        <v>1659695</v>
      </c>
      <c r="G2367" s="5" t="s">
        <v>954</v>
      </c>
      <c r="H2367" s="4">
        <v>0</v>
      </c>
      <c r="I2367" s="6">
        <v>3000000</v>
      </c>
      <c r="J2367" s="6">
        <v>2604280</v>
      </c>
    </row>
    <row r="2368" spans="1:10" x14ac:dyDescent="0.2">
      <c r="A2368" s="4" t="s">
        <v>11</v>
      </c>
      <c r="B2368" s="4" t="s">
        <v>67</v>
      </c>
      <c r="C2368" s="4" t="s">
        <v>3096</v>
      </c>
      <c r="D2368" s="4" t="s">
        <v>3100</v>
      </c>
      <c r="F2368" s="4">
        <v>997633</v>
      </c>
      <c r="G2368" s="5" t="s">
        <v>954</v>
      </c>
      <c r="H2368" s="4">
        <v>0</v>
      </c>
      <c r="I2368" s="6">
        <v>3000000</v>
      </c>
      <c r="J2368" s="6">
        <v>2605284</v>
      </c>
    </row>
    <row r="2369" spans="1:10" x14ac:dyDescent="0.2">
      <c r="A2369" s="4" t="s">
        <v>11</v>
      </c>
      <c r="B2369" s="4" t="s">
        <v>25</v>
      </c>
      <c r="C2369" s="4" t="s">
        <v>1193</v>
      </c>
      <c r="D2369" s="4" t="s">
        <v>3101</v>
      </c>
      <c r="F2369" s="4">
        <v>594083</v>
      </c>
      <c r="G2369" s="5" t="s">
        <v>954</v>
      </c>
      <c r="H2369" s="4">
        <v>0</v>
      </c>
      <c r="I2369" s="6">
        <v>3000000</v>
      </c>
      <c r="J2369" s="6">
        <v>2606288</v>
      </c>
    </row>
    <row r="2370" spans="1:10" x14ac:dyDescent="0.2">
      <c r="A2370" s="4" t="s">
        <v>11</v>
      </c>
      <c r="B2370" s="4" t="s">
        <v>12</v>
      </c>
      <c r="C2370" s="4" t="s">
        <v>1036</v>
      </c>
      <c r="D2370" s="4" t="s">
        <v>105</v>
      </c>
      <c r="F2370" s="4">
        <v>1555091</v>
      </c>
      <c r="G2370" s="5" t="s">
        <v>954</v>
      </c>
      <c r="H2370" s="4">
        <v>0</v>
      </c>
      <c r="I2370" s="6">
        <v>3000000</v>
      </c>
      <c r="J2370" s="6">
        <v>2607292</v>
      </c>
    </row>
    <row r="2371" spans="1:10" x14ac:dyDescent="0.2">
      <c r="A2371" s="4" t="s">
        <v>11</v>
      </c>
      <c r="B2371" s="4" t="s">
        <v>157</v>
      </c>
      <c r="C2371" s="4" t="s">
        <v>627</v>
      </c>
      <c r="D2371" s="4" t="s">
        <v>3102</v>
      </c>
      <c r="F2371" s="4">
        <v>503977</v>
      </c>
      <c r="G2371" s="5" t="s">
        <v>954</v>
      </c>
      <c r="H2371" s="4">
        <v>0</v>
      </c>
      <c r="I2371" s="6">
        <v>3000000</v>
      </c>
      <c r="J2371" s="6">
        <v>2608296</v>
      </c>
    </row>
    <row r="2372" spans="1:10" x14ac:dyDescent="0.2">
      <c r="A2372" s="4" t="s">
        <v>11</v>
      </c>
      <c r="B2372" s="4" t="s">
        <v>12</v>
      </c>
      <c r="C2372" s="4" t="s">
        <v>627</v>
      </c>
      <c r="D2372" s="4" t="s">
        <v>3103</v>
      </c>
      <c r="F2372" s="4">
        <v>572303</v>
      </c>
      <c r="G2372" s="5" t="s">
        <v>954</v>
      </c>
      <c r="H2372" s="4">
        <v>0</v>
      </c>
      <c r="I2372" s="6">
        <v>3000000</v>
      </c>
      <c r="J2372" s="6">
        <v>2609300</v>
      </c>
    </row>
    <row r="2373" spans="1:10" x14ac:dyDescent="0.2">
      <c r="A2373" s="4" t="s">
        <v>11</v>
      </c>
      <c r="B2373" s="4" t="s">
        <v>12</v>
      </c>
      <c r="C2373" s="4" t="s">
        <v>627</v>
      </c>
      <c r="D2373" s="4" t="s">
        <v>3104</v>
      </c>
      <c r="F2373" s="4">
        <v>1659133</v>
      </c>
      <c r="G2373" s="5" t="s">
        <v>954</v>
      </c>
      <c r="H2373" s="4">
        <v>0</v>
      </c>
      <c r="I2373" s="6">
        <v>3000000</v>
      </c>
      <c r="J2373" s="6">
        <v>2610304</v>
      </c>
    </row>
    <row r="2374" spans="1:10" x14ac:dyDescent="0.2">
      <c r="A2374" s="4" t="s">
        <v>11</v>
      </c>
      <c r="B2374" s="4" t="s">
        <v>50</v>
      </c>
      <c r="C2374" s="4" t="s">
        <v>1271</v>
      </c>
      <c r="D2374" s="4" t="s">
        <v>303</v>
      </c>
      <c r="F2374" s="4">
        <v>749877</v>
      </c>
      <c r="G2374" s="5" t="s">
        <v>954</v>
      </c>
      <c r="H2374" s="4">
        <v>0</v>
      </c>
      <c r="I2374" s="6">
        <v>3000000</v>
      </c>
      <c r="J2374" s="6">
        <v>2611308</v>
      </c>
    </row>
    <row r="2375" spans="1:10" x14ac:dyDescent="0.2">
      <c r="A2375" s="4" t="s">
        <v>11</v>
      </c>
      <c r="B2375" s="4" t="s">
        <v>12</v>
      </c>
      <c r="C2375" s="4" t="s">
        <v>691</v>
      </c>
      <c r="D2375" s="4" t="s">
        <v>3105</v>
      </c>
      <c r="F2375" s="4">
        <v>1049657</v>
      </c>
      <c r="G2375" s="5" t="s">
        <v>954</v>
      </c>
      <c r="H2375" s="4">
        <v>0</v>
      </c>
      <c r="I2375" s="6">
        <v>3000000</v>
      </c>
      <c r="J2375" s="6">
        <v>2612312</v>
      </c>
    </row>
    <row r="2376" spans="1:10" x14ac:dyDescent="0.2">
      <c r="A2376" s="4" t="s">
        <v>11</v>
      </c>
      <c r="B2376" s="4" t="s">
        <v>19</v>
      </c>
      <c r="C2376" s="4" t="s">
        <v>691</v>
      </c>
      <c r="D2376" s="4" t="s">
        <v>2719</v>
      </c>
      <c r="F2376" s="4">
        <v>745834</v>
      </c>
      <c r="G2376" s="5" t="s">
        <v>954</v>
      </c>
      <c r="H2376" s="4">
        <v>0</v>
      </c>
      <c r="I2376" s="6">
        <v>3000000</v>
      </c>
      <c r="J2376" s="6">
        <v>2613316</v>
      </c>
    </row>
    <row r="2377" spans="1:10" x14ac:dyDescent="0.2">
      <c r="A2377" s="4" t="s">
        <v>11</v>
      </c>
      <c r="B2377" s="4" t="s">
        <v>12</v>
      </c>
      <c r="C2377" s="4" t="s">
        <v>691</v>
      </c>
      <c r="D2377" s="4" t="s">
        <v>663</v>
      </c>
      <c r="F2377" s="4">
        <v>520609</v>
      </c>
      <c r="G2377" s="5" t="s">
        <v>954</v>
      </c>
      <c r="H2377" s="4">
        <v>0</v>
      </c>
      <c r="I2377" s="6">
        <v>3000000</v>
      </c>
      <c r="J2377" s="6">
        <v>2614320</v>
      </c>
    </row>
    <row r="2378" spans="1:10" x14ac:dyDescent="0.2">
      <c r="A2378" s="4" t="s">
        <v>11</v>
      </c>
      <c r="B2378" s="4" t="s">
        <v>19</v>
      </c>
      <c r="C2378" s="4" t="s">
        <v>691</v>
      </c>
      <c r="D2378" s="4" t="s">
        <v>3106</v>
      </c>
      <c r="F2378" s="4">
        <v>683423</v>
      </c>
      <c r="G2378" s="5" t="s">
        <v>954</v>
      </c>
      <c r="H2378" s="4">
        <v>0</v>
      </c>
      <c r="I2378" s="6">
        <v>3000000</v>
      </c>
      <c r="J2378" s="6">
        <v>2615324</v>
      </c>
    </row>
    <row r="2379" spans="1:10" x14ac:dyDescent="0.2">
      <c r="A2379" s="4" t="s">
        <v>11</v>
      </c>
      <c r="B2379" s="4" t="s">
        <v>25</v>
      </c>
      <c r="C2379" s="4" t="s">
        <v>3107</v>
      </c>
      <c r="D2379" s="4" t="s">
        <v>883</v>
      </c>
      <c r="F2379" s="4">
        <v>1515921</v>
      </c>
      <c r="G2379" s="5" t="s">
        <v>954</v>
      </c>
      <c r="H2379" s="4">
        <v>0</v>
      </c>
      <c r="I2379" s="6">
        <v>3000000</v>
      </c>
      <c r="J2379" s="6">
        <v>2616328</v>
      </c>
    </row>
    <row r="2380" spans="1:10" x14ac:dyDescent="0.2">
      <c r="A2380" s="4" t="s">
        <v>11</v>
      </c>
      <c r="B2380" s="4" t="s">
        <v>12</v>
      </c>
      <c r="C2380" s="4" t="s">
        <v>691</v>
      </c>
      <c r="D2380" s="4" t="s">
        <v>279</v>
      </c>
      <c r="F2380" s="4">
        <v>38758</v>
      </c>
      <c r="G2380" s="5" t="s">
        <v>954</v>
      </c>
      <c r="H2380" s="4">
        <v>0</v>
      </c>
      <c r="I2380" s="6">
        <v>3000000</v>
      </c>
      <c r="J2380" s="6">
        <v>2617332</v>
      </c>
    </row>
    <row r="2381" spans="1:10" x14ac:dyDescent="0.2">
      <c r="A2381" s="4" t="s">
        <v>11</v>
      </c>
      <c r="B2381" s="4" t="s">
        <v>16</v>
      </c>
      <c r="C2381" s="4" t="s">
        <v>1166</v>
      </c>
      <c r="D2381" s="4" t="s">
        <v>3108</v>
      </c>
      <c r="F2381" s="4">
        <v>752277</v>
      </c>
      <c r="G2381" s="5" t="s">
        <v>954</v>
      </c>
      <c r="H2381" s="4">
        <v>0</v>
      </c>
      <c r="I2381" s="6">
        <v>3000000</v>
      </c>
      <c r="J2381" s="6">
        <v>2618336</v>
      </c>
    </row>
    <row r="2382" spans="1:10" x14ac:dyDescent="0.2">
      <c r="A2382" s="4" t="s">
        <v>11</v>
      </c>
      <c r="B2382" s="4" t="s">
        <v>25</v>
      </c>
      <c r="C2382" s="4" t="s">
        <v>1166</v>
      </c>
      <c r="D2382" s="4" t="s">
        <v>349</v>
      </c>
      <c r="F2382" s="4">
        <v>569069</v>
      </c>
      <c r="G2382" s="5" t="s">
        <v>954</v>
      </c>
      <c r="H2382" s="4">
        <v>0</v>
      </c>
      <c r="I2382" s="6">
        <v>3000000</v>
      </c>
      <c r="J2382" s="6">
        <v>2619340</v>
      </c>
    </row>
    <row r="2383" spans="1:10" x14ac:dyDescent="0.2">
      <c r="A2383" s="4" t="s">
        <v>11</v>
      </c>
      <c r="B2383" s="4" t="s">
        <v>12</v>
      </c>
      <c r="C2383" s="4" t="s">
        <v>3109</v>
      </c>
      <c r="D2383" s="4" t="s">
        <v>211</v>
      </c>
      <c r="F2383" s="4">
        <v>1610771</v>
      </c>
      <c r="G2383" s="5" t="s">
        <v>954</v>
      </c>
      <c r="H2383" s="4">
        <v>0</v>
      </c>
      <c r="I2383" s="6">
        <v>3000000</v>
      </c>
      <c r="J2383" s="6">
        <v>2620344</v>
      </c>
    </row>
    <row r="2384" spans="1:10" x14ac:dyDescent="0.2">
      <c r="A2384" s="4" t="s">
        <v>11</v>
      </c>
      <c r="B2384" s="4" t="s">
        <v>12</v>
      </c>
      <c r="C2384" s="4" t="s">
        <v>1166</v>
      </c>
      <c r="D2384" s="4" t="s">
        <v>3110</v>
      </c>
      <c r="F2384" s="4">
        <v>96715</v>
      </c>
      <c r="G2384" s="5" t="s">
        <v>954</v>
      </c>
      <c r="H2384" s="4">
        <v>0</v>
      </c>
      <c r="I2384" s="6">
        <v>3000000</v>
      </c>
      <c r="J2384" s="6">
        <v>2621348</v>
      </c>
    </row>
    <row r="2385" spans="1:10" x14ac:dyDescent="0.2">
      <c r="A2385" s="4" t="s">
        <v>11</v>
      </c>
      <c r="B2385" s="4" t="s">
        <v>50</v>
      </c>
      <c r="C2385" s="4" t="s">
        <v>1166</v>
      </c>
      <c r="D2385" s="4" t="s">
        <v>2151</v>
      </c>
      <c r="F2385" s="4">
        <v>618262</v>
      </c>
      <c r="G2385" s="5" t="s">
        <v>954</v>
      </c>
      <c r="H2385" s="4">
        <v>0</v>
      </c>
      <c r="I2385" s="6">
        <v>3000000</v>
      </c>
      <c r="J2385" s="6">
        <v>2622352</v>
      </c>
    </row>
    <row r="2386" spans="1:10" x14ac:dyDescent="0.2">
      <c r="A2386" s="4" t="s">
        <v>11</v>
      </c>
      <c r="B2386" s="4" t="s">
        <v>22</v>
      </c>
      <c r="C2386" s="4" t="s">
        <v>625</v>
      </c>
      <c r="D2386" s="4" t="s">
        <v>3111</v>
      </c>
      <c r="F2386" s="4">
        <v>1434529</v>
      </c>
      <c r="G2386" s="5" t="s">
        <v>954</v>
      </c>
      <c r="H2386" s="4">
        <v>0</v>
      </c>
      <c r="I2386" s="6">
        <v>3000000</v>
      </c>
      <c r="J2386" s="6">
        <v>2623356</v>
      </c>
    </row>
    <row r="2387" spans="1:10" x14ac:dyDescent="0.2">
      <c r="A2387" s="4" t="s">
        <v>11</v>
      </c>
      <c r="B2387" s="4" t="s">
        <v>25</v>
      </c>
      <c r="C2387" s="4" t="s">
        <v>3112</v>
      </c>
      <c r="D2387" s="4" t="s">
        <v>3113</v>
      </c>
      <c r="F2387" s="4">
        <v>516706</v>
      </c>
      <c r="G2387" s="5" t="s">
        <v>954</v>
      </c>
      <c r="H2387" s="4">
        <v>0</v>
      </c>
      <c r="I2387" s="6">
        <v>3000000</v>
      </c>
      <c r="J2387" s="6">
        <v>2624360</v>
      </c>
    </row>
    <row r="2388" spans="1:10" x14ac:dyDescent="0.2">
      <c r="A2388" s="4" t="s">
        <v>11</v>
      </c>
      <c r="B2388" s="4" t="s">
        <v>12</v>
      </c>
      <c r="C2388" s="4" t="s">
        <v>191</v>
      </c>
      <c r="D2388" s="4" t="s">
        <v>3114</v>
      </c>
      <c r="F2388" s="4">
        <v>640936</v>
      </c>
      <c r="G2388" s="5" t="s">
        <v>954</v>
      </c>
      <c r="H2388" s="4">
        <v>0</v>
      </c>
      <c r="I2388" s="6">
        <v>3000000</v>
      </c>
      <c r="J2388" s="6">
        <v>2625364</v>
      </c>
    </row>
    <row r="2389" spans="1:10" x14ac:dyDescent="0.2">
      <c r="A2389" s="4" t="s">
        <v>11</v>
      </c>
      <c r="B2389" s="4" t="s">
        <v>12</v>
      </c>
      <c r="C2389" s="4" t="s">
        <v>3112</v>
      </c>
      <c r="D2389" s="4" t="s">
        <v>3115</v>
      </c>
      <c r="F2389" s="4">
        <v>1396322</v>
      </c>
      <c r="G2389" s="5" t="s">
        <v>954</v>
      </c>
      <c r="H2389" s="4">
        <v>0</v>
      </c>
      <c r="I2389" s="6">
        <v>3000000</v>
      </c>
      <c r="J2389" s="6">
        <v>2626368</v>
      </c>
    </row>
    <row r="2390" spans="1:10" x14ac:dyDescent="0.2">
      <c r="A2390" s="4" t="s">
        <v>11</v>
      </c>
      <c r="B2390" s="4" t="s">
        <v>25</v>
      </c>
      <c r="C2390" s="4" t="s">
        <v>191</v>
      </c>
      <c r="D2390" s="4" t="s">
        <v>3116</v>
      </c>
      <c r="F2390" s="4">
        <v>1538865</v>
      </c>
      <c r="G2390" s="5" t="s">
        <v>954</v>
      </c>
      <c r="H2390" s="4">
        <v>0</v>
      </c>
      <c r="I2390" s="6">
        <v>3000000</v>
      </c>
      <c r="J2390" s="6">
        <v>2627372</v>
      </c>
    </row>
    <row r="2391" spans="1:10" x14ac:dyDescent="0.2">
      <c r="A2391" s="4" t="s">
        <v>11</v>
      </c>
      <c r="B2391" s="4" t="s">
        <v>19</v>
      </c>
      <c r="C2391" s="4" t="s">
        <v>981</v>
      </c>
      <c r="D2391" s="4" t="s">
        <v>3117</v>
      </c>
      <c r="F2391" s="4">
        <v>502870</v>
      </c>
      <c r="G2391" s="5" t="s">
        <v>954</v>
      </c>
      <c r="H2391" s="4">
        <v>0</v>
      </c>
      <c r="I2391" s="6">
        <v>3000000</v>
      </c>
      <c r="J2391" s="6">
        <v>2628376</v>
      </c>
    </row>
    <row r="2392" spans="1:10" x14ac:dyDescent="0.2">
      <c r="A2392" s="4" t="s">
        <v>11</v>
      </c>
      <c r="B2392" s="4" t="s">
        <v>16</v>
      </c>
      <c r="C2392" s="4" t="s">
        <v>1735</v>
      </c>
      <c r="D2392" s="4" t="s">
        <v>3118</v>
      </c>
      <c r="F2392" s="4">
        <v>683316</v>
      </c>
      <c r="G2392" s="5" t="s">
        <v>954</v>
      </c>
      <c r="H2392" s="4">
        <v>0</v>
      </c>
      <c r="I2392" s="6">
        <v>3000000</v>
      </c>
      <c r="J2392" s="6">
        <v>2629380</v>
      </c>
    </row>
    <row r="2393" spans="1:10" x14ac:dyDescent="0.2">
      <c r="A2393" s="4" t="s">
        <v>11</v>
      </c>
      <c r="B2393" s="4" t="s">
        <v>12</v>
      </c>
      <c r="C2393" s="4" t="s">
        <v>2425</v>
      </c>
      <c r="D2393" s="4" t="s">
        <v>3119</v>
      </c>
      <c r="F2393" s="4">
        <v>514222</v>
      </c>
      <c r="G2393" s="5" t="s">
        <v>954</v>
      </c>
      <c r="H2393" s="4">
        <v>0</v>
      </c>
      <c r="I2393" s="6">
        <v>3000000</v>
      </c>
      <c r="J2393" s="6">
        <v>2630384</v>
      </c>
    </row>
    <row r="2394" spans="1:10" x14ac:dyDescent="0.2">
      <c r="A2394" s="4" t="s">
        <v>11</v>
      </c>
      <c r="B2394" s="4" t="s">
        <v>12</v>
      </c>
      <c r="C2394" s="4" t="s">
        <v>2425</v>
      </c>
      <c r="D2394" s="4" t="s">
        <v>2526</v>
      </c>
      <c r="F2394" s="4">
        <v>858009</v>
      </c>
      <c r="G2394" s="5" t="s">
        <v>954</v>
      </c>
      <c r="H2394" s="4">
        <v>0</v>
      </c>
      <c r="I2394" s="6">
        <v>3000000</v>
      </c>
      <c r="J2394" s="6">
        <v>2631388</v>
      </c>
    </row>
    <row r="2395" spans="1:10" x14ac:dyDescent="0.2">
      <c r="A2395" s="4" t="s">
        <v>11</v>
      </c>
      <c r="B2395" s="4" t="s">
        <v>19</v>
      </c>
      <c r="C2395" s="4" t="s">
        <v>981</v>
      </c>
      <c r="D2395" s="4" t="s">
        <v>917</v>
      </c>
      <c r="F2395" s="4">
        <v>771079</v>
      </c>
      <c r="G2395" s="5" t="s">
        <v>954</v>
      </c>
      <c r="H2395" s="4">
        <v>0</v>
      </c>
      <c r="I2395" s="6">
        <v>3000000</v>
      </c>
      <c r="J2395" s="6">
        <v>2632392</v>
      </c>
    </row>
    <row r="2396" spans="1:10" x14ac:dyDescent="0.2">
      <c r="A2396" s="4" t="s">
        <v>11</v>
      </c>
      <c r="B2396" s="4" t="s">
        <v>22</v>
      </c>
      <c r="C2396" s="4" t="s">
        <v>2425</v>
      </c>
      <c r="D2396" s="4" t="s">
        <v>3120</v>
      </c>
      <c r="F2396" s="4">
        <v>1433349</v>
      </c>
      <c r="G2396" s="5" t="s">
        <v>954</v>
      </c>
      <c r="H2396" s="4">
        <v>0</v>
      </c>
      <c r="I2396" s="6">
        <v>3000000</v>
      </c>
      <c r="J2396" s="6">
        <v>2633396</v>
      </c>
    </row>
    <row r="2397" spans="1:10" x14ac:dyDescent="0.2">
      <c r="A2397" s="4" t="s">
        <v>11</v>
      </c>
      <c r="B2397" s="4" t="s">
        <v>19</v>
      </c>
      <c r="C2397" s="4" t="s">
        <v>1036</v>
      </c>
      <c r="D2397" s="4" t="s">
        <v>3121</v>
      </c>
      <c r="F2397" s="4">
        <v>646172</v>
      </c>
      <c r="G2397" s="5" t="s">
        <v>954</v>
      </c>
      <c r="H2397" s="4">
        <v>0</v>
      </c>
      <c r="I2397" s="6">
        <v>3000000</v>
      </c>
      <c r="J2397" s="6">
        <v>2634400</v>
      </c>
    </row>
    <row r="2398" spans="1:10" x14ac:dyDescent="0.2">
      <c r="A2398" s="4" t="s">
        <v>11</v>
      </c>
      <c r="B2398" s="4" t="s">
        <v>25</v>
      </c>
      <c r="C2398" s="4" t="s">
        <v>1196</v>
      </c>
      <c r="D2398" s="4" t="s">
        <v>87</v>
      </c>
      <c r="F2398" s="4">
        <v>1756459</v>
      </c>
      <c r="G2398" s="5" t="s">
        <v>954</v>
      </c>
      <c r="H2398" s="4">
        <v>0</v>
      </c>
      <c r="I2398" s="6">
        <v>3000000</v>
      </c>
      <c r="J2398" s="6">
        <v>2635404</v>
      </c>
    </row>
    <row r="2399" spans="1:10" x14ac:dyDescent="0.2">
      <c r="A2399" s="4" t="s">
        <v>11</v>
      </c>
      <c r="B2399" s="4" t="s">
        <v>12</v>
      </c>
      <c r="C2399" s="4" t="s">
        <v>1196</v>
      </c>
      <c r="D2399" s="4" t="s">
        <v>3012</v>
      </c>
      <c r="F2399" s="4">
        <v>766160</v>
      </c>
      <c r="G2399" s="5" t="s">
        <v>954</v>
      </c>
      <c r="H2399" s="4">
        <v>0</v>
      </c>
      <c r="I2399" s="6">
        <v>3000000</v>
      </c>
      <c r="J2399" s="6">
        <v>2636408</v>
      </c>
    </row>
    <row r="2400" spans="1:10" x14ac:dyDescent="0.2">
      <c r="A2400" s="4" t="s">
        <v>11</v>
      </c>
      <c r="B2400" s="4" t="s">
        <v>22</v>
      </c>
      <c r="C2400" s="4" t="s">
        <v>1196</v>
      </c>
      <c r="D2400" s="4" t="s">
        <v>416</v>
      </c>
      <c r="F2400" s="4">
        <v>1602190</v>
      </c>
      <c r="G2400" s="5" t="s">
        <v>954</v>
      </c>
      <c r="H2400" s="4">
        <v>0</v>
      </c>
      <c r="I2400" s="6">
        <v>3000000</v>
      </c>
      <c r="J2400" s="6">
        <v>2637412</v>
      </c>
    </row>
    <row r="2401" spans="1:10" x14ac:dyDescent="0.2">
      <c r="A2401" s="4" t="s">
        <v>11</v>
      </c>
      <c r="B2401" s="4" t="s">
        <v>22</v>
      </c>
      <c r="C2401" s="4" t="s">
        <v>1196</v>
      </c>
      <c r="D2401" s="4" t="s">
        <v>3122</v>
      </c>
      <c r="F2401" s="4">
        <v>611333</v>
      </c>
      <c r="G2401" s="5" t="s">
        <v>954</v>
      </c>
      <c r="H2401" s="4">
        <v>0</v>
      </c>
      <c r="I2401" s="6">
        <v>3000000</v>
      </c>
      <c r="J2401" s="6">
        <v>2638416</v>
      </c>
    </row>
    <row r="2402" spans="1:10" x14ac:dyDescent="0.2">
      <c r="A2402" s="4" t="s">
        <v>11</v>
      </c>
      <c r="B2402" s="4" t="s">
        <v>25</v>
      </c>
      <c r="C2402" s="4" t="s">
        <v>1014</v>
      </c>
      <c r="D2402" s="4" t="s">
        <v>3123</v>
      </c>
      <c r="F2402" s="4">
        <v>1443066</v>
      </c>
      <c r="G2402" s="5" t="s">
        <v>954</v>
      </c>
      <c r="H2402" s="4">
        <v>0</v>
      </c>
      <c r="I2402" s="6">
        <v>3000000</v>
      </c>
      <c r="J2402" s="6">
        <v>2639420</v>
      </c>
    </row>
    <row r="2403" spans="1:10" x14ac:dyDescent="0.2">
      <c r="A2403" s="4" t="s">
        <v>11</v>
      </c>
      <c r="B2403" s="4" t="s">
        <v>16</v>
      </c>
      <c r="C2403" s="4" t="s">
        <v>1196</v>
      </c>
      <c r="D2403" s="4" t="s">
        <v>2683</v>
      </c>
      <c r="F2403" s="4">
        <v>1011152</v>
      </c>
      <c r="G2403" s="5" t="s">
        <v>954</v>
      </c>
      <c r="H2403" s="4">
        <v>0</v>
      </c>
      <c r="I2403" s="6">
        <v>3000000</v>
      </c>
      <c r="J2403" s="6">
        <v>2640424</v>
      </c>
    </row>
    <row r="2404" spans="1:10" x14ac:dyDescent="0.2">
      <c r="A2404" s="4" t="s">
        <v>11</v>
      </c>
      <c r="B2404" s="4" t="s">
        <v>157</v>
      </c>
      <c r="C2404" s="4" t="s">
        <v>3124</v>
      </c>
      <c r="D2404" s="4" t="s">
        <v>622</v>
      </c>
      <c r="F2404" s="4">
        <v>1533254</v>
      </c>
      <c r="G2404" s="5" t="s">
        <v>954</v>
      </c>
      <c r="H2404" s="4">
        <v>0</v>
      </c>
      <c r="I2404" s="6">
        <v>3000000</v>
      </c>
      <c r="J2404" s="6">
        <v>2641428</v>
      </c>
    </row>
    <row r="2405" spans="1:10" x14ac:dyDescent="0.2">
      <c r="A2405" s="4" t="s">
        <v>11</v>
      </c>
      <c r="B2405" s="4" t="s">
        <v>488</v>
      </c>
      <c r="C2405" s="4" t="s">
        <v>1815</v>
      </c>
      <c r="D2405" s="4" t="s">
        <v>189</v>
      </c>
      <c r="F2405" s="4">
        <v>1474749</v>
      </c>
      <c r="G2405" s="5" t="s">
        <v>954</v>
      </c>
      <c r="H2405" s="4">
        <v>0</v>
      </c>
      <c r="I2405" s="6">
        <v>3000000</v>
      </c>
      <c r="J2405" s="6">
        <v>2642432</v>
      </c>
    </row>
    <row r="2406" spans="1:10" x14ac:dyDescent="0.2">
      <c r="A2406" s="4" t="s">
        <v>11</v>
      </c>
      <c r="B2406" s="4" t="s">
        <v>12</v>
      </c>
      <c r="C2406" s="4" t="s">
        <v>389</v>
      </c>
      <c r="D2406" s="4" t="s">
        <v>3125</v>
      </c>
      <c r="F2406" s="4">
        <v>1390200</v>
      </c>
      <c r="G2406" s="5" t="s">
        <v>954</v>
      </c>
      <c r="H2406" s="4">
        <v>0</v>
      </c>
      <c r="I2406" s="6">
        <v>3000000</v>
      </c>
      <c r="J2406" s="6">
        <v>2643436</v>
      </c>
    </row>
    <row r="2407" spans="1:10" x14ac:dyDescent="0.2">
      <c r="A2407" s="4" t="s">
        <v>11</v>
      </c>
      <c r="B2407" s="4" t="s">
        <v>146</v>
      </c>
      <c r="C2407" s="4" t="s">
        <v>805</v>
      </c>
      <c r="D2407" s="4" t="s">
        <v>3126</v>
      </c>
      <c r="F2407" s="4">
        <v>1655529</v>
      </c>
      <c r="G2407" s="5" t="s">
        <v>954</v>
      </c>
      <c r="H2407" s="4">
        <v>0</v>
      </c>
      <c r="I2407" s="6">
        <v>3000000</v>
      </c>
      <c r="J2407" s="6">
        <v>2644440</v>
      </c>
    </row>
    <row r="2408" spans="1:10" x14ac:dyDescent="0.2">
      <c r="A2408" s="4" t="s">
        <v>11</v>
      </c>
      <c r="B2408" s="4" t="s">
        <v>12</v>
      </c>
      <c r="C2408" s="4" t="s">
        <v>805</v>
      </c>
      <c r="D2408" s="4" t="s">
        <v>390</v>
      </c>
      <c r="F2408" s="4">
        <v>742567</v>
      </c>
      <c r="G2408" s="5" t="s">
        <v>954</v>
      </c>
      <c r="H2408" s="4">
        <v>0</v>
      </c>
      <c r="I2408" s="6">
        <v>3000000</v>
      </c>
      <c r="J2408" s="6">
        <v>2645444</v>
      </c>
    </row>
    <row r="2409" spans="1:10" x14ac:dyDescent="0.2">
      <c r="A2409" s="4" t="s">
        <v>11</v>
      </c>
      <c r="B2409" s="4" t="s">
        <v>19</v>
      </c>
      <c r="C2409" s="4" t="s">
        <v>356</v>
      </c>
      <c r="D2409" s="4" t="s">
        <v>137</v>
      </c>
      <c r="F2409" s="4">
        <v>585990</v>
      </c>
      <c r="G2409" s="5" t="s">
        <v>954</v>
      </c>
      <c r="H2409" s="4">
        <v>0</v>
      </c>
      <c r="I2409" s="6">
        <v>3000000</v>
      </c>
      <c r="J2409" s="6">
        <v>2646448</v>
      </c>
    </row>
    <row r="2410" spans="1:10" x14ac:dyDescent="0.2">
      <c r="A2410" s="4" t="s">
        <v>11</v>
      </c>
      <c r="B2410" s="4" t="s">
        <v>19</v>
      </c>
      <c r="C2410" s="4" t="s">
        <v>3127</v>
      </c>
      <c r="D2410" s="4" t="s">
        <v>2442</v>
      </c>
      <c r="F2410" s="4">
        <v>1604501</v>
      </c>
      <c r="G2410" s="5" t="s">
        <v>954</v>
      </c>
      <c r="H2410" s="4">
        <v>0</v>
      </c>
      <c r="I2410" s="6">
        <v>3000000</v>
      </c>
      <c r="J2410" s="6">
        <v>2647452</v>
      </c>
    </row>
    <row r="2411" spans="1:10" x14ac:dyDescent="0.2">
      <c r="A2411" s="4" t="s">
        <v>11</v>
      </c>
      <c r="B2411" s="4" t="s">
        <v>50</v>
      </c>
      <c r="C2411" s="4" t="s">
        <v>1199</v>
      </c>
      <c r="D2411" s="4" t="s">
        <v>3128</v>
      </c>
      <c r="F2411" s="4">
        <v>43089</v>
      </c>
      <c r="G2411" s="5" t="s">
        <v>954</v>
      </c>
      <c r="H2411" s="4">
        <v>0</v>
      </c>
      <c r="I2411" s="6">
        <v>3000000</v>
      </c>
      <c r="J2411" s="6">
        <v>2648456</v>
      </c>
    </row>
    <row r="2412" spans="1:10" x14ac:dyDescent="0.2">
      <c r="A2412" s="4" t="s">
        <v>11</v>
      </c>
      <c r="B2412" s="4" t="s">
        <v>19</v>
      </c>
      <c r="C2412" s="4" t="s">
        <v>1036</v>
      </c>
      <c r="D2412" s="4" t="s">
        <v>3129</v>
      </c>
      <c r="F2412" s="4">
        <v>589604</v>
      </c>
      <c r="G2412" s="5" t="s">
        <v>954</v>
      </c>
      <c r="H2412" s="4">
        <v>0</v>
      </c>
      <c r="I2412" s="6">
        <v>3000000</v>
      </c>
      <c r="J2412" s="6">
        <v>2649460</v>
      </c>
    </row>
    <row r="2413" spans="1:10" x14ac:dyDescent="0.2">
      <c r="A2413" s="4" t="s">
        <v>11</v>
      </c>
      <c r="B2413" s="4" t="s">
        <v>146</v>
      </c>
      <c r="C2413" s="4" t="s">
        <v>1036</v>
      </c>
      <c r="D2413" s="4" t="s">
        <v>3130</v>
      </c>
      <c r="F2413" s="4">
        <v>1140712</v>
      </c>
      <c r="G2413" s="5" t="s">
        <v>954</v>
      </c>
      <c r="H2413" s="4">
        <v>0</v>
      </c>
      <c r="I2413" s="6">
        <v>3000000</v>
      </c>
      <c r="J2413" s="6">
        <v>2650464</v>
      </c>
    </row>
    <row r="2414" spans="1:10" x14ac:dyDescent="0.2">
      <c r="A2414" s="4" t="s">
        <v>11</v>
      </c>
      <c r="B2414" s="4" t="s">
        <v>50</v>
      </c>
      <c r="C2414" s="4" t="s">
        <v>1199</v>
      </c>
      <c r="D2414" s="4" t="s">
        <v>2417</v>
      </c>
      <c r="F2414" s="4">
        <v>730919</v>
      </c>
      <c r="G2414" s="5" t="s">
        <v>954</v>
      </c>
      <c r="H2414" s="4">
        <v>0</v>
      </c>
      <c r="I2414" s="6">
        <v>3000000</v>
      </c>
      <c r="J2414" s="6">
        <v>2651468</v>
      </c>
    </row>
    <row r="2415" spans="1:10" x14ac:dyDescent="0.2">
      <c r="A2415" s="4" t="s">
        <v>11</v>
      </c>
      <c r="B2415" s="4" t="s">
        <v>12</v>
      </c>
      <c r="C2415" s="4" t="s">
        <v>191</v>
      </c>
      <c r="D2415" s="4" t="s">
        <v>3131</v>
      </c>
      <c r="F2415" s="4">
        <v>651107</v>
      </c>
      <c r="G2415" s="5" t="s">
        <v>954</v>
      </c>
      <c r="H2415" s="4">
        <v>0</v>
      </c>
      <c r="I2415" s="6">
        <v>3000000</v>
      </c>
      <c r="J2415" s="6">
        <v>2652472</v>
      </c>
    </row>
    <row r="2416" spans="1:10" x14ac:dyDescent="0.2">
      <c r="A2416" s="4" t="s">
        <v>11</v>
      </c>
      <c r="B2416" s="4" t="s">
        <v>12</v>
      </c>
      <c r="C2416" s="4" t="s">
        <v>3132</v>
      </c>
      <c r="D2416" s="4" t="s">
        <v>3133</v>
      </c>
      <c r="F2416" s="4">
        <v>1660248</v>
      </c>
      <c r="G2416" s="5" t="s">
        <v>954</v>
      </c>
      <c r="H2416" s="4">
        <v>0</v>
      </c>
      <c r="I2416" s="6">
        <v>3000000</v>
      </c>
      <c r="J2416" s="6">
        <v>2653476</v>
      </c>
    </row>
    <row r="2417" spans="1:10" x14ac:dyDescent="0.2">
      <c r="A2417" s="4" t="s">
        <v>11</v>
      </c>
      <c r="B2417" s="4" t="s">
        <v>50</v>
      </c>
      <c r="C2417" s="4" t="s">
        <v>3134</v>
      </c>
      <c r="D2417" s="4" t="s">
        <v>3135</v>
      </c>
      <c r="F2417" s="4">
        <v>1662418</v>
      </c>
      <c r="G2417" s="5" t="s">
        <v>954</v>
      </c>
      <c r="H2417" s="4">
        <v>0</v>
      </c>
      <c r="I2417" s="6">
        <v>3000000</v>
      </c>
      <c r="J2417" s="6">
        <v>2654480</v>
      </c>
    </row>
    <row r="2418" spans="1:10" x14ac:dyDescent="0.2">
      <c r="A2418" s="4" t="s">
        <v>11</v>
      </c>
      <c r="B2418" s="4" t="s">
        <v>12</v>
      </c>
      <c r="C2418" s="4" t="s">
        <v>389</v>
      </c>
      <c r="D2418" s="4" t="s">
        <v>3136</v>
      </c>
      <c r="F2418" s="4">
        <v>507812</v>
      </c>
      <c r="G2418" s="5" t="s">
        <v>954</v>
      </c>
      <c r="H2418" s="4">
        <v>0</v>
      </c>
      <c r="I2418" s="6">
        <v>3000000</v>
      </c>
      <c r="J2418" s="6">
        <v>2655484</v>
      </c>
    </row>
    <row r="2419" spans="1:10" x14ac:dyDescent="0.2">
      <c r="A2419" s="4" t="s">
        <v>11</v>
      </c>
      <c r="B2419" s="4" t="s">
        <v>12</v>
      </c>
      <c r="C2419" s="4" t="s">
        <v>1354</v>
      </c>
      <c r="D2419" s="4" t="s">
        <v>3137</v>
      </c>
      <c r="F2419" s="4">
        <v>32959</v>
      </c>
      <c r="G2419" s="5" t="s">
        <v>954</v>
      </c>
      <c r="H2419" s="4">
        <v>0</v>
      </c>
      <c r="I2419" s="6">
        <v>3000000</v>
      </c>
      <c r="J2419" s="6">
        <v>2656488</v>
      </c>
    </row>
    <row r="2420" spans="1:10" x14ac:dyDescent="0.2">
      <c r="A2420" s="4" t="s">
        <v>11</v>
      </c>
      <c r="B2420" s="4" t="s">
        <v>12</v>
      </c>
      <c r="C2420" s="4" t="s">
        <v>389</v>
      </c>
      <c r="D2420" s="4" t="s">
        <v>3138</v>
      </c>
      <c r="F2420" s="4">
        <v>1608379</v>
      </c>
      <c r="G2420" s="5" t="s">
        <v>954</v>
      </c>
      <c r="H2420" s="4">
        <v>0</v>
      </c>
      <c r="I2420" s="6">
        <v>3000000</v>
      </c>
      <c r="J2420" s="6">
        <v>2657492</v>
      </c>
    </row>
    <row r="2421" spans="1:10" x14ac:dyDescent="0.2">
      <c r="A2421" s="4" t="s">
        <v>11</v>
      </c>
      <c r="B2421" s="4" t="s">
        <v>67</v>
      </c>
      <c r="C2421" s="4" t="s">
        <v>627</v>
      </c>
      <c r="D2421" s="4" t="s">
        <v>3139</v>
      </c>
      <c r="F2421" s="4">
        <v>1396421</v>
      </c>
      <c r="G2421" s="5" t="s">
        <v>954</v>
      </c>
      <c r="H2421" s="4">
        <v>0</v>
      </c>
      <c r="I2421" s="6">
        <v>3000000</v>
      </c>
      <c r="J2421" s="6">
        <v>2658496</v>
      </c>
    </row>
    <row r="2422" spans="1:10" x14ac:dyDescent="0.2">
      <c r="A2422" s="4" t="s">
        <v>11</v>
      </c>
      <c r="B2422" s="4" t="s">
        <v>67</v>
      </c>
      <c r="C2422" s="4" t="s">
        <v>2422</v>
      </c>
      <c r="D2422" s="4" t="s">
        <v>1141</v>
      </c>
      <c r="F2422" s="4">
        <v>1515939</v>
      </c>
      <c r="G2422" s="5" t="s">
        <v>954</v>
      </c>
      <c r="H2422" s="4">
        <v>0</v>
      </c>
      <c r="I2422" s="6">
        <v>3000000</v>
      </c>
      <c r="J2422" s="6">
        <v>2659500</v>
      </c>
    </row>
    <row r="2423" spans="1:10" x14ac:dyDescent="0.2">
      <c r="A2423" s="4" t="s">
        <v>11</v>
      </c>
      <c r="B2423" s="4" t="s">
        <v>25</v>
      </c>
      <c r="C2423" s="4" t="s">
        <v>1036</v>
      </c>
      <c r="D2423" s="4" t="s">
        <v>203</v>
      </c>
      <c r="F2423" s="4">
        <v>1756368</v>
      </c>
      <c r="G2423" s="5" t="s">
        <v>954</v>
      </c>
      <c r="H2423" s="4">
        <v>0</v>
      </c>
      <c r="I2423" s="6">
        <v>3000000</v>
      </c>
      <c r="J2423" s="6">
        <v>2660504</v>
      </c>
    </row>
    <row r="2424" spans="1:10" x14ac:dyDescent="0.2">
      <c r="A2424" s="4" t="s">
        <v>11</v>
      </c>
      <c r="B2424" s="4" t="s">
        <v>25</v>
      </c>
      <c r="C2424" s="4" t="s">
        <v>1036</v>
      </c>
      <c r="D2424" s="4" t="s">
        <v>347</v>
      </c>
      <c r="F2424" s="4">
        <v>745024</v>
      </c>
      <c r="G2424" s="5" t="s">
        <v>954</v>
      </c>
      <c r="H2424" s="4">
        <v>0</v>
      </c>
      <c r="I2424" s="6">
        <v>3000000</v>
      </c>
      <c r="J2424" s="6">
        <v>2661508</v>
      </c>
    </row>
    <row r="2425" spans="1:10" x14ac:dyDescent="0.2">
      <c r="A2425" s="4" t="s">
        <v>11</v>
      </c>
      <c r="B2425" s="4" t="s">
        <v>12</v>
      </c>
      <c r="C2425" s="4" t="s">
        <v>627</v>
      </c>
      <c r="D2425" s="4" t="s">
        <v>3140</v>
      </c>
      <c r="F2425" s="4">
        <v>1661899</v>
      </c>
      <c r="G2425" s="5" t="s">
        <v>954</v>
      </c>
      <c r="H2425" s="4">
        <v>0</v>
      </c>
      <c r="I2425" s="6">
        <v>3000000</v>
      </c>
      <c r="J2425" s="6">
        <v>2662512</v>
      </c>
    </row>
    <row r="2426" spans="1:10" x14ac:dyDescent="0.2">
      <c r="A2426" s="4" t="s">
        <v>11</v>
      </c>
      <c r="B2426" s="4" t="s">
        <v>12</v>
      </c>
      <c r="C2426" s="4" t="s">
        <v>3141</v>
      </c>
      <c r="D2426" s="4" t="s">
        <v>3142</v>
      </c>
      <c r="F2426" s="4">
        <v>586451</v>
      </c>
      <c r="G2426" s="5" t="s">
        <v>954</v>
      </c>
      <c r="H2426" s="4">
        <v>0</v>
      </c>
      <c r="I2426" s="6">
        <v>3000000</v>
      </c>
      <c r="J2426" s="6">
        <v>2663516</v>
      </c>
    </row>
    <row r="2427" spans="1:10" x14ac:dyDescent="0.2">
      <c r="A2427" s="4" t="s">
        <v>11</v>
      </c>
      <c r="B2427" s="4" t="s">
        <v>12</v>
      </c>
      <c r="C2427" s="4" t="s">
        <v>1020</v>
      </c>
      <c r="D2427" s="4" t="s">
        <v>3143</v>
      </c>
      <c r="F2427" s="4">
        <v>1661964</v>
      </c>
      <c r="G2427" s="5" t="s">
        <v>954</v>
      </c>
      <c r="H2427" s="4">
        <v>0</v>
      </c>
      <c r="I2427" s="6">
        <v>3000000</v>
      </c>
      <c r="J2427" s="6">
        <v>2664520</v>
      </c>
    </row>
    <row r="2428" spans="1:10" x14ac:dyDescent="0.2">
      <c r="A2428" s="4" t="s">
        <v>11</v>
      </c>
      <c r="B2428" s="4" t="s">
        <v>146</v>
      </c>
      <c r="C2428" s="4" t="s">
        <v>1020</v>
      </c>
      <c r="D2428" s="4" t="s">
        <v>156</v>
      </c>
      <c r="F2428" s="4">
        <v>789139</v>
      </c>
      <c r="G2428" s="5" t="s">
        <v>954</v>
      </c>
      <c r="H2428" s="4">
        <v>0</v>
      </c>
      <c r="I2428" s="6">
        <v>3000000</v>
      </c>
      <c r="J2428" s="6">
        <v>2665524</v>
      </c>
    </row>
    <row r="2429" spans="1:10" x14ac:dyDescent="0.2">
      <c r="A2429" s="4" t="s">
        <v>11</v>
      </c>
      <c r="B2429" s="4" t="s">
        <v>67</v>
      </c>
      <c r="C2429" s="4" t="s">
        <v>275</v>
      </c>
      <c r="D2429" s="4" t="s">
        <v>755</v>
      </c>
      <c r="F2429" s="4">
        <v>617454</v>
      </c>
      <c r="G2429" s="5" t="s">
        <v>954</v>
      </c>
      <c r="H2429" s="4">
        <v>0</v>
      </c>
      <c r="I2429" s="6">
        <v>3000000</v>
      </c>
      <c r="J2429" s="6">
        <v>2666528</v>
      </c>
    </row>
    <row r="2430" spans="1:10" x14ac:dyDescent="0.2">
      <c r="A2430" s="4" t="s">
        <v>11</v>
      </c>
      <c r="B2430" s="4" t="s">
        <v>12</v>
      </c>
      <c r="C2430" s="4" t="s">
        <v>686</v>
      </c>
      <c r="D2430" s="4" t="s">
        <v>3144</v>
      </c>
      <c r="F2430" s="4">
        <v>572717</v>
      </c>
      <c r="G2430" s="5" t="s">
        <v>954</v>
      </c>
      <c r="H2430" s="4">
        <v>0</v>
      </c>
      <c r="I2430" s="6">
        <v>3000000</v>
      </c>
      <c r="J2430" s="6">
        <v>2667532</v>
      </c>
    </row>
    <row r="2431" spans="1:10" x14ac:dyDescent="0.2">
      <c r="A2431" s="4" t="s">
        <v>11</v>
      </c>
      <c r="B2431" s="4" t="s">
        <v>16</v>
      </c>
      <c r="C2431" s="4" t="s">
        <v>3107</v>
      </c>
      <c r="D2431" s="4" t="s">
        <v>3145</v>
      </c>
      <c r="F2431" s="4">
        <v>1503950</v>
      </c>
      <c r="G2431" s="5" t="s">
        <v>954</v>
      </c>
      <c r="H2431" s="4">
        <v>0</v>
      </c>
      <c r="I2431" s="6">
        <v>3000000</v>
      </c>
      <c r="J2431" s="6">
        <v>2668536</v>
      </c>
    </row>
    <row r="2432" spans="1:10" x14ac:dyDescent="0.2">
      <c r="A2432" s="4" t="s">
        <v>11</v>
      </c>
      <c r="B2432" s="4" t="s">
        <v>12</v>
      </c>
      <c r="C2432" s="4" t="s">
        <v>3107</v>
      </c>
      <c r="D2432" s="4" t="s">
        <v>3146</v>
      </c>
      <c r="F2432" s="4">
        <v>612067</v>
      </c>
      <c r="G2432" s="5" t="s">
        <v>954</v>
      </c>
      <c r="H2432" s="4">
        <v>0</v>
      </c>
      <c r="I2432" s="6">
        <v>3000000</v>
      </c>
      <c r="J2432" s="6">
        <v>2669540</v>
      </c>
    </row>
    <row r="2433" spans="1:10" x14ac:dyDescent="0.2">
      <c r="A2433" s="4" t="s">
        <v>11</v>
      </c>
      <c r="B2433" s="4" t="s">
        <v>22</v>
      </c>
      <c r="C2433" s="4" t="s">
        <v>3147</v>
      </c>
      <c r="D2433" s="4" t="s">
        <v>3148</v>
      </c>
      <c r="F2433" s="4">
        <v>1068079</v>
      </c>
      <c r="G2433" s="5" t="s">
        <v>954</v>
      </c>
      <c r="H2433" s="4">
        <v>0</v>
      </c>
      <c r="I2433" s="6">
        <v>3000000</v>
      </c>
      <c r="J2433" s="6">
        <v>2670544</v>
      </c>
    </row>
    <row r="2434" spans="1:10" x14ac:dyDescent="0.2">
      <c r="A2434" s="4" t="s">
        <v>11</v>
      </c>
      <c r="B2434" s="4" t="s">
        <v>25</v>
      </c>
      <c r="C2434" s="4" t="s">
        <v>3149</v>
      </c>
      <c r="D2434" s="4" t="s">
        <v>3150</v>
      </c>
      <c r="F2434" s="4">
        <v>1295128</v>
      </c>
      <c r="G2434" s="5" t="s">
        <v>954</v>
      </c>
      <c r="H2434" s="4">
        <v>0</v>
      </c>
      <c r="I2434" s="6">
        <v>3000000</v>
      </c>
      <c r="J2434" s="6">
        <v>2671548</v>
      </c>
    </row>
    <row r="2435" spans="1:10" x14ac:dyDescent="0.2">
      <c r="A2435" s="4" t="s">
        <v>11</v>
      </c>
      <c r="B2435" s="4" t="s">
        <v>50</v>
      </c>
      <c r="C2435" s="4" t="s">
        <v>3147</v>
      </c>
      <c r="D2435" s="4" t="s">
        <v>3048</v>
      </c>
      <c r="F2435" s="4">
        <v>610111</v>
      </c>
      <c r="G2435" s="5" t="s">
        <v>954</v>
      </c>
      <c r="H2435" s="4">
        <v>0</v>
      </c>
      <c r="I2435" s="6">
        <v>3000000</v>
      </c>
      <c r="J2435" s="6">
        <v>2672552</v>
      </c>
    </row>
    <row r="2436" spans="1:10" x14ac:dyDescent="0.2">
      <c r="A2436" s="4" t="s">
        <v>11</v>
      </c>
      <c r="B2436" s="4" t="s">
        <v>67</v>
      </c>
      <c r="C2436" s="4" t="s">
        <v>3149</v>
      </c>
      <c r="D2436" s="4" t="s">
        <v>3151</v>
      </c>
      <c r="F2436" s="4">
        <v>771103</v>
      </c>
      <c r="G2436" s="5" t="s">
        <v>954</v>
      </c>
      <c r="H2436" s="4">
        <v>0</v>
      </c>
      <c r="I2436" s="6">
        <v>3000000</v>
      </c>
      <c r="J2436" s="6">
        <v>2673556</v>
      </c>
    </row>
    <row r="2437" spans="1:10" x14ac:dyDescent="0.2">
      <c r="A2437" s="4" t="s">
        <v>11</v>
      </c>
      <c r="B2437" s="4" t="s">
        <v>12</v>
      </c>
      <c r="C2437" s="4" t="s">
        <v>1656</v>
      </c>
      <c r="D2437" s="4" t="s">
        <v>2508</v>
      </c>
      <c r="F2437" s="4">
        <v>591402</v>
      </c>
      <c r="G2437" s="5" t="s">
        <v>954</v>
      </c>
      <c r="H2437" s="4">
        <v>0</v>
      </c>
      <c r="I2437" s="6">
        <v>3000000</v>
      </c>
      <c r="J2437" s="6">
        <v>2674560</v>
      </c>
    </row>
    <row r="2438" spans="1:10" x14ac:dyDescent="0.2">
      <c r="A2438" s="4" t="s">
        <v>11</v>
      </c>
      <c r="B2438" s="4" t="s">
        <v>488</v>
      </c>
      <c r="C2438" s="4" t="s">
        <v>795</v>
      </c>
      <c r="D2438" s="4" t="s">
        <v>3152</v>
      </c>
      <c r="F2438" s="4">
        <v>1210986</v>
      </c>
      <c r="G2438" s="5" t="s">
        <v>954</v>
      </c>
      <c r="H2438" s="4">
        <v>0</v>
      </c>
      <c r="I2438" s="6">
        <v>3000000</v>
      </c>
      <c r="J2438" s="6">
        <v>2675564</v>
      </c>
    </row>
    <row r="2439" spans="1:10" x14ac:dyDescent="0.2">
      <c r="A2439" s="4" t="s">
        <v>11</v>
      </c>
      <c r="B2439" s="4" t="s">
        <v>12</v>
      </c>
      <c r="C2439" s="4" t="s">
        <v>795</v>
      </c>
      <c r="D2439" s="4" t="s">
        <v>3153</v>
      </c>
      <c r="F2439" s="4">
        <v>751170</v>
      </c>
      <c r="G2439" s="5" t="s">
        <v>954</v>
      </c>
      <c r="H2439" s="4">
        <v>0</v>
      </c>
      <c r="I2439" s="6">
        <v>3000000</v>
      </c>
      <c r="J2439" s="6">
        <v>2676568</v>
      </c>
    </row>
    <row r="2440" spans="1:10" x14ac:dyDescent="0.2">
      <c r="A2440" s="4" t="s">
        <v>11</v>
      </c>
      <c r="B2440" s="4" t="s">
        <v>25</v>
      </c>
      <c r="C2440" s="4" t="s">
        <v>3154</v>
      </c>
      <c r="D2440" s="4" t="s">
        <v>327</v>
      </c>
      <c r="F2440" s="4">
        <v>1502689</v>
      </c>
      <c r="G2440" s="5" t="s">
        <v>954</v>
      </c>
      <c r="H2440" s="4">
        <v>0</v>
      </c>
      <c r="I2440" s="6">
        <v>3000000</v>
      </c>
      <c r="J2440" s="6">
        <v>2677572</v>
      </c>
    </row>
    <row r="2441" spans="1:10" x14ac:dyDescent="0.2">
      <c r="A2441" s="4" t="s">
        <v>11</v>
      </c>
      <c r="B2441" s="4" t="s">
        <v>12</v>
      </c>
      <c r="C2441" s="4" t="s">
        <v>3155</v>
      </c>
      <c r="D2441" s="4" t="s">
        <v>1201</v>
      </c>
      <c r="F2441" s="4">
        <v>1740420</v>
      </c>
      <c r="G2441" s="5" t="s">
        <v>954</v>
      </c>
      <c r="H2441" s="4">
        <v>0</v>
      </c>
      <c r="I2441" s="6">
        <v>3000000</v>
      </c>
      <c r="J2441" s="6">
        <v>2678576</v>
      </c>
    </row>
    <row r="2442" spans="1:10" x14ac:dyDescent="0.2">
      <c r="A2442" s="4" t="s">
        <v>11</v>
      </c>
      <c r="B2442" s="4" t="s">
        <v>67</v>
      </c>
      <c r="C2442" s="4" t="s">
        <v>1204</v>
      </c>
      <c r="D2442" s="4" t="s">
        <v>1506</v>
      </c>
      <c r="F2442" s="4">
        <v>672822</v>
      </c>
      <c r="G2442" s="5" t="s">
        <v>954</v>
      </c>
      <c r="H2442" s="4">
        <v>0</v>
      </c>
      <c r="I2442" s="6">
        <v>3000000</v>
      </c>
      <c r="J2442" s="6">
        <v>2679580</v>
      </c>
    </row>
    <row r="2443" spans="1:10" x14ac:dyDescent="0.2">
      <c r="A2443" s="4" t="s">
        <v>11</v>
      </c>
      <c r="B2443" s="4" t="s">
        <v>488</v>
      </c>
      <c r="C2443" s="4" t="s">
        <v>1204</v>
      </c>
      <c r="D2443" s="4" t="s">
        <v>3156</v>
      </c>
      <c r="F2443" s="4">
        <v>1362464</v>
      </c>
      <c r="G2443" s="5" t="s">
        <v>954</v>
      </c>
      <c r="H2443" s="4">
        <v>0</v>
      </c>
      <c r="I2443" s="6">
        <v>3000000</v>
      </c>
      <c r="J2443" s="6">
        <v>2680584</v>
      </c>
    </row>
    <row r="2444" spans="1:10" x14ac:dyDescent="0.2">
      <c r="A2444" s="4" t="s">
        <v>11</v>
      </c>
      <c r="B2444" s="4" t="s">
        <v>12</v>
      </c>
      <c r="C2444" s="4" t="s">
        <v>1154</v>
      </c>
      <c r="D2444" s="4" t="s">
        <v>312</v>
      </c>
      <c r="F2444" s="4">
        <v>1655388</v>
      </c>
      <c r="G2444" s="5" t="s">
        <v>954</v>
      </c>
      <c r="H2444" s="4">
        <v>0</v>
      </c>
      <c r="I2444" s="6">
        <v>3000000</v>
      </c>
      <c r="J2444" s="6">
        <v>2681588</v>
      </c>
    </row>
    <row r="2445" spans="1:10" x14ac:dyDescent="0.2">
      <c r="A2445" s="4" t="s">
        <v>11</v>
      </c>
      <c r="B2445" s="4" t="s">
        <v>25</v>
      </c>
      <c r="C2445" s="4" t="s">
        <v>1204</v>
      </c>
      <c r="D2445" s="4" t="s">
        <v>3157</v>
      </c>
      <c r="F2445" s="4">
        <v>1555679</v>
      </c>
      <c r="G2445" s="5" t="s">
        <v>954</v>
      </c>
      <c r="H2445" s="4">
        <v>0</v>
      </c>
      <c r="I2445" s="6">
        <v>3000000</v>
      </c>
      <c r="J2445" s="6">
        <v>2682592</v>
      </c>
    </row>
    <row r="2446" spans="1:10" x14ac:dyDescent="0.2">
      <c r="A2446" s="4" t="s">
        <v>11</v>
      </c>
      <c r="B2446" s="4" t="s">
        <v>12</v>
      </c>
      <c r="C2446" s="4" t="s">
        <v>3158</v>
      </c>
      <c r="D2446" s="4" t="s">
        <v>3159</v>
      </c>
      <c r="F2446" s="4">
        <v>1598745</v>
      </c>
      <c r="G2446" s="5" t="s">
        <v>954</v>
      </c>
      <c r="H2446" s="4">
        <v>0</v>
      </c>
      <c r="I2446" s="6">
        <v>3000000</v>
      </c>
      <c r="J2446" s="6">
        <v>2683596</v>
      </c>
    </row>
    <row r="2447" spans="1:10" x14ac:dyDescent="0.2">
      <c r="A2447" s="4" t="s">
        <v>11</v>
      </c>
      <c r="B2447" s="4" t="s">
        <v>67</v>
      </c>
      <c r="C2447" s="4" t="s">
        <v>1184</v>
      </c>
      <c r="D2447" s="4" t="s">
        <v>3160</v>
      </c>
      <c r="F2447" s="4">
        <v>567493</v>
      </c>
      <c r="G2447" s="5" t="s">
        <v>954</v>
      </c>
      <c r="H2447" s="4">
        <v>0</v>
      </c>
      <c r="I2447" s="6">
        <v>3000000</v>
      </c>
      <c r="J2447" s="6">
        <v>2684600</v>
      </c>
    </row>
    <row r="2448" spans="1:10" x14ac:dyDescent="0.2">
      <c r="A2448" s="4" t="s">
        <v>11</v>
      </c>
      <c r="B2448" s="4" t="s">
        <v>12</v>
      </c>
      <c r="C2448" s="4" t="s">
        <v>3161</v>
      </c>
      <c r="D2448" s="4" t="s">
        <v>3162</v>
      </c>
      <c r="F2448" s="4">
        <v>1608346</v>
      </c>
      <c r="G2448" s="5" t="s">
        <v>954</v>
      </c>
      <c r="H2448" s="4">
        <v>0</v>
      </c>
      <c r="I2448" s="6">
        <v>3000000</v>
      </c>
      <c r="J2448" s="6">
        <v>2685604</v>
      </c>
    </row>
    <row r="2449" spans="1:10" x14ac:dyDescent="0.2">
      <c r="A2449" s="4" t="s">
        <v>11</v>
      </c>
      <c r="B2449" s="4" t="s">
        <v>19</v>
      </c>
      <c r="C2449" s="4" t="s">
        <v>691</v>
      </c>
      <c r="D2449" s="4" t="s">
        <v>3163</v>
      </c>
      <c r="F2449" s="4">
        <v>518892</v>
      </c>
      <c r="G2449" s="5" t="s">
        <v>954</v>
      </c>
      <c r="H2449" s="4">
        <v>0</v>
      </c>
      <c r="I2449" s="6">
        <v>3000000</v>
      </c>
      <c r="J2449" s="6">
        <v>2686608</v>
      </c>
    </row>
    <row r="2450" spans="1:10" x14ac:dyDescent="0.2">
      <c r="A2450" s="4" t="s">
        <v>11</v>
      </c>
      <c r="B2450" s="4" t="s">
        <v>25</v>
      </c>
      <c r="C2450" s="4" t="s">
        <v>1059</v>
      </c>
      <c r="D2450" s="4" t="s">
        <v>1432</v>
      </c>
      <c r="F2450" s="4">
        <v>1297181</v>
      </c>
      <c r="G2450" s="5" t="s">
        <v>954</v>
      </c>
      <c r="H2450" s="4">
        <v>0</v>
      </c>
      <c r="I2450" s="6">
        <v>3000000</v>
      </c>
      <c r="J2450" s="6">
        <v>2687612</v>
      </c>
    </row>
    <row r="2451" spans="1:10" x14ac:dyDescent="0.2">
      <c r="A2451" s="4" t="s">
        <v>11</v>
      </c>
      <c r="B2451" s="4" t="s">
        <v>19</v>
      </c>
      <c r="C2451" s="4" t="s">
        <v>3164</v>
      </c>
      <c r="D2451" s="4" t="s">
        <v>3165</v>
      </c>
      <c r="F2451" s="4">
        <v>574036</v>
      </c>
      <c r="G2451" s="5" t="s">
        <v>954</v>
      </c>
      <c r="H2451" s="4">
        <v>0</v>
      </c>
      <c r="I2451" s="6">
        <v>3000000</v>
      </c>
      <c r="J2451" s="6">
        <v>2688616</v>
      </c>
    </row>
    <row r="2452" spans="1:10" x14ac:dyDescent="0.2">
      <c r="A2452" s="4" t="s">
        <v>11</v>
      </c>
      <c r="B2452" s="4" t="s">
        <v>16</v>
      </c>
      <c r="C2452" s="4" t="s">
        <v>867</v>
      </c>
      <c r="D2452" s="4" t="s">
        <v>3166</v>
      </c>
      <c r="F2452" s="4">
        <v>588309</v>
      </c>
      <c r="G2452" s="5" t="s">
        <v>954</v>
      </c>
      <c r="H2452" s="4">
        <v>0</v>
      </c>
      <c r="I2452" s="6">
        <v>3000000</v>
      </c>
      <c r="J2452" s="6">
        <v>2689620</v>
      </c>
    </row>
    <row r="2453" spans="1:10" x14ac:dyDescent="0.2">
      <c r="A2453" s="4" t="s">
        <v>11</v>
      </c>
      <c r="B2453" s="4" t="s">
        <v>12</v>
      </c>
      <c r="C2453" s="4" t="s">
        <v>867</v>
      </c>
      <c r="D2453" s="4" t="s">
        <v>3167</v>
      </c>
      <c r="F2453" s="4">
        <v>1441797</v>
      </c>
      <c r="G2453" s="5" t="s">
        <v>954</v>
      </c>
      <c r="H2453" s="4">
        <v>0</v>
      </c>
      <c r="I2453" s="6">
        <v>3000000</v>
      </c>
      <c r="J2453" s="6">
        <v>2690624</v>
      </c>
    </row>
    <row r="2454" spans="1:10" x14ac:dyDescent="0.2">
      <c r="A2454" s="4" t="s">
        <v>11</v>
      </c>
      <c r="B2454" s="4" t="s">
        <v>22</v>
      </c>
      <c r="C2454" s="4" t="s">
        <v>867</v>
      </c>
      <c r="D2454" s="4" t="s">
        <v>3168</v>
      </c>
      <c r="F2454" s="4">
        <v>551406</v>
      </c>
      <c r="G2454" s="5" t="s">
        <v>954</v>
      </c>
      <c r="H2454" s="4">
        <v>0</v>
      </c>
      <c r="I2454" s="6">
        <v>3000000</v>
      </c>
      <c r="J2454" s="6">
        <v>2691628</v>
      </c>
    </row>
    <row r="2455" spans="1:10" x14ac:dyDescent="0.2">
      <c r="A2455" s="4" t="s">
        <v>11</v>
      </c>
      <c r="B2455" s="4" t="s">
        <v>157</v>
      </c>
      <c r="C2455" s="4" t="s">
        <v>867</v>
      </c>
      <c r="D2455" s="4" t="s">
        <v>3169</v>
      </c>
      <c r="F2455" s="4">
        <v>1662293</v>
      </c>
      <c r="G2455" s="5" t="s">
        <v>954</v>
      </c>
      <c r="H2455" s="4">
        <v>0</v>
      </c>
      <c r="I2455" s="6">
        <v>3000000</v>
      </c>
      <c r="J2455" s="6">
        <v>2692632</v>
      </c>
    </row>
    <row r="2456" spans="1:10" x14ac:dyDescent="0.2">
      <c r="A2456" s="4" t="s">
        <v>11</v>
      </c>
      <c r="B2456" s="4" t="s">
        <v>25</v>
      </c>
      <c r="C2456" s="4" t="s">
        <v>867</v>
      </c>
      <c r="D2456" s="4" t="s">
        <v>3170</v>
      </c>
      <c r="F2456" s="4">
        <v>756625</v>
      </c>
      <c r="G2456" s="5" t="s">
        <v>954</v>
      </c>
      <c r="H2456" s="4">
        <v>0</v>
      </c>
      <c r="I2456" s="6">
        <v>3000000</v>
      </c>
      <c r="J2456" s="6">
        <v>2693636</v>
      </c>
    </row>
    <row r="2457" spans="1:10" x14ac:dyDescent="0.2">
      <c r="A2457" s="4" t="s">
        <v>11</v>
      </c>
      <c r="B2457" s="4" t="s">
        <v>12</v>
      </c>
      <c r="C2457" s="4" t="s">
        <v>867</v>
      </c>
      <c r="D2457" s="4" t="s">
        <v>3171</v>
      </c>
      <c r="F2457" s="4">
        <v>1115748</v>
      </c>
      <c r="G2457" s="5" t="s">
        <v>954</v>
      </c>
      <c r="H2457" s="4">
        <v>0</v>
      </c>
      <c r="I2457" s="6">
        <v>3000000</v>
      </c>
      <c r="J2457" s="6">
        <v>2694640</v>
      </c>
    </row>
    <row r="2458" spans="1:10" x14ac:dyDescent="0.2">
      <c r="A2458" s="4" t="s">
        <v>11</v>
      </c>
      <c r="B2458" s="4" t="s">
        <v>22</v>
      </c>
      <c r="C2458" s="4" t="s">
        <v>867</v>
      </c>
      <c r="D2458" s="4" t="s">
        <v>3172</v>
      </c>
      <c r="F2458" s="4">
        <v>1388717</v>
      </c>
      <c r="G2458" s="5" t="s">
        <v>954</v>
      </c>
      <c r="H2458" s="4">
        <v>0</v>
      </c>
      <c r="I2458" s="6">
        <v>3000000</v>
      </c>
      <c r="J2458" s="6">
        <v>2695644</v>
      </c>
    </row>
    <row r="2459" spans="1:10" x14ac:dyDescent="0.2">
      <c r="A2459" s="4" t="s">
        <v>11</v>
      </c>
      <c r="B2459" s="4" t="s">
        <v>67</v>
      </c>
      <c r="C2459" s="4" t="s">
        <v>3173</v>
      </c>
      <c r="D2459" s="4" t="s">
        <v>181</v>
      </c>
      <c r="F2459" s="4">
        <v>672699</v>
      </c>
      <c r="G2459" s="5" t="s">
        <v>954</v>
      </c>
      <c r="H2459" s="4">
        <v>0</v>
      </c>
      <c r="I2459" s="6">
        <v>3000000</v>
      </c>
      <c r="J2459" s="6">
        <v>2696648</v>
      </c>
    </row>
    <row r="2460" spans="1:10" x14ac:dyDescent="0.2">
      <c r="A2460" s="4" t="s">
        <v>11</v>
      </c>
      <c r="B2460" s="4" t="s">
        <v>25</v>
      </c>
      <c r="C2460" s="4" t="s">
        <v>191</v>
      </c>
      <c r="D2460" s="4" t="s">
        <v>318</v>
      </c>
      <c r="F2460" s="4">
        <v>677219</v>
      </c>
      <c r="G2460" s="5" t="s">
        <v>954</v>
      </c>
      <c r="H2460" s="4">
        <v>0</v>
      </c>
      <c r="I2460" s="6">
        <v>3000000</v>
      </c>
      <c r="J2460" s="6">
        <v>2697652</v>
      </c>
    </row>
    <row r="2461" spans="1:10" x14ac:dyDescent="0.2">
      <c r="A2461" s="4" t="s">
        <v>11</v>
      </c>
      <c r="B2461" s="4" t="s">
        <v>19</v>
      </c>
      <c r="C2461" s="4" t="s">
        <v>867</v>
      </c>
      <c r="D2461" s="4" t="s">
        <v>3174</v>
      </c>
      <c r="F2461" s="4">
        <v>1604394</v>
      </c>
      <c r="G2461" s="5" t="s">
        <v>954</v>
      </c>
      <c r="H2461" s="4">
        <v>0</v>
      </c>
      <c r="I2461" s="6">
        <v>3000000</v>
      </c>
      <c r="J2461" s="6">
        <v>2698656</v>
      </c>
    </row>
    <row r="2462" spans="1:10" x14ac:dyDescent="0.2">
      <c r="A2462" s="4" t="s">
        <v>11</v>
      </c>
      <c r="B2462" s="4" t="s">
        <v>12</v>
      </c>
      <c r="C2462" s="4" t="s">
        <v>191</v>
      </c>
      <c r="D2462" s="4" t="s">
        <v>288</v>
      </c>
      <c r="F2462" s="4">
        <v>970812</v>
      </c>
      <c r="G2462" s="5" t="s">
        <v>954</v>
      </c>
      <c r="H2462" s="4">
        <v>0</v>
      </c>
      <c r="I2462" s="6">
        <v>3000000</v>
      </c>
      <c r="J2462" s="6">
        <v>2699660</v>
      </c>
    </row>
    <row r="2463" spans="1:10" x14ac:dyDescent="0.2">
      <c r="A2463" s="4" t="s">
        <v>11</v>
      </c>
      <c r="B2463" s="4" t="s">
        <v>25</v>
      </c>
      <c r="C2463" s="4" t="s">
        <v>1148</v>
      </c>
      <c r="D2463" s="4" t="s">
        <v>3175</v>
      </c>
      <c r="F2463" s="4">
        <v>531820</v>
      </c>
      <c r="G2463" s="5" t="s">
        <v>954</v>
      </c>
      <c r="H2463" s="4">
        <v>0</v>
      </c>
      <c r="I2463" s="6">
        <v>3000000</v>
      </c>
      <c r="J2463" s="6">
        <v>2700664</v>
      </c>
    </row>
    <row r="2464" spans="1:10" x14ac:dyDescent="0.2">
      <c r="A2464" s="4" t="s">
        <v>11</v>
      </c>
      <c r="B2464" s="4" t="s">
        <v>67</v>
      </c>
      <c r="C2464" s="4" t="s">
        <v>726</v>
      </c>
      <c r="D2464" s="4" t="s">
        <v>3176</v>
      </c>
      <c r="F2464" s="4">
        <v>727907</v>
      </c>
      <c r="G2464" s="5" t="s">
        <v>954</v>
      </c>
      <c r="H2464" s="4">
        <v>0</v>
      </c>
      <c r="I2464" s="6">
        <v>3000000</v>
      </c>
      <c r="J2464" s="6">
        <v>2701668</v>
      </c>
    </row>
    <row r="2465" spans="1:10" x14ac:dyDescent="0.2">
      <c r="A2465" s="4" t="s">
        <v>11</v>
      </c>
      <c r="B2465" s="4" t="s">
        <v>146</v>
      </c>
      <c r="C2465" s="4" t="s">
        <v>3177</v>
      </c>
      <c r="D2465" s="4" t="s">
        <v>3178</v>
      </c>
      <c r="F2465" s="4">
        <v>1131877</v>
      </c>
      <c r="G2465" s="5" t="s">
        <v>954</v>
      </c>
      <c r="H2465" s="4">
        <v>0</v>
      </c>
      <c r="I2465" s="6">
        <v>3000000</v>
      </c>
      <c r="J2465" s="6">
        <v>2702672</v>
      </c>
    </row>
    <row r="2466" spans="1:10" x14ac:dyDescent="0.2">
      <c r="A2466" s="4" t="s">
        <v>11</v>
      </c>
      <c r="B2466" s="4" t="s">
        <v>16</v>
      </c>
      <c r="C2466" s="4" t="s">
        <v>1205</v>
      </c>
      <c r="D2466" s="4" t="s">
        <v>262</v>
      </c>
      <c r="F2466" s="4">
        <v>1099843</v>
      </c>
      <c r="G2466" s="5" t="s">
        <v>954</v>
      </c>
      <c r="H2466" s="4">
        <v>0</v>
      </c>
      <c r="I2466" s="6">
        <v>3000000</v>
      </c>
      <c r="J2466" s="6">
        <v>2703676</v>
      </c>
    </row>
    <row r="2467" spans="1:10" x14ac:dyDescent="0.2">
      <c r="A2467" s="4" t="s">
        <v>11</v>
      </c>
      <c r="B2467" s="4" t="s">
        <v>22</v>
      </c>
      <c r="C2467" s="4" t="s">
        <v>1227</v>
      </c>
      <c r="D2467" s="4" t="s">
        <v>3179</v>
      </c>
      <c r="F2467" s="4">
        <v>89546</v>
      </c>
      <c r="G2467" s="5" t="s">
        <v>954</v>
      </c>
      <c r="H2467" s="4">
        <v>0</v>
      </c>
      <c r="I2467" s="6">
        <v>3000000</v>
      </c>
      <c r="J2467" s="6">
        <v>2704680</v>
      </c>
    </row>
    <row r="2468" spans="1:10" x14ac:dyDescent="0.2">
      <c r="A2468" s="4" t="s">
        <v>11</v>
      </c>
      <c r="B2468" s="4" t="s">
        <v>146</v>
      </c>
      <c r="C2468" s="4" t="s">
        <v>275</v>
      </c>
      <c r="D2468" s="4" t="s">
        <v>1128</v>
      </c>
      <c r="F2468" s="4">
        <v>1592326</v>
      </c>
      <c r="G2468" s="5" t="s">
        <v>954</v>
      </c>
      <c r="H2468" s="4">
        <v>0</v>
      </c>
      <c r="I2468" s="6">
        <v>3000000</v>
      </c>
      <c r="J2468" s="6">
        <v>2705684</v>
      </c>
    </row>
    <row r="2469" spans="1:10" x14ac:dyDescent="0.2">
      <c r="A2469" s="4" t="s">
        <v>11</v>
      </c>
      <c r="B2469" s="4" t="s">
        <v>12</v>
      </c>
      <c r="C2469" s="4" t="s">
        <v>3180</v>
      </c>
      <c r="D2469" s="4" t="s">
        <v>3181</v>
      </c>
      <c r="F2469" s="4">
        <v>1624996</v>
      </c>
      <c r="G2469" s="5" t="s">
        <v>954</v>
      </c>
      <c r="H2469" s="4">
        <v>0</v>
      </c>
      <c r="I2469" s="6">
        <v>3000000</v>
      </c>
      <c r="J2469" s="6">
        <v>2706688</v>
      </c>
    </row>
    <row r="2470" spans="1:10" x14ac:dyDescent="0.2">
      <c r="A2470" s="4" t="s">
        <v>11</v>
      </c>
      <c r="B2470" s="4" t="s">
        <v>16</v>
      </c>
      <c r="C2470" s="4" t="s">
        <v>627</v>
      </c>
      <c r="D2470" s="4" t="s">
        <v>3182</v>
      </c>
      <c r="F2470" s="4">
        <v>527174</v>
      </c>
      <c r="G2470" s="5" t="s">
        <v>954</v>
      </c>
      <c r="H2470" s="4">
        <v>0</v>
      </c>
      <c r="I2470" s="6">
        <v>3000000</v>
      </c>
      <c r="J2470" s="6">
        <v>2707692</v>
      </c>
    </row>
    <row r="2471" spans="1:10" x14ac:dyDescent="0.2">
      <c r="A2471" s="4" t="s">
        <v>11</v>
      </c>
      <c r="B2471" s="4" t="s">
        <v>157</v>
      </c>
      <c r="C2471" s="4" t="s">
        <v>336</v>
      </c>
      <c r="D2471" s="4" t="s">
        <v>3183</v>
      </c>
      <c r="F2471" s="4">
        <v>1530706</v>
      </c>
      <c r="G2471" s="5" t="s">
        <v>954</v>
      </c>
      <c r="H2471" s="4">
        <v>0</v>
      </c>
      <c r="I2471" s="6">
        <v>3000000</v>
      </c>
      <c r="J2471" s="6">
        <v>2708696</v>
      </c>
    </row>
    <row r="2472" spans="1:10" x14ac:dyDescent="0.2">
      <c r="A2472" s="4" t="s">
        <v>11</v>
      </c>
      <c r="B2472" s="4" t="s">
        <v>12</v>
      </c>
      <c r="C2472" s="4" t="s">
        <v>336</v>
      </c>
      <c r="D2472" s="4" t="s">
        <v>3184</v>
      </c>
      <c r="F2472" s="4">
        <v>1527819</v>
      </c>
      <c r="G2472" s="5" t="s">
        <v>954</v>
      </c>
      <c r="H2472" s="4">
        <v>0</v>
      </c>
      <c r="I2472" s="6">
        <v>3000000</v>
      </c>
      <c r="J2472" s="6">
        <v>2709700</v>
      </c>
    </row>
    <row r="2473" spans="1:10" x14ac:dyDescent="0.2">
      <c r="A2473" s="4" t="s">
        <v>11</v>
      </c>
      <c r="B2473" s="4" t="s">
        <v>25</v>
      </c>
      <c r="C2473" s="4" t="s">
        <v>336</v>
      </c>
      <c r="D2473" s="4" t="s">
        <v>3185</v>
      </c>
      <c r="F2473" s="4">
        <v>566313</v>
      </c>
      <c r="G2473" s="5" t="s">
        <v>954</v>
      </c>
      <c r="H2473" s="4">
        <v>0</v>
      </c>
      <c r="I2473" s="6">
        <v>3000000</v>
      </c>
      <c r="J2473" s="6">
        <v>2710704</v>
      </c>
    </row>
    <row r="2474" spans="1:10" x14ac:dyDescent="0.2">
      <c r="A2474" s="4" t="s">
        <v>11</v>
      </c>
      <c r="B2474" s="4" t="s">
        <v>12</v>
      </c>
      <c r="C2474" s="4" t="s">
        <v>686</v>
      </c>
      <c r="D2474" s="4" t="s">
        <v>341</v>
      </c>
      <c r="F2474" s="4">
        <v>1689908</v>
      </c>
      <c r="G2474" s="5" t="s">
        <v>954</v>
      </c>
      <c r="H2474" s="4">
        <v>0</v>
      </c>
      <c r="I2474" s="6">
        <v>3000000</v>
      </c>
      <c r="J2474" s="6">
        <v>2711708</v>
      </c>
    </row>
    <row r="2475" spans="1:10" x14ac:dyDescent="0.2">
      <c r="A2475" s="4" t="s">
        <v>11</v>
      </c>
      <c r="B2475" s="4" t="s">
        <v>12</v>
      </c>
      <c r="C2475" s="4" t="s">
        <v>3109</v>
      </c>
      <c r="D2475" s="4" t="s">
        <v>787</v>
      </c>
      <c r="F2475" s="4">
        <v>1450434</v>
      </c>
      <c r="G2475" s="5" t="s">
        <v>954</v>
      </c>
      <c r="H2475" s="4">
        <v>0</v>
      </c>
      <c r="I2475" s="6">
        <v>3000000</v>
      </c>
      <c r="J2475" s="6">
        <v>2712712</v>
      </c>
    </row>
    <row r="2476" spans="1:10" x14ac:dyDescent="0.2">
      <c r="A2476" s="4" t="s">
        <v>11</v>
      </c>
      <c r="B2476" s="4" t="s">
        <v>12</v>
      </c>
      <c r="C2476" s="4" t="s">
        <v>3186</v>
      </c>
      <c r="D2476" s="4" t="s">
        <v>3187</v>
      </c>
      <c r="F2476" s="4">
        <v>685089</v>
      </c>
      <c r="G2476" s="5" t="s">
        <v>954</v>
      </c>
      <c r="H2476" s="4">
        <v>0</v>
      </c>
      <c r="I2476" s="6">
        <v>3000000</v>
      </c>
      <c r="J2476" s="6">
        <v>2713716</v>
      </c>
    </row>
    <row r="2477" spans="1:10" x14ac:dyDescent="0.2">
      <c r="A2477" s="4" t="s">
        <v>11</v>
      </c>
      <c r="B2477" s="4" t="s">
        <v>19</v>
      </c>
      <c r="C2477" s="4" t="s">
        <v>830</v>
      </c>
      <c r="D2477" s="4" t="s">
        <v>669</v>
      </c>
      <c r="F2477" s="4">
        <v>628931</v>
      </c>
      <c r="G2477" s="5" t="s">
        <v>954</v>
      </c>
      <c r="H2477" s="4">
        <v>0</v>
      </c>
      <c r="I2477" s="6">
        <v>3000000</v>
      </c>
      <c r="J2477" s="6">
        <v>2714720</v>
      </c>
    </row>
    <row r="2478" spans="1:10" x14ac:dyDescent="0.2">
      <c r="A2478" s="4" t="s">
        <v>11</v>
      </c>
      <c r="B2478" s="4" t="s">
        <v>12</v>
      </c>
      <c r="C2478" s="4" t="s">
        <v>691</v>
      </c>
      <c r="D2478" s="4" t="s">
        <v>3188</v>
      </c>
      <c r="F2478" s="4">
        <v>1660826</v>
      </c>
      <c r="G2478" s="5" t="s">
        <v>954</v>
      </c>
      <c r="H2478" s="4">
        <v>0</v>
      </c>
      <c r="I2478" s="6">
        <v>3000000</v>
      </c>
      <c r="J2478" s="6">
        <v>2715724</v>
      </c>
    </row>
    <row r="2479" spans="1:10" x14ac:dyDescent="0.2">
      <c r="A2479" s="4" t="s">
        <v>11</v>
      </c>
      <c r="B2479" s="4" t="s">
        <v>157</v>
      </c>
      <c r="C2479" s="4" t="s">
        <v>807</v>
      </c>
      <c r="D2479" s="4" t="s">
        <v>416</v>
      </c>
      <c r="F2479" s="4">
        <v>744969</v>
      </c>
      <c r="G2479" s="5" t="s">
        <v>954</v>
      </c>
      <c r="H2479" s="4">
        <v>0</v>
      </c>
      <c r="I2479" s="6">
        <v>3000000</v>
      </c>
      <c r="J2479" s="6">
        <v>2716728</v>
      </c>
    </row>
    <row r="2480" spans="1:10" x14ac:dyDescent="0.2">
      <c r="A2480" s="4" t="s">
        <v>11</v>
      </c>
      <c r="B2480" s="4" t="s">
        <v>50</v>
      </c>
      <c r="C2480" s="4" t="s">
        <v>805</v>
      </c>
      <c r="D2480" s="4" t="s">
        <v>3189</v>
      </c>
      <c r="F2480" s="4">
        <v>744589</v>
      </c>
      <c r="G2480" s="5" t="s">
        <v>954</v>
      </c>
      <c r="H2480" s="4">
        <v>0</v>
      </c>
      <c r="I2480" s="6">
        <v>3000000</v>
      </c>
      <c r="J2480" s="6">
        <v>2717732</v>
      </c>
    </row>
    <row r="2481" spans="1:10" x14ac:dyDescent="0.2">
      <c r="A2481" s="4" t="s">
        <v>11</v>
      </c>
      <c r="B2481" s="4" t="s">
        <v>488</v>
      </c>
      <c r="C2481" s="4" t="s">
        <v>1020</v>
      </c>
      <c r="D2481" s="4" t="s">
        <v>3190</v>
      </c>
      <c r="F2481" s="4">
        <v>1671435</v>
      </c>
      <c r="G2481" s="5" t="s">
        <v>954</v>
      </c>
      <c r="H2481" s="4">
        <v>0</v>
      </c>
      <c r="I2481" s="6">
        <v>3000000</v>
      </c>
      <c r="J2481" s="6">
        <v>2718736</v>
      </c>
    </row>
    <row r="2482" spans="1:10" x14ac:dyDescent="0.2">
      <c r="A2482" s="4" t="s">
        <v>11</v>
      </c>
      <c r="B2482" s="4" t="s">
        <v>25</v>
      </c>
      <c r="C2482" s="4" t="s">
        <v>1207</v>
      </c>
      <c r="D2482" s="4" t="s">
        <v>3191</v>
      </c>
      <c r="F2482" s="4">
        <v>1238599</v>
      </c>
      <c r="G2482" s="5" t="s">
        <v>954</v>
      </c>
      <c r="H2482" s="4">
        <v>0</v>
      </c>
      <c r="I2482" s="6">
        <v>3000000</v>
      </c>
      <c r="J2482" s="6">
        <v>2719740</v>
      </c>
    </row>
    <row r="2483" spans="1:10" x14ac:dyDescent="0.2">
      <c r="A2483" s="4" t="s">
        <v>11</v>
      </c>
      <c r="B2483" s="4" t="s">
        <v>50</v>
      </c>
      <c r="C2483" s="4" t="s">
        <v>1199</v>
      </c>
      <c r="D2483" s="4" t="s">
        <v>3192</v>
      </c>
      <c r="F2483" s="4">
        <v>600690</v>
      </c>
      <c r="G2483" s="5" t="s">
        <v>954</v>
      </c>
      <c r="H2483" s="4">
        <v>0</v>
      </c>
      <c r="I2483" s="6">
        <v>3000000</v>
      </c>
      <c r="J2483" s="6">
        <v>2720744</v>
      </c>
    </row>
    <row r="2484" spans="1:10" x14ac:dyDescent="0.2">
      <c r="A2484" s="4" t="s">
        <v>11</v>
      </c>
      <c r="B2484" s="4" t="s">
        <v>25</v>
      </c>
      <c r="C2484" s="4" t="s">
        <v>1207</v>
      </c>
      <c r="D2484" s="4" t="s">
        <v>3193</v>
      </c>
      <c r="F2484" s="4">
        <v>645166</v>
      </c>
      <c r="G2484" s="5" t="s">
        <v>954</v>
      </c>
      <c r="H2484" s="4">
        <v>0</v>
      </c>
      <c r="I2484" s="6">
        <v>3000000</v>
      </c>
      <c r="J2484" s="6">
        <v>2721748</v>
      </c>
    </row>
    <row r="2485" spans="1:10" x14ac:dyDescent="0.2">
      <c r="A2485" s="4" t="s">
        <v>11</v>
      </c>
      <c r="B2485" s="4" t="s">
        <v>146</v>
      </c>
      <c r="C2485" s="4" t="s">
        <v>191</v>
      </c>
      <c r="D2485" s="4" t="s">
        <v>1219</v>
      </c>
      <c r="F2485" s="4">
        <v>1297884</v>
      </c>
      <c r="G2485" s="5" t="s">
        <v>954</v>
      </c>
      <c r="H2485" s="4">
        <v>0</v>
      </c>
      <c r="I2485" s="6">
        <v>3000000</v>
      </c>
      <c r="J2485" s="6">
        <v>2722752</v>
      </c>
    </row>
    <row r="2486" spans="1:10" x14ac:dyDescent="0.2">
      <c r="A2486" s="4" t="s">
        <v>11</v>
      </c>
      <c r="B2486" s="4" t="s">
        <v>22</v>
      </c>
      <c r="C2486" s="4" t="s">
        <v>1150</v>
      </c>
      <c r="D2486" s="4" t="s">
        <v>262</v>
      </c>
      <c r="F2486" s="4">
        <v>1436565</v>
      </c>
      <c r="G2486" s="5" t="s">
        <v>954</v>
      </c>
      <c r="H2486" s="4">
        <v>0</v>
      </c>
      <c r="I2486" s="6">
        <v>3000000</v>
      </c>
      <c r="J2486" s="6">
        <v>2723756</v>
      </c>
    </row>
    <row r="2487" spans="1:10" x14ac:dyDescent="0.2">
      <c r="A2487" s="4" t="s">
        <v>11</v>
      </c>
      <c r="B2487" s="4" t="s">
        <v>50</v>
      </c>
      <c r="C2487" s="4" t="s">
        <v>1150</v>
      </c>
      <c r="D2487" s="4" t="s">
        <v>3194</v>
      </c>
      <c r="F2487" s="4">
        <v>764116</v>
      </c>
      <c r="G2487" s="5" t="s">
        <v>954</v>
      </c>
      <c r="H2487" s="4">
        <v>0</v>
      </c>
      <c r="I2487" s="6">
        <v>3000000</v>
      </c>
      <c r="J2487" s="6">
        <v>2724760</v>
      </c>
    </row>
    <row r="2488" spans="1:10" x14ac:dyDescent="0.2">
      <c r="A2488" s="4" t="s">
        <v>11</v>
      </c>
      <c r="B2488" s="4" t="s">
        <v>157</v>
      </c>
      <c r="C2488" s="4" t="s">
        <v>1150</v>
      </c>
      <c r="D2488" s="4" t="s">
        <v>3195</v>
      </c>
      <c r="F2488" s="4">
        <v>1528874</v>
      </c>
      <c r="G2488" s="5" t="s">
        <v>954</v>
      </c>
      <c r="H2488" s="4">
        <v>0</v>
      </c>
      <c r="I2488" s="6">
        <v>3000000</v>
      </c>
      <c r="J2488" s="6">
        <v>2725764</v>
      </c>
    </row>
    <row r="2489" spans="1:10" x14ac:dyDescent="0.2">
      <c r="A2489" s="4" t="s">
        <v>11</v>
      </c>
      <c r="B2489" s="4" t="s">
        <v>12</v>
      </c>
      <c r="C2489" s="4" t="s">
        <v>1150</v>
      </c>
      <c r="D2489" s="4" t="s">
        <v>3196</v>
      </c>
      <c r="F2489" s="4">
        <v>1339579</v>
      </c>
      <c r="G2489" s="5" t="s">
        <v>954</v>
      </c>
      <c r="H2489" s="4">
        <v>0</v>
      </c>
      <c r="I2489" s="6">
        <v>3000000</v>
      </c>
      <c r="J2489" s="6">
        <v>2726768</v>
      </c>
    </row>
    <row r="2490" spans="1:10" x14ac:dyDescent="0.2">
      <c r="A2490" s="4" t="s">
        <v>11</v>
      </c>
      <c r="B2490" s="4" t="s">
        <v>22</v>
      </c>
      <c r="C2490" s="4" t="s">
        <v>1054</v>
      </c>
      <c r="D2490" s="4" t="s">
        <v>3197</v>
      </c>
      <c r="F2490" s="4">
        <v>754018</v>
      </c>
      <c r="G2490" s="5" t="s">
        <v>954</v>
      </c>
      <c r="H2490" s="4">
        <v>0</v>
      </c>
      <c r="I2490" s="6">
        <v>3000000</v>
      </c>
      <c r="J2490" s="6">
        <v>2727772</v>
      </c>
    </row>
    <row r="2491" spans="1:10" x14ac:dyDescent="0.2">
      <c r="A2491" s="4" t="s">
        <v>11</v>
      </c>
      <c r="B2491" s="4" t="s">
        <v>22</v>
      </c>
      <c r="C2491" s="4" t="s">
        <v>832</v>
      </c>
      <c r="D2491" s="4" t="s">
        <v>3198</v>
      </c>
      <c r="F2491" s="4">
        <v>1366937</v>
      </c>
      <c r="G2491" s="5" t="s">
        <v>954</v>
      </c>
      <c r="H2491" s="4">
        <v>0</v>
      </c>
      <c r="I2491" s="6">
        <v>3000000</v>
      </c>
      <c r="J2491" s="6">
        <v>2728776</v>
      </c>
    </row>
    <row r="2492" spans="1:10" x14ac:dyDescent="0.2">
      <c r="A2492" s="4" t="s">
        <v>11</v>
      </c>
      <c r="B2492" s="4" t="s">
        <v>12</v>
      </c>
      <c r="C2492" s="4" t="s">
        <v>1271</v>
      </c>
      <c r="D2492" s="4" t="s">
        <v>1180</v>
      </c>
      <c r="F2492" s="4">
        <v>97390</v>
      </c>
      <c r="G2492" s="5" t="s">
        <v>954</v>
      </c>
      <c r="H2492" s="4">
        <v>0</v>
      </c>
      <c r="I2492" s="6">
        <v>3000000</v>
      </c>
      <c r="J2492" s="6">
        <v>2729780</v>
      </c>
    </row>
    <row r="2493" spans="1:10" x14ac:dyDescent="0.2">
      <c r="A2493" s="4" t="s">
        <v>11</v>
      </c>
      <c r="B2493" s="4" t="s">
        <v>50</v>
      </c>
      <c r="C2493" s="4" t="s">
        <v>832</v>
      </c>
      <c r="D2493" s="4" t="s">
        <v>3199</v>
      </c>
      <c r="F2493" s="4">
        <v>577005</v>
      </c>
      <c r="G2493" s="5" t="s">
        <v>954</v>
      </c>
      <c r="H2493" s="4">
        <v>0</v>
      </c>
      <c r="I2493" s="6">
        <v>3000000</v>
      </c>
      <c r="J2493" s="6">
        <v>2730784</v>
      </c>
    </row>
    <row r="2494" spans="1:10" x14ac:dyDescent="0.2">
      <c r="A2494" s="4" t="s">
        <v>11</v>
      </c>
      <c r="B2494" s="4" t="s">
        <v>12</v>
      </c>
      <c r="C2494" s="4" t="s">
        <v>2462</v>
      </c>
      <c r="D2494" s="4" t="s">
        <v>761</v>
      </c>
      <c r="F2494" s="4">
        <v>1090693</v>
      </c>
      <c r="G2494" s="5" t="s">
        <v>954</v>
      </c>
      <c r="H2494" s="4">
        <v>0</v>
      </c>
      <c r="I2494" s="6">
        <v>3000000</v>
      </c>
      <c r="J2494" s="6">
        <v>2731788</v>
      </c>
    </row>
    <row r="2495" spans="1:10" x14ac:dyDescent="0.2">
      <c r="A2495" s="4" t="s">
        <v>11</v>
      </c>
      <c r="B2495" s="4" t="s">
        <v>25</v>
      </c>
      <c r="C2495" s="4" t="s">
        <v>1210</v>
      </c>
      <c r="D2495" s="4" t="s">
        <v>3200</v>
      </c>
      <c r="F2495" s="4">
        <v>924603</v>
      </c>
      <c r="G2495" s="5" t="s">
        <v>954</v>
      </c>
      <c r="H2495" s="4">
        <v>0</v>
      </c>
      <c r="I2495" s="6">
        <v>3000000</v>
      </c>
      <c r="J2495" s="6">
        <v>2732792</v>
      </c>
    </row>
    <row r="2496" spans="1:10" x14ac:dyDescent="0.2">
      <c r="A2496" s="4" t="s">
        <v>11</v>
      </c>
      <c r="B2496" s="4" t="s">
        <v>25</v>
      </c>
      <c r="C2496" s="4" t="s">
        <v>1275</v>
      </c>
      <c r="D2496" s="4" t="s">
        <v>3201</v>
      </c>
      <c r="F2496" s="4">
        <v>531796</v>
      </c>
      <c r="G2496" s="5" t="s">
        <v>954</v>
      </c>
      <c r="H2496" s="4">
        <v>0</v>
      </c>
      <c r="I2496" s="6">
        <v>3000000</v>
      </c>
      <c r="J2496" s="6">
        <v>2733796</v>
      </c>
    </row>
    <row r="2497" spans="1:10" x14ac:dyDescent="0.2">
      <c r="A2497" s="4" t="s">
        <v>11</v>
      </c>
      <c r="B2497" s="4" t="s">
        <v>16</v>
      </c>
      <c r="C2497" s="4" t="s">
        <v>1423</v>
      </c>
      <c r="D2497" s="4" t="s">
        <v>3202</v>
      </c>
      <c r="F2497" s="4">
        <v>1390861</v>
      </c>
      <c r="G2497" s="5" t="s">
        <v>954</v>
      </c>
      <c r="H2497" s="4">
        <v>0</v>
      </c>
      <c r="I2497" s="6">
        <v>3000000</v>
      </c>
      <c r="J2497" s="6">
        <v>2734800</v>
      </c>
    </row>
    <row r="2498" spans="1:10" x14ac:dyDescent="0.2">
      <c r="A2498" s="4" t="s">
        <v>11</v>
      </c>
      <c r="B2498" s="4" t="s">
        <v>19</v>
      </c>
      <c r="C2498" s="4" t="s">
        <v>584</v>
      </c>
      <c r="D2498" s="4" t="s">
        <v>1279</v>
      </c>
      <c r="F2498" s="4">
        <v>299436</v>
      </c>
      <c r="G2498" s="5" t="s">
        <v>954</v>
      </c>
      <c r="H2498" s="4">
        <v>0</v>
      </c>
      <c r="I2498" s="6">
        <v>3000000</v>
      </c>
      <c r="J2498" s="6">
        <v>2735804</v>
      </c>
    </row>
    <row r="2499" spans="1:10" x14ac:dyDescent="0.2">
      <c r="A2499" s="4" t="s">
        <v>11</v>
      </c>
      <c r="B2499" s="4" t="s">
        <v>12</v>
      </c>
      <c r="C2499" s="4" t="s">
        <v>2450</v>
      </c>
      <c r="D2499" s="4" t="s">
        <v>52</v>
      </c>
      <c r="F2499" s="4">
        <v>1661733</v>
      </c>
      <c r="G2499" s="5" t="s">
        <v>954</v>
      </c>
      <c r="H2499" s="4">
        <v>0</v>
      </c>
      <c r="I2499" s="6">
        <v>3000000</v>
      </c>
      <c r="J2499" s="6">
        <v>2736808</v>
      </c>
    </row>
    <row r="2500" spans="1:10" x14ac:dyDescent="0.2">
      <c r="A2500" s="4" t="s">
        <v>11</v>
      </c>
      <c r="B2500" s="4" t="s">
        <v>157</v>
      </c>
      <c r="C2500" s="4" t="s">
        <v>2450</v>
      </c>
      <c r="D2500" s="4" t="s">
        <v>433</v>
      </c>
      <c r="F2500" s="4">
        <v>1093838</v>
      </c>
      <c r="G2500" s="5" t="s">
        <v>954</v>
      </c>
      <c r="H2500" s="4">
        <v>0</v>
      </c>
      <c r="I2500" s="6">
        <v>3000000</v>
      </c>
      <c r="J2500" s="6">
        <v>2737812</v>
      </c>
    </row>
    <row r="2501" spans="1:10" x14ac:dyDescent="0.2">
      <c r="A2501" s="4" t="s">
        <v>11</v>
      </c>
      <c r="B2501" s="4" t="s">
        <v>50</v>
      </c>
      <c r="C2501" s="4" t="s">
        <v>3203</v>
      </c>
      <c r="D2501" s="4" t="s">
        <v>2668</v>
      </c>
      <c r="F2501" s="4">
        <v>572147</v>
      </c>
      <c r="G2501" s="5" t="s">
        <v>954</v>
      </c>
      <c r="H2501" s="4">
        <v>0</v>
      </c>
      <c r="I2501" s="6">
        <v>3000000</v>
      </c>
      <c r="J2501" s="6">
        <v>2738816</v>
      </c>
    </row>
    <row r="2502" spans="1:10" x14ac:dyDescent="0.2">
      <c r="A2502" s="4" t="s">
        <v>11</v>
      </c>
      <c r="B2502" s="4" t="s">
        <v>12</v>
      </c>
      <c r="C2502" s="4" t="s">
        <v>3203</v>
      </c>
      <c r="D2502" s="4" t="s">
        <v>3204</v>
      </c>
      <c r="F2502" s="4">
        <v>118139</v>
      </c>
      <c r="G2502" s="5" t="s">
        <v>954</v>
      </c>
      <c r="H2502" s="4">
        <v>0</v>
      </c>
      <c r="I2502" s="6">
        <v>3000000</v>
      </c>
      <c r="J2502" s="6">
        <v>2739820</v>
      </c>
    </row>
    <row r="2503" spans="1:10" x14ac:dyDescent="0.2">
      <c r="A2503" s="4" t="s">
        <v>11</v>
      </c>
      <c r="B2503" s="4" t="s">
        <v>22</v>
      </c>
      <c r="C2503" s="4" t="s">
        <v>3203</v>
      </c>
      <c r="D2503" s="4" t="s">
        <v>3205</v>
      </c>
      <c r="F2503" s="4">
        <v>639417</v>
      </c>
      <c r="G2503" s="5" t="s">
        <v>954</v>
      </c>
      <c r="H2503" s="4">
        <v>0</v>
      </c>
      <c r="I2503" s="6">
        <v>3000000</v>
      </c>
      <c r="J2503" s="6">
        <v>2740824</v>
      </c>
    </row>
    <row r="2504" spans="1:10" x14ac:dyDescent="0.2">
      <c r="A2504" s="4" t="s">
        <v>11</v>
      </c>
      <c r="B2504" s="4" t="s">
        <v>25</v>
      </c>
      <c r="C2504" s="4" t="s">
        <v>3203</v>
      </c>
      <c r="D2504" s="4" t="s">
        <v>52</v>
      </c>
      <c r="F2504" s="4">
        <v>1380755</v>
      </c>
      <c r="G2504" s="5" t="s">
        <v>954</v>
      </c>
      <c r="H2504" s="4">
        <v>0</v>
      </c>
      <c r="I2504" s="6">
        <v>3000000</v>
      </c>
      <c r="J2504" s="6">
        <v>2741828</v>
      </c>
    </row>
    <row r="2505" spans="1:10" x14ac:dyDescent="0.2">
      <c r="A2505" s="4" t="s">
        <v>11</v>
      </c>
      <c r="B2505" s="4" t="s">
        <v>19</v>
      </c>
      <c r="C2505" s="4" t="s">
        <v>3203</v>
      </c>
      <c r="D2505" s="4" t="s">
        <v>3206</v>
      </c>
      <c r="F2505" s="4">
        <v>1592185</v>
      </c>
      <c r="G2505" s="5" t="s">
        <v>954</v>
      </c>
      <c r="H2505" s="4">
        <v>0</v>
      </c>
      <c r="I2505" s="6">
        <v>3000000</v>
      </c>
      <c r="J2505" s="6">
        <v>2742832</v>
      </c>
    </row>
    <row r="2506" spans="1:10" x14ac:dyDescent="0.2">
      <c r="A2506" s="4" t="s">
        <v>11</v>
      </c>
      <c r="B2506" s="4" t="s">
        <v>488</v>
      </c>
      <c r="C2506" s="4" t="s">
        <v>3203</v>
      </c>
      <c r="D2506" s="4" t="s">
        <v>3207</v>
      </c>
      <c r="F2506" s="4">
        <v>764421</v>
      </c>
      <c r="G2506" s="5" t="s">
        <v>954</v>
      </c>
      <c r="H2506" s="4">
        <v>0</v>
      </c>
      <c r="I2506" s="6">
        <v>3000000</v>
      </c>
      <c r="J2506" s="6">
        <v>2743836</v>
      </c>
    </row>
    <row r="2507" spans="1:10" x14ac:dyDescent="0.2">
      <c r="A2507" s="4" t="s">
        <v>11</v>
      </c>
      <c r="B2507" s="4" t="s">
        <v>19</v>
      </c>
      <c r="C2507" s="4" t="s">
        <v>3203</v>
      </c>
      <c r="D2507" s="4" t="s">
        <v>3208</v>
      </c>
      <c r="F2507" s="4">
        <v>600716</v>
      </c>
      <c r="G2507" s="5" t="s">
        <v>954</v>
      </c>
      <c r="H2507" s="4">
        <v>0</v>
      </c>
      <c r="I2507" s="6">
        <v>3000000</v>
      </c>
      <c r="J2507" s="6">
        <v>2744840</v>
      </c>
    </row>
    <row r="2508" spans="1:10" x14ac:dyDescent="0.2">
      <c r="A2508" s="4" t="s">
        <v>11</v>
      </c>
      <c r="B2508" s="4" t="s">
        <v>22</v>
      </c>
      <c r="C2508" s="4" t="s">
        <v>3203</v>
      </c>
      <c r="D2508" s="4" t="s">
        <v>3209</v>
      </c>
      <c r="F2508" s="4">
        <v>732261</v>
      </c>
      <c r="G2508" s="5" t="s">
        <v>954</v>
      </c>
      <c r="H2508" s="4">
        <v>0</v>
      </c>
      <c r="I2508" s="6">
        <v>3000000</v>
      </c>
      <c r="J2508" s="6">
        <v>2745844</v>
      </c>
    </row>
    <row r="2509" spans="1:10" x14ac:dyDescent="0.2">
      <c r="A2509" s="4" t="s">
        <v>11</v>
      </c>
      <c r="B2509" s="4" t="s">
        <v>16</v>
      </c>
      <c r="C2509" s="4" t="s">
        <v>3210</v>
      </c>
      <c r="D2509" s="4" t="s">
        <v>960</v>
      </c>
      <c r="F2509" s="4">
        <v>674372</v>
      </c>
      <c r="G2509" s="5" t="s">
        <v>954</v>
      </c>
      <c r="H2509" s="4">
        <v>0</v>
      </c>
      <c r="I2509" s="6">
        <v>3000000</v>
      </c>
      <c r="J2509" s="6">
        <v>2746848</v>
      </c>
    </row>
    <row r="2510" spans="1:10" x14ac:dyDescent="0.2">
      <c r="A2510" s="4" t="s">
        <v>11</v>
      </c>
      <c r="B2510" s="4" t="s">
        <v>12</v>
      </c>
      <c r="C2510" s="4" t="s">
        <v>3203</v>
      </c>
      <c r="D2510" s="4" t="s">
        <v>3211</v>
      </c>
      <c r="F2510" s="4">
        <v>1746906</v>
      </c>
      <c r="G2510" s="5" t="s">
        <v>954</v>
      </c>
      <c r="H2510" s="4">
        <v>0</v>
      </c>
      <c r="I2510" s="6">
        <v>3000000</v>
      </c>
      <c r="J2510" s="6">
        <v>2747852</v>
      </c>
    </row>
    <row r="2511" spans="1:10" x14ac:dyDescent="0.2">
      <c r="A2511" s="4" t="s">
        <v>11</v>
      </c>
      <c r="B2511" s="4" t="s">
        <v>12</v>
      </c>
      <c r="C2511" s="4" t="s">
        <v>700</v>
      </c>
      <c r="D2511" s="4" t="s">
        <v>3212</v>
      </c>
      <c r="F2511" s="4">
        <v>752244</v>
      </c>
      <c r="G2511" s="5" t="s">
        <v>954</v>
      </c>
      <c r="H2511" s="4">
        <v>0</v>
      </c>
      <c r="I2511" s="6">
        <v>3000000</v>
      </c>
      <c r="J2511" s="6">
        <v>2748856</v>
      </c>
    </row>
    <row r="2512" spans="1:10" x14ac:dyDescent="0.2">
      <c r="A2512" s="4" t="s">
        <v>11</v>
      </c>
      <c r="B2512" s="4" t="s">
        <v>25</v>
      </c>
      <c r="C2512" s="4" t="s">
        <v>1213</v>
      </c>
      <c r="D2512" s="4" t="s">
        <v>1606</v>
      </c>
      <c r="F2512" s="4">
        <v>800704</v>
      </c>
      <c r="G2512" s="5" t="s">
        <v>954</v>
      </c>
      <c r="H2512" s="4">
        <v>0</v>
      </c>
      <c r="I2512" s="6">
        <v>3000000</v>
      </c>
      <c r="J2512" s="6">
        <v>2749860</v>
      </c>
    </row>
    <row r="2513" spans="1:10" x14ac:dyDescent="0.2">
      <c r="A2513" s="4" t="s">
        <v>11</v>
      </c>
      <c r="B2513" s="4" t="s">
        <v>12</v>
      </c>
      <c r="C2513" s="4" t="s">
        <v>3213</v>
      </c>
      <c r="D2513" s="4" t="s">
        <v>3214</v>
      </c>
      <c r="F2513" s="4">
        <v>530699</v>
      </c>
      <c r="G2513" s="5" t="s">
        <v>954</v>
      </c>
      <c r="H2513" s="4">
        <v>0</v>
      </c>
      <c r="I2513" s="6">
        <v>3000000</v>
      </c>
      <c r="J2513" s="6">
        <v>2750864</v>
      </c>
    </row>
    <row r="2514" spans="1:10" x14ac:dyDescent="0.2">
      <c r="A2514" s="4" t="s">
        <v>11</v>
      </c>
      <c r="B2514" s="4" t="s">
        <v>12</v>
      </c>
      <c r="C2514" s="4" t="s">
        <v>1275</v>
      </c>
      <c r="D2514" s="4" t="s">
        <v>3215</v>
      </c>
      <c r="F2514" s="4">
        <v>1739810</v>
      </c>
      <c r="G2514" s="5" t="s">
        <v>954</v>
      </c>
      <c r="H2514" s="4">
        <v>0</v>
      </c>
      <c r="I2514" s="6">
        <v>3000000</v>
      </c>
      <c r="J2514" s="6">
        <v>2751868</v>
      </c>
    </row>
    <row r="2515" spans="1:10" x14ac:dyDescent="0.2">
      <c r="A2515" s="4" t="s">
        <v>11</v>
      </c>
      <c r="B2515" s="4" t="s">
        <v>16</v>
      </c>
      <c r="C2515" s="4" t="s">
        <v>1213</v>
      </c>
      <c r="D2515" s="4" t="s">
        <v>3212</v>
      </c>
      <c r="F2515" s="4">
        <v>616092</v>
      </c>
      <c r="G2515" s="5" t="s">
        <v>954</v>
      </c>
      <c r="H2515" s="4">
        <v>0</v>
      </c>
      <c r="I2515" s="6">
        <v>3000000</v>
      </c>
      <c r="J2515" s="6">
        <v>2752872</v>
      </c>
    </row>
    <row r="2516" spans="1:10" x14ac:dyDescent="0.2">
      <c r="A2516" s="4" t="s">
        <v>11</v>
      </c>
      <c r="B2516" s="4" t="s">
        <v>12</v>
      </c>
      <c r="C2516" s="4" t="s">
        <v>3216</v>
      </c>
      <c r="D2516" s="4" t="s">
        <v>3217</v>
      </c>
      <c r="F2516" s="4">
        <v>1612090</v>
      </c>
      <c r="G2516" s="5" t="s">
        <v>954</v>
      </c>
      <c r="H2516" s="4">
        <v>0</v>
      </c>
      <c r="I2516" s="6">
        <v>3000000</v>
      </c>
      <c r="J2516" s="6">
        <v>2753876</v>
      </c>
    </row>
    <row r="2517" spans="1:10" x14ac:dyDescent="0.2">
      <c r="A2517" s="4" t="s">
        <v>11</v>
      </c>
      <c r="B2517" s="4" t="s">
        <v>12</v>
      </c>
      <c r="C2517" s="4" t="s">
        <v>3218</v>
      </c>
      <c r="D2517" s="4" t="s">
        <v>3219</v>
      </c>
      <c r="F2517" s="4">
        <v>676542</v>
      </c>
      <c r="G2517" s="5" t="s">
        <v>954</v>
      </c>
      <c r="H2517" s="4">
        <v>0</v>
      </c>
      <c r="I2517" s="6">
        <v>3000000</v>
      </c>
      <c r="J2517" s="6">
        <v>2754880</v>
      </c>
    </row>
    <row r="2518" spans="1:10" x14ac:dyDescent="0.2">
      <c r="A2518" s="4" t="s">
        <v>11</v>
      </c>
      <c r="B2518" s="4" t="s">
        <v>25</v>
      </c>
      <c r="C2518" s="4" t="s">
        <v>1954</v>
      </c>
      <c r="D2518" s="4" t="s">
        <v>3220</v>
      </c>
      <c r="F2518" s="4">
        <v>1538071</v>
      </c>
      <c r="G2518" s="5" t="s">
        <v>954</v>
      </c>
      <c r="H2518" s="4">
        <v>0</v>
      </c>
      <c r="I2518" s="6">
        <v>3000000</v>
      </c>
      <c r="J2518" s="6">
        <v>2755884</v>
      </c>
    </row>
    <row r="2519" spans="1:10" x14ac:dyDescent="0.2">
      <c r="A2519" s="4" t="s">
        <v>11</v>
      </c>
      <c r="B2519" s="4" t="s">
        <v>12</v>
      </c>
      <c r="C2519" s="4" t="s">
        <v>1954</v>
      </c>
      <c r="D2519" s="4" t="s">
        <v>3221</v>
      </c>
      <c r="F2519" s="4">
        <v>1519071</v>
      </c>
      <c r="G2519" s="5" t="s">
        <v>954</v>
      </c>
      <c r="H2519" s="4">
        <v>0</v>
      </c>
      <c r="I2519" s="6">
        <v>3000000</v>
      </c>
      <c r="J2519" s="6">
        <v>2756888</v>
      </c>
    </row>
    <row r="2520" spans="1:10" x14ac:dyDescent="0.2">
      <c r="A2520" s="4" t="s">
        <v>11</v>
      </c>
      <c r="B2520" s="4" t="s">
        <v>12</v>
      </c>
      <c r="C2520" s="4" t="s">
        <v>2274</v>
      </c>
      <c r="D2520" s="4" t="s">
        <v>1574</v>
      </c>
      <c r="F2520" s="4">
        <v>1116597</v>
      </c>
      <c r="G2520" s="5" t="s">
        <v>954</v>
      </c>
      <c r="H2520" s="4">
        <v>0</v>
      </c>
      <c r="I2520" s="6">
        <v>3000000</v>
      </c>
      <c r="J2520" s="6">
        <v>2757892</v>
      </c>
    </row>
    <row r="2521" spans="1:10" x14ac:dyDescent="0.2">
      <c r="A2521" s="4" t="s">
        <v>11</v>
      </c>
      <c r="B2521" s="4" t="s">
        <v>67</v>
      </c>
      <c r="C2521" s="4" t="s">
        <v>1166</v>
      </c>
      <c r="D2521" s="4" t="s">
        <v>3222</v>
      </c>
      <c r="F2521" s="4">
        <v>751618</v>
      </c>
      <c r="G2521" s="5" t="s">
        <v>954</v>
      </c>
      <c r="H2521" s="4">
        <v>0</v>
      </c>
      <c r="I2521" s="6">
        <v>3000000</v>
      </c>
      <c r="J2521" s="6">
        <v>2758896</v>
      </c>
    </row>
    <row r="2522" spans="1:10" x14ac:dyDescent="0.2">
      <c r="A2522" s="4" t="s">
        <v>11</v>
      </c>
      <c r="B2522" s="4" t="s">
        <v>50</v>
      </c>
      <c r="C2522" s="4" t="s">
        <v>805</v>
      </c>
      <c r="D2522" s="4" t="s">
        <v>3223</v>
      </c>
      <c r="F2522" s="4">
        <v>678266</v>
      </c>
      <c r="G2522" s="5" t="s">
        <v>954</v>
      </c>
      <c r="H2522" s="4">
        <v>0</v>
      </c>
      <c r="I2522" s="6">
        <v>3000000</v>
      </c>
      <c r="J2522" s="6">
        <v>2759900</v>
      </c>
    </row>
    <row r="2523" spans="1:10" x14ac:dyDescent="0.2">
      <c r="A2523" s="4" t="s">
        <v>11</v>
      </c>
      <c r="B2523" s="4" t="s">
        <v>67</v>
      </c>
      <c r="C2523" s="4" t="s">
        <v>3224</v>
      </c>
      <c r="D2523" s="4" t="s">
        <v>3225</v>
      </c>
      <c r="F2523" s="4">
        <v>95139</v>
      </c>
      <c r="G2523" s="5" t="s">
        <v>954</v>
      </c>
      <c r="H2523" s="4">
        <v>0</v>
      </c>
      <c r="I2523" s="6">
        <v>3000000</v>
      </c>
      <c r="J2523" s="6">
        <v>2760904</v>
      </c>
    </row>
    <row r="2524" spans="1:10" x14ac:dyDescent="0.2">
      <c r="A2524" s="4" t="s">
        <v>11</v>
      </c>
      <c r="B2524" s="4" t="s">
        <v>25</v>
      </c>
      <c r="C2524" s="4" t="s">
        <v>1286</v>
      </c>
      <c r="D2524" s="4" t="s">
        <v>1255</v>
      </c>
      <c r="F2524" s="4">
        <v>641157</v>
      </c>
      <c r="G2524" s="5" t="s">
        <v>954</v>
      </c>
      <c r="H2524" s="4">
        <v>0</v>
      </c>
      <c r="I2524" s="6">
        <v>3000000</v>
      </c>
      <c r="J2524" s="6">
        <v>2761908</v>
      </c>
    </row>
    <row r="2525" spans="1:10" x14ac:dyDescent="0.2">
      <c r="A2525" s="4" t="s">
        <v>11</v>
      </c>
      <c r="B2525" s="4" t="s">
        <v>25</v>
      </c>
      <c r="C2525" s="4" t="s">
        <v>805</v>
      </c>
      <c r="D2525" s="4" t="s">
        <v>3226</v>
      </c>
      <c r="F2525" s="4">
        <v>730802</v>
      </c>
      <c r="G2525" s="5" t="s">
        <v>954</v>
      </c>
      <c r="H2525" s="4">
        <v>0</v>
      </c>
      <c r="I2525" s="6">
        <v>3000000</v>
      </c>
      <c r="J2525" s="6">
        <v>2762912</v>
      </c>
    </row>
    <row r="2526" spans="1:10" x14ac:dyDescent="0.2">
      <c r="A2526" s="4" t="s">
        <v>11</v>
      </c>
      <c r="B2526" s="4" t="s">
        <v>12</v>
      </c>
      <c r="C2526" s="4" t="s">
        <v>805</v>
      </c>
      <c r="D2526" s="4" t="s">
        <v>2957</v>
      </c>
      <c r="F2526" s="4">
        <v>89629</v>
      </c>
      <c r="G2526" s="5" t="s">
        <v>954</v>
      </c>
      <c r="H2526" s="4">
        <v>0</v>
      </c>
      <c r="I2526" s="6">
        <v>3000000</v>
      </c>
      <c r="J2526" s="6">
        <v>2763916</v>
      </c>
    </row>
    <row r="2527" spans="1:10" x14ac:dyDescent="0.2">
      <c r="A2527" s="4" t="s">
        <v>11</v>
      </c>
      <c r="B2527" s="4" t="s">
        <v>12</v>
      </c>
      <c r="C2527" s="4" t="s">
        <v>3227</v>
      </c>
      <c r="D2527" s="4" t="s">
        <v>3228</v>
      </c>
      <c r="F2527" s="4">
        <v>1743390</v>
      </c>
      <c r="G2527" s="5" t="s">
        <v>954</v>
      </c>
      <c r="H2527" s="4">
        <v>0</v>
      </c>
      <c r="I2527" s="6">
        <v>3000000</v>
      </c>
      <c r="J2527" s="6">
        <v>2764920</v>
      </c>
    </row>
    <row r="2528" spans="1:10" x14ac:dyDescent="0.2">
      <c r="A2528" s="4" t="s">
        <v>11</v>
      </c>
      <c r="B2528" s="4" t="s">
        <v>12</v>
      </c>
      <c r="C2528" s="4" t="s">
        <v>2626</v>
      </c>
      <c r="D2528" s="4" t="s">
        <v>3229</v>
      </c>
      <c r="F2528" s="4">
        <v>1753860</v>
      </c>
      <c r="G2528" s="5" t="s">
        <v>954</v>
      </c>
      <c r="H2528" s="4">
        <v>0</v>
      </c>
      <c r="I2528" s="6">
        <v>3000000</v>
      </c>
      <c r="J2528" s="6">
        <v>2765924</v>
      </c>
    </row>
    <row r="2529" spans="1:10" x14ac:dyDescent="0.2">
      <c r="A2529" s="4" t="s">
        <v>11</v>
      </c>
      <c r="B2529" s="4" t="s">
        <v>19</v>
      </c>
      <c r="C2529" s="4" t="s">
        <v>2626</v>
      </c>
      <c r="D2529" s="4" t="s">
        <v>3230</v>
      </c>
      <c r="F2529" s="4">
        <v>1602737</v>
      </c>
      <c r="G2529" s="5" t="s">
        <v>954</v>
      </c>
      <c r="H2529" s="4">
        <v>0</v>
      </c>
      <c r="I2529" s="6">
        <v>3000000</v>
      </c>
      <c r="J2529" s="6">
        <v>2766928</v>
      </c>
    </row>
    <row r="2530" spans="1:10" x14ac:dyDescent="0.2">
      <c r="A2530" s="4" t="s">
        <v>11</v>
      </c>
      <c r="B2530" s="4" t="s">
        <v>19</v>
      </c>
      <c r="C2530" s="4" t="s">
        <v>3231</v>
      </c>
      <c r="D2530" s="4" t="s">
        <v>3232</v>
      </c>
      <c r="F2530" s="4">
        <v>737005</v>
      </c>
      <c r="G2530" s="5" t="s">
        <v>954</v>
      </c>
      <c r="H2530" s="4">
        <v>0</v>
      </c>
      <c r="I2530" s="6">
        <v>3000000</v>
      </c>
      <c r="J2530" s="6">
        <v>2767932</v>
      </c>
    </row>
    <row r="2531" spans="1:10" x14ac:dyDescent="0.2">
      <c r="A2531" s="4" t="s">
        <v>11</v>
      </c>
      <c r="B2531" s="4" t="s">
        <v>12</v>
      </c>
      <c r="C2531" s="4" t="s">
        <v>1217</v>
      </c>
      <c r="D2531" s="4" t="s">
        <v>2686</v>
      </c>
      <c r="F2531" s="4">
        <v>1660453</v>
      </c>
      <c r="G2531" s="5" t="s">
        <v>954</v>
      </c>
      <c r="H2531" s="4">
        <v>0</v>
      </c>
      <c r="I2531" s="6">
        <v>3000000</v>
      </c>
      <c r="J2531" s="6">
        <v>2768936</v>
      </c>
    </row>
    <row r="2532" spans="1:10" x14ac:dyDescent="0.2">
      <c r="A2532" s="4" t="s">
        <v>11</v>
      </c>
      <c r="B2532" s="4" t="s">
        <v>12</v>
      </c>
      <c r="C2532" s="4" t="s">
        <v>3233</v>
      </c>
      <c r="D2532" s="4" t="s">
        <v>2911</v>
      </c>
      <c r="F2532" s="4">
        <v>1608478</v>
      </c>
      <c r="G2532" s="5" t="s">
        <v>954</v>
      </c>
      <c r="H2532" s="4">
        <v>0</v>
      </c>
      <c r="I2532" s="6">
        <v>3000000</v>
      </c>
      <c r="J2532" s="6">
        <v>2769940</v>
      </c>
    </row>
    <row r="2533" spans="1:10" x14ac:dyDescent="0.2">
      <c r="A2533" s="4" t="s">
        <v>11</v>
      </c>
      <c r="B2533" s="4" t="s">
        <v>12</v>
      </c>
      <c r="C2533" s="4" t="s">
        <v>1217</v>
      </c>
      <c r="D2533" s="4" t="s">
        <v>3234</v>
      </c>
      <c r="F2533" s="4">
        <v>609386</v>
      </c>
      <c r="G2533" s="5" t="s">
        <v>954</v>
      </c>
      <c r="H2533" s="4">
        <v>0</v>
      </c>
      <c r="I2533" s="6">
        <v>3000000</v>
      </c>
      <c r="J2533" s="6">
        <v>2770944</v>
      </c>
    </row>
    <row r="2534" spans="1:10" x14ac:dyDescent="0.2">
      <c r="A2534" s="4" t="s">
        <v>11</v>
      </c>
      <c r="B2534" s="4" t="s">
        <v>12</v>
      </c>
      <c r="C2534" s="4" t="s">
        <v>1217</v>
      </c>
      <c r="D2534" s="4" t="s">
        <v>619</v>
      </c>
      <c r="F2534" s="4">
        <v>1608288</v>
      </c>
      <c r="G2534" s="5" t="s">
        <v>954</v>
      </c>
      <c r="H2534" s="4">
        <v>0</v>
      </c>
      <c r="I2534" s="6">
        <v>3000000</v>
      </c>
      <c r="J2534" s="6">
        <v>2771948</v>
      </c>
    </row>
    <row r="2535" spans="1:10" x14ac:dyDescent="0.2">
      <c r="A2535" s="4" t="s">
        <v>11</v>
      </c>
      <c r="B2535" s="4" t="s">
        <v>25</v>
      </c>
      <c r="C2535" s="4" t="s">
        <v>1217</v>
      </c>
      <c r="D2535" s="4" t="s">
        <v>3235</v>
      </c>
      <c r="F2535" s="4">
        <v>114096</v>
      </c>
      <c r="G2535" s="5" t="s">
        <v>954</v>
      </c>
      <c r="H2535" s="4">
        <v>0</v>
      </c>
      <c r="I2535" s="6">
        <v>3000000</v>
      </c>
      <c r="J2535" s="6">
        <v>2772952</v>
      </c>
    </row>
    <row r="2536" spans="1:10" x14ac:dyDescent="0.2">
      <c r="A2536" s="4" t="s">
        <v>11</v>
      </c>
      <c r="B2536" s="4" t="s">
        <v>12</v>
      </c>
      <c r="C2536" s="4" t="s">
        <v>1217</v>
      </c>
      <c r="D2536" s="4" t="s">
        <v>3236</v>
      </c>
      <c r="F2536" s="4">
        <v>613909</v>
      </c>
      <c r="G2536" s="5" t="s">
        <v>954</v>
      </c>
      <c r="H2536" s="4">
        <v>0</v>
      </c>
      <c r="I2536" s="6">
        <v>3000000</v>
      </c>
      <c r="J2536" s="6">
        <v>2773956</v>
      </c>
    </row>
    <row r="2537" spans="1:10" x14ac:dyDescent="0.2">
      <c r="A2537" s="4" t="s">
        <v>11</v>
      </c>
      <c r="B2537" s="4" t="s">
        <v>12</v>
      </c>
      <c r="C2537" s="4" t="s">
        <v>1207</v>
      </c>
      <c r="D2537" s="4" t="s">
        <v>1873</v>
      </c>
      <c r="F2537" s="4">
        <v>532265</v>
      </c>
      <c r="G2537" s="5" t="s">
        <v>954</v>
      </c>
      <c r="H2537" s="4">
        <v>0</v>
      </c>
      <c r="I2537" s="6">
        <v>3000000</v>
      </c>
      <c r="J2537" s="6">
        <v>2774960</v>
      </c>
    </row>
    <row r="2538" spans="1:10" x14ac:dyDescent="0.2">
      <c r="A2538" s="4" t="s">
        <v>11</v>
      </c>
      <c r="B2538" s="4" t="s">
        <v>12</v>
      </c>
      <c r="C2538" s="4" t="s">
        <v>275</v>
      </c>
      <c r="D2538" s="4" t="s">
        <v>3237</v>
      </c>
      <c r="F2538" s="4">
        <v>1659471</v>
      </c>
      <c r="G2538" s="5" t="s">
        <v>954</v>
      </c>
      <c r="H2538" s="4">
        <v>0</v>
      </c>
      <c r="I2538" s="6">
        <v>3000000</v>
      </c>
      <c r="J2538" s="6">
        <v>2775964</v>
      </c>
    </row>
    <row r="2539" spans="1:10" x14ac:dyDescent="0.2">
      <c r="A2539" s="4" t="s">
        <v>11</v>
      </c>
      <c r="B2539" s="4" t="s">
        <v>16</v>
      </c>
      <c r="C2539" s="4" t="s">
        <v>275</v>
      </c>
      <c r="D2539" s="4" t="s">
        <v>979</v>
      </c>
      <c r="F2539" s="4">
        <v>1119765</v>
      </c>
      <c r="G2539" s="5" t="s">
        <v>954</v>
      </c>
      <c r="H2539" s="4">
        <v>0</v>
      </c>
      <c r="I2539" s="6">
        <v>3000000</v>
      </c>
      <c r="J2539" s="6">
        <v>2776968</v>
      </c>
    </row>
    <row r="2540" spans="1:10" x14ac:dyDescent="0.2">
      <c r="A2540" s="4" t="s">
        <v>11</v>
      </c>
      <c r="B2540" s="4" t="s">
        <v>22</v>
      </c>
      <c r="C2540" s="4" t="s">
        <v>275</v>
      </c>
      <c r="D2540" s="4" t="s">
        <v>3238</v>
      </c>
      <c r="F2540" s="4">
        <v>1378080</v>
      </c>
      <c r="G2540" s="5" t="s">
        <v>954</v>
      </c>
      <c r="H2540" s="4">
        <v>0</v>
      </c>
      <c r="I2540" s="6">
        <v>3000000</v>
      </c>
      <c r="J2540" s="6">
        <v>2777972</v>
      </c>
    </row>
    <row r="2541" spans="1:10" x14ac:dyDescent="0.2">
      <c r="A2541" s="4" t="s">
        <v>11</v>
      </c>
      <c r="B2541" s="4" t="s">
        <v>22</v>
      </c>
      <c r="C2541" s="4" t="s">
        <v>4207</v>
      </c>
      <c r="D2541" s="9" t="s">
        <v>1104</v>
      </c>
      <c r="F2541" s="4">
        <v>605327</v>
      </c>
      <c r="G2541" s="5" t="s">
        <v>954</v>
      </c>
      <c r="H2541" s="4">
        <v>0</v>
      </c>
      <c r="I2541" s="6">
        <v>3000000</v>
      </c>
      <c r="J2541" s="6">
        <v>2778976</v>
      </c>
    </row>
    <row r="2542" spans="1:10" x14ac:dyDescent="0.2">
      <c r="A2542" s="4" t="s">
        <v>11</v>
      </c>
      <c r="B2542" s="4" t="s">
        <v>12</v>
      </c>
      <c r="C2542" s="4" t="s">
        <v>4207</v>
      </c>
      <c r="D2542" s="9" t="s">
        <v>4210</v>
      </c>
      <c r="F2542" s="4">
        <v>520047</v>
      </c>
      <c r="G2542" s="5" t="s">
        <v>954</v>
      </c>
      <c r="H2542" s="4">
        <v>0</v>
      </c>
      <c r="I2542" s="6">
        <v>3000000</v>
      </c>
      <c r="J2542" s="6">
        <v>2779980</v>
      </c>
    </row>
    <row r="2543" spans="1:10" x14ac:dyDescent="0.2">
      <c r="A2543" s="4" t="s">
        <v>11</v>
      </c>
      <c r="B2543" s="4" t="s">
        <v>16</v>
      </c>
      <c r="C2543" s="4" t="s">
        <v>4207</v>
      </c>
      <c r="D2543" s="9" t="s">
        <v>310</v>
      </c>
      <c r="F2543" s="4">
        <v>1511086</v>
      </c>
      <c r="G2543" s="5" t="s">
        <v>954</v>
      </c>
      <c r="H2543" s="4">
        <v>0</v>
      </c>
      <c r="I2543" s="6">
        <v>3000000</v>
      </c>
      <c r="J2543" s="6">
        <v>2780984</v>
      </c>
    </row>
    <row r="2544" spans="1:10" x14ac:dyDescent="0.2">
      <c r="A2544" s="4" t="s">
        <v>11</v>
      </c>
      <c r="B2544" s="4" t="s">
        <v>50</v>
      </c>
      <c r="C2544" s="4" t="s">
        <v>2877</v>
      </c>
      <c r="D2544" s="4" t="s">
        <v>3239</v>
      </c>
      <c r="F2544" s="4">
        <v>676443</v>
      </c>
      <c r="G2544" s="5" t="s">
        <v>954</v>
      </c>
      <c r="H2544" s="4">
        <v>0</v>
      </c>
      <c r="I2544" s="6">
        <v>3000000</v>
      </c>
      <c r="J2544" s="6">
        <v>2781988</v>
      </c>
    </row>
    <row r="2545" spans="1:10" x14ac:dyDescent="0.2">
      <c r="A2545" s="4" t="s">
        <v>11</v>
      </c>
      <c r="B2545" s="4" t="s">
        <v>12</v>
      </c>
      <c r="C2545" s="4" t="s">
        <v>1184</v>
      </c>
      <c r="D2545" s="4" t="s">
        <v>2677</v>
      </c>
      <c r="F2545" s="4">
        <v>1659158</v>
      </c>
      <c r="G2545" s="5" t="s">
        <v>954</v>
      </c>
      <c r="H2545" s="4">
        <v>0</v>
      </c>
      <c r="I2545" s="6">
        <v>3000000</v>
      </c>
      <c r="J2545" s="6">
        <v>2782992</v>
      </c>
    </row>
    <row r="2546" spans="1:10" x14ac:dyDescent="0.2">
      <c r="A2546" s="4" t="s">
        <v>11</v>
      </c>
      <c r="B2546" s="4" t="s">
        <v>19</v>
      </c>
      <c r="C2546" s="4" t="s">
        <v>2522</v>
      </c>
      <c r="D2546" s="4" t="s">
        <v>3240</v>
      </c>
      <c r="F2546" s="4">
        <v>1713732</v>
      </c>
      <c r="G2546" s="5" t="s">
        <v>954</v>
      </c>
      <c r="H2546" s="4">
        <v>0</v>
      </c>
      <c r="I2546" s="6">
        <v>3000000</v>
      </c>
      <c r="J2546" s="6">
        <v>2783996</v>
      </c>
    </row>
    <row r="2547" spans="1:10" x14ac:dyDescent="0.2">
      <c r="A2547" s="4" t="s">
        <v>11</v>
      </c>
      <c r="B2547" s="4" t="s">
        <v>25</v>
      </c>
      <c r="C2547" s="4" t="s">
        <v>2522</v>
      </c>
      <c r="D2547" s="4" t="s">
        <v>3241</v>
      </c>
      <c r="F2547" s="4">
        <v>997658</v>
      </c>
      <c r="G2547" s="5" t="s">
        <v>954</v>
      </c>
      <c r="H2547" s="4">
        <v>0</v>
      </c>
      <c r="I2547" s="6">
        <v>3000000</v>
      </c>
      <c r="J2547" s="6">
        <v>2785000</v>
      </c>
    </row>
    <row r="2548" spans="1:10" x14ac:dyDescent="0.2">
      <c r="A2548" s="4" t="s">
        <v>11</v>
      </c>
      <c r="B2548" s="4" t="s">
        <v>67</v>
      </c>
      <c r="C2548" s="4" t="s">
        <v>2522</v>
      </c>
      <c r="D2548" s="4" t="s">
        <v>3242</v>
      </c>
      <c r="F2548" s="4">
        <v>1395233</v>
      </c>
      <c r="G2548" s="5" t="s">
        <v>954</v>
      </c>
      <c r="H2548" s="4">
        <v>0</v>
      </c>
      <c r="I2548" s="6">
        <v>3000000</v>
      </c>
      <c r="J2548" s="6">
        <v>2786004</v>
      </c>
    </row>
    <row r="2549" spans="1:10" x14ac:dyDescent="0.2">
      <c r="A2549" s="4" t="s">
        <v>11</v>
      </c>
      <c r="B2549" s="4" t="s">
        <v>25</v>
      </c>
      <c r="C2549" s="4" t="s">
        <v>2522</v>
      </c>
      <c r="D2549" s="4" t="s">
        <v>3243</v>
      </c>
      <c r="F2549" s="4">
        <v>676914</v>
      </c>
      <c r="G2549" s="5" t="s">
        <v>954</v>
      </c>
      <c r="H2549" s="4">
        <v>0</v>
      </c>
      <c r="I2549" s="6">
        <v>3000000</v>
      </c>
      <c r="J2549" s="6">
        <v>2787008</v>
      </c>
    </row>
    <row r="2550" spans="1:10" x14ac:dyDescent="0.2">
      <c r="A2550" s="4" t="s">
        <v>11</v>
      </c>
      <c r="B2550" s="4" t="s">
        <v>146</v>
      </c>
      <c r="C2550" s="4" t="s">
        <v>1423</v>
      </c>
      <c r="D2550" s="4" t="s">
        <v>105</v>
      </c>
      <c r="F2550" s="4">
        <v>1451283</v>
      </c>
      <c r="G2550" s="5" t="s">
        <v>954</v>
      </c>
      <c r="H2550" s="4">
        <v>0</v>
      </c>
      <c r="I2550" s="6">
        <v>3000000</v>
      </c>
      <c r="J2550" s="6">
        <v>2788012</v>
      </c>
    </row>
    <row r="2551" spans="1:10" x14ac:dyDescent="0.2">
      <c r="A2551" s="4" t="s">
        <v>11</v>
      </c>
      <c r="B2551" s="4" t="s">
        <v>22</v>
      </c>
      <c r="C2551" s="4" t="s">
        <v>191</v>
      </c>
      <c r="D2551" s="4" t="s">
        <v>3244</v>
      </c>
      <c r="F2551" s="4">
        <v>1366911</v>
      </c>
      <c r="G2551" s="5" t="s">
        <v>954</v>
      </c>
      <c r="H2551" s="4">
        <v>0</v>
      </c>
      <c r="I2551" s="6">
        <v>3000000</v>
      </c>
      <c r="J2551" s="6">
        <v>2789016</v>
      </c>
    </row>
    <row r="2552" spans="1:10" x14ac:dyDescent="0.2">
      <c r="A2552" s="4" t="s">
        <v>11</v>
      </c>
      <c r="B2552" s="4" t="s">
        <v>19</v>
      </c>
      <c r="C2552" s="4" t="s">
        <v>191</v>
      </c>
      <c r="D2552" s="4" t="s">
        <v>3245</v>
      </c>
      <c r="F2552" s="4">
        <v>602225</v>
      </c>
      <c r="G2552" s="5" t="s">
        <v>954</v>
      </c>
      <c r="H2552" s="4">
        <v>0</v>
      </c>
      <c r="I2552" s="6">
        <v>3000000</v>
      </c>
      <c r="J2552" s="6">
        <v>2790020</v>
      </c>
    </row>
    <row r="2553" spans="1:10" x14ac:dyDescent="0.2">
      <c r="A2553" s="4" t="s">
        <v>11</v>
      </c>
      <c r="B2553" s="4" t="s">
        <v>19</v>
      </c>
      <c r="C2553" s="4" t="s">
        <v>3246</v>
      </c>
      <c r="D2553" s="4" t="s">
        <v>3247</v>
      </c>
      <c r="F2553" s="4">
        <v>755882</v>
      </c>
      <c r="G2553" s="5" t="s">
        <v>954</v>
      </c>
      <c r="H2553" s="4">
        <v>0</v>
      </c>
      <c r="I2553" s="6">
        <v>3000000</v>
      </c>
      <c r="J2553" s="6">
        <v>2791024</v>
      </c>
    </row>
    <row r="2554" spans="1:10" x14ac:dyDescent="0.2">
      <c r="A2554" s="4" t="s">
        <v>11</v>
      </c>
      <c r="B2554" s="4" t="s">
        <v>12</v>
      </c>
      <c r="C2554" s="4" t="s">
        <v>686</v>
      </c>
      <c r="D2554" s="4" t="s">
        <v>3248</v>
      </c>
      <c r="F2554" s="4">
        <v>1295094</v>
      </c>
      <c r="G2554" s="5" t="s">
        <v>954</v>
      </c>
      <c r="H2554" s="4">
        <v>0</v>
      </c>
      <c r="I2554" s="6">
        <v>3000000</v>
      </c>
      <c r="J2554" s="6">
        <v>2792028</v>
      </c>
    </row>
    <row r="2555" spans="1:10" x14ac:dyDescent="0.2">
      <c r="A2555" s="4" t="s">
        <v>11</v>
      </c>
      <c r="B2555" s="4" t="s">
        <v>22</v>
      </c>
      <c r="C2555" s="4" t="s">
        <v>686</v>
      </c>
      <c r="D2555" s="4" t="s">
        <v>3249</v>
      </c>
      <c r="F2555" s="4">
        <v>640712</v>
      </c>
      <c r="G2555" s="5" t="s">
        <v>954</v>
      </c>
      <c r="H2555" s="4">
        <v>0</v>
      </c>
      <c r="I2555" s="6">
        <v>3000000</v>
      </c>
      <c r="J2555" s="6">
        <v>2793032</v>
      </c>
    </row>
    <row r="2556" spans="1:10" x14ac:dyDescent="0.2">
      <c r="A2556" s="4" t="s">
        <v>11</v>
      </c>
      <c r="B2556" s="4" t="s">
        <v>157</v>
      </c>
      <c r="C2556" s="4" t="s">
        <v>3250</v>
      </c>
      <c r="D2556" s="4" t="s">
        <v>3251</v>
      </c>
      <c r="F2556" s="4">
        <v>755957</v>
      </c>
      <c r="G2556" s="5" t="s">
        <v>954</v>
      </c>
      <c r="H2556" s="4">
        <v>0</v>
      </c>
      <c r="I2556" s="6">
        <v>3000000</v>
      </c>
      <c r="J2556" s="6">
        <v>2794036</v>
      </c>
    </row>
    <row r="2557" spans="1:10" x14ac:dyDescent="0.2">
      <c r="A2557" s="4" t="s">
        <v>11</v>
      </c>
      <c r="B2557" s="4" t="s">
        <v>12</v>
      </c>
      <c r="C2557" s="4" t="s">
        <v>686</v>
      </c>
      <c r="D2557" s="4" t="s">
        <v>3252</v>
      </c>
      <c r="F2557" s="4">
        <v>47874</v>
      </c>
      <c r="G2557" s="5" t="s">
        <v>954</v>
      </c>
      <c r="H2557" s="4">
        <v>0</v>
      </c>
      <c r="I2557" s="6">
        <v>3000000</v>
      </c>
      <c r="J2557" s="6">
        <v>2795040</v>
      </c>
    </row>
    <row r="2558" spans="1:10" x14ac:dyDescent="0.2">
      <c r="A2558" s="4" t="s">
        <v>11</v>
      </c>
      <c r="B2558" s="4" t="s">
        <v>12</v>
      </c>
      <c r="C2558" s="4" t="s">
        <v>686</v>
      </c>
      <c r="D2558" s="4" t="s">
        <v>3253</v>
      </c>
      <c r="F2558" s="4">
        <v>734531</v>
      </c>
      <c r="G2558" s="5" t="s">
        <v>954</v>
      </c>
      <c r="H2558" s="4">
        <v>0</v>
      </c>
      <c r="I2558" s="6">
        <v>3000000</v>
      </c>
      <c r="J2558" s="6">
        <v>2796044</v>
      </c>
    </row>
    <row r="2559" spans="1:10" x14ac:dyDescent="0.2">
      <c r="A2559" s="4" t="s">
        <v>11</v>
      </c>
      <c r="B2559" s="4" t="s">
        <v>12</v>
      </c>
      <c r="C2559" s="4" t="s">
        <v>686</v>
      </c>
      <c r="D2559" s="4" t="s">
        <v>3254</v>
      </c>
      <c r="F2559" s="4">
        <v>1608221</v>
      </c>
      <c r="G2559" s="5" t="s">
        <v>954</v>
      </c>
      <c r="H2559" s="4">
        <v>0</v>
      </c>
      <c r="I2559" s="6">
        <v>3000000</v>
      </c>
      <c r="J2559" s="6">
        <v>2797048</v>
      </c>
    </row>
    <row r="2560" spans="1:10" x14ac:dyDescent="0.2">
      <c r="A2560" s="4" t="s">
        <v>11</v>
      </c>
      <c r="B2560" s="4" t="s">
        <v>25</v>
      </c>
      <c r="C2560" s="4" t="s">
        <v>462</v>
      </c>
      <c r="D2560" s="4" t="s">
        <v>3255</v>
      </c>
      <c r="F2560" s="4">
        <v>578177</v>
      </c>
      <c r="G2560" s="5" t="s">
        <v>954</v>
      </c>
      <c r="H2560" s="4">
        <v>0</v>
      </c>
      <c r="I2560" s="6">
        <v>3000000</v>
      </c>
      <c r="J2560" s="6">
        <v>2798052</v>
      </c>
    </row>
    <row r="2561" spans="1:10" x14ac:dyDescent="0.2">
      <c r="A2561" s="4" t="s">
        <v>11</v>
      </c>
      <c r="B2561" s="4" t="s">
        <v>50</v>
      </c>
      <c r="C2561" s="4" t="s">
        <v>191</v>
      </c>
      <c r="D2561" s="4" t="s">
        <v>3256</v>
      </c>
      <c r="F2561" s="4">
        <v>998904</v>
      </c>
      <c r="G2561" s="5" t="s">
        <v>954</v>
      </c>
      <c r="H2561" s="4">
        <v>0</v>
      </c>
      <c r="I2561" s="6">
        <v>3000000</v>
      </c>
      <c r="J2561" s="6">
        <v>2799056</v>
      </c>
    </row>
    <row r="2562" spans="1:10" x14ac:dyDescent="0.2">
      <c r="A2562" s="4" t="s">
        <v>11</v>
      </c>
      <c r="B2562" s="4" t="s">
        <v>19</v>
      </c>
      <c r="C2562" s="4" t="s">
        <v>1023</v>
      </c>
      <c r="D2562" s="4" t="s">
        <v>1415</v>
      </c>
      <c r="F2562" s="4">
        <v>1016045</v>
      </c>
      <c r="G2562" s="5" t="s">
        <v>954</v>
      </c>
      <c r="H2562" s="4">
        <v>0</v>
      </c>
      <c r="I2562" s="6">
        <v>3000000</v>
      </c>
      <c r="J2562" s="6">
        <v>2800060</v>
      </c>
    </row>
    <row r="2563" spans="1:10" x14ac:dyDescent="0.2">
      <c r="A2563" s="4" t="s">
        <v>11</v>
      </c>
      <c r="B2563" s="4" t="s">
        <v>146</v>
      </c>
      <c r="C2563" s="4" t="s">
        <v>1023</v>
      </c>
      <c r="D2563" s="4" t="s">
        <v>158</v>
      </c>
      <c r="F2563" s="4">
        <v>1556032</v>
      </c>
      <c r="G2563" s="5" t="s">
        <v>954</v>
      </c>
      <c r="H2563" s="4">
        <v>0</v>
      </c>
      <c r="I2563" s="6">
        <v>3000000</v>
      </c>
      <c r="J2563" s="6">
        <v>2801064</v>
      </c>
    </row>
    <row r="2564" spans="1:10" x14ac:dyDescent="0.2">
      <c r="A2564" s="4" t="s">
        <v>11</v>
      </c>
      <c r="B2564" s="4" t="s">
        <v>50</v>
      </c>
      <c r="C2564" s="4" t="s">
        <v>191</v>
      </c>
      <c r="D2564" s="4" t="s">
        <v>3257</v>
      </c>
      <c r="F2564" s="4">
        <v>607943</v>
      </c>
      <c r="G2564" s="5" t="s">
        <v>954</v>
      </c>
      <c r="H2564" s="4">
        <v>0</v>
      </c>
      <c r="I2564" s="6">
        <v>3000000</v>
      </c>
      <c r="J2564" s="6">
        <v>2802068</v>
      </c>
    </row>
    <row r="2565" spans="1:10" x14ac:dyDescent="0.2">
      <c r="A2565" s="4" t="s">
        <v>11</v>
      </c>
      <c r="B2565" s="4" t="s">
        <v>12</v>
      </c>
      <c r="C2565" s="4" t="s">
        <v>1246</v>
      </c>
      <c r="D2565" s="4" t="s">
        <v>3258</v>
      </c>
      <c r="F2565" s="4">
        <v>1660008</v>
      </c>
      <c r="G2565" s="5" t="s">
        <v>954</v>
      </c>
      <c r="H2565" s="4">
        <v>0</v>
      </c>
      <c r="I2565" s="6">
        <v>3000000</v>
      </c>
      <c r="J2565" s="6">
        <v>2803072</v>
      </c>
    </row>
    <row r="2566" spans="1:10" x14ac:dyDescent="0.2">
      <c r="A2566" s="4" t="s">
        <v>11</v>
      </c>
      <c r="B2566" s="4" t="s">
        <v>146</v>
      </c>
      <c r="C2566" s="4" t="s">
        <v>191</v>
      </c>
      <c r="D2566" s="4" t="s">
        <v>3259</v>
      </c>
      <c r="F2566" s="4">
        <v>754844</v>
      </c>
      <c r="G2566" s="5" t="s">
        <v>954</v>
      </c>
      <c r="H2566" s="4">
        <v>0</v>
      </c>
      <c r="I2566" s="6">
        <v>3000000</v>
      </c>
      <c r="J2566" s="6">
        <v>2804076</v>
      </c>
    </row>
    <row r="2567" spans="1:10" x14ac:dyDescent="0.2">
      <c r="A2567" s="4" t="s">
        <v>11</v>
      </c>
      <c r="B2567" s="4" t="s">
        <v>12</v>
      </c>
      <c r="C2567" s="4" t="s">
        <v>191</v>
      </c>
      <c r="D2567" s="4" t="s">
        <v>3260</v>
      </c>
      <c r="F2567" s="4">
        <v>483410</v>
      </c>
      <c r="G2567" s="5" t="s">
        <v>954</v>
      </c>
      <c r="H2567" s="4">
        <v>0</v>
      </c>
      <c r="I2567" s="6">
        <v>3000000</v>
      </c>
      <c r="J2567" s="6">
        <v>2805080</v>
      </c>
    </row>
    <row r="2568" spans="1:10" x14ac:dyDescent="0.2">
      <c r="A2568" s="4" t="s">
        <v>11</v>
      </c>
      <c r="B2568" s="4" t="s">
        <v>22</v>
      </c>
      <c r="C2568" s="4" t="s">
        <v>191</v>
      </c>
      <c r="D2568" s="4" t="s">
        <v>113</v>
      </c>
      <c r="F2568" s="4">
        <v>1602091</v>
      </c>
      <c r="G2568" s="5" t="s">
        <v>954</v>
      </c>
      <c r="H2568" s="4">
        <v>0</v>
      </c>
      <c r="I2568" s="6">
        <v>3000000</v>
      </c>
      <c r="J2568" s="6">
        <v>2806084</v>
      </c>
    </row>
    <row r="2569" spans="1:10" x14ac:dyDescent="0.2">
      <c r="A2569" s="4" t="s">
        <v>11</v>
      </c>
      <c r="B2569" s="4" t="s">
        <v>22</v>
      </c>
      <c r="C2569" s="4" t="s">
        <v>191</v>
      </c>
      <c r="D2569" s="4" t="s">
        <v>1498</v>
      </c>
      <c r="F2569" s="4">
        <v>745925</v>
      </c>
      <c r="G2569" s="5" t="s">
        <v>954</v>
      </c>
      <c r="H2569" s="4">
        <v>0</v>
      </c>
      <c r="I2569" s="6">
        <v>3000000</v>
      </c>
      <c r="J2569" s="6">
        <v>2807088</v>
      </c>
    </row>
    <row r="2570" spans="1:10" x14ac:dyDescent="0.2">
      <c r="A2570" s="4" t="s">
        <v>11</v>
      </c>
      <c r="B2570" s="4" t="s">
        <v>12</v>
      </c>
      <c r="C2570" s="4" t="s">
        <v>2439</v>
      </c>
      <c r="D2570" s="4" t="s">
        <v>3261</v>
      </c>
      <c r="F2570" s="4">
        <v>493559</v>
      </c>
      <c r="G2570" s="5" t="s">
        <v>954</v>
      </c>
      <c r="H2570" s="4">
        <v>0</v>
      </c>
      <c r="I2570" s="6">
        <v>3000000</v>
      </c>
      <c r="J2570" s="6">
        <v>2808092</v>
      </c>
    </row>
    <row r="2571" spans="1:10" x14ac:dyDescent="0.2">
      <c r="A2571" s="4" t="s">
        <v>11</v>
      </c>
      <c r="B2571" s="4" t="s">
        <v>146</v>
      </c>
      <c r="C2571" s="4" t="s">
        <v>2215</v>
      </c>
      <c r="D2571" s="4" t="s">
        <v>3262</v>
      </c>
      <c r="F2571" s="4">
        <v>1681434</v>
      </c>
      <c r="G2571" s="5" t="s">
        <v>954</v>
      </c>
      <c r="H2571" s="4">
        <v>0</v>
      </c>
      <c r="I2571" s="6">
        <v>3000000</v>
      </c>
      <c r="J2571" s="6">
        <v>2809096</v>
      </c>
    </row>
    <row r="2572" spans="1:10" x14ac:dyDescent="0.2">
      <c r="A2572" s="4" t="s">
        <v>11</v>
      </c>
      <c r="B2572" s="4" t="s">
        <v>50</v>
      </c>
      <c r="C2572" s="4" t="s">
        <v>2215</v>
      </c>
      <c r="D2572" s="4" t="s">
        <v>3263</v>
      </c>
      <c r="F2572" s="4">
        <v>681765</v>
      </c>
      <c r="G2572" s="5" t="s">
        <v>954</v>
      </c>
      <c r="H2572" s="4">
        <v>0</v>
      </c>
      <c r="I2572" s="6">
        <v>3000000</v>
      </c>
      <c r="J2572" s="6">
        <v>2810100</v>
      </c>
    </row>
    <row r="2573" spans="1:10" x14ac:dyDescent="0.2">
      <c r="A2573" s="4" t="s">
        <v>11</v>
      </c>
      <c r="B2573" s="4" t="s">
        <v>12</v>
      </c>
      <c r="C2573" s="4" t="s">
        <v>2439</v>
      </c>
      <c r="D2573" s="4" t="s">
        <v>3264</v>
      </c>
      <c r="F2573" s="4">
        <v>734572</v>
      </c>
      <c r="G2573" s="5" t="s">
        <v>954</v>
      </c>
      <c r="H2573" s="4">
        <v>0</v>
      </c>
      <c r="I2573" s="6">
        <v>3000000</v>
      </c>
      <c r="J2573" s="6">
        <v>2811104</v>
      </c>
    </row>
    <row r="2574" spans="1:10" x14ac:dyDescent="0.2">
      <c r="A2574" s="4" t="s">
        <v>11</v>
      </c>
      <c r="B2574" s="4" t="s">
        <v>25</v>
      </c>
      <c r="C2574" s="4" t="s">
        <v>1795</v>
      </c>
      <c r="D2574" s="4" t="s">
        <v>3265</v>
      </c>
      <c r="F2574" s="4">
        <v>604759</v>
      </c>
      <c r="G2574" s="5" t="s">
        <v>954</v>
      </c>
      <c r="H2574" s="4">
        <v>0</v>
      </c>
      <c r="I2574" s="6">
        <v>3000000</v>
      </c>
      <c r="J2574" s="6">
        <v>2812108</v>
      </c>
    </row>
    <row r="2575" spans="1:10" x14ac:dyDescent="0.2">
      <c r="A2575" s="4" t="s">
        <v>11</v>
      </c>
      <c r="B2575" s="4" t="s">
        <v>67</v>
      </c>
      <c r="C2575" s="4" t="s">
        <v>1040</v>
      </c>
      <c r="D2575" s="4" t="s">
        <v>3266</v>
      </c>
      <c r="F2575" s="4">
        <v>681336</v>
      </c>
      <c r="G2575" s="5" t="s">
        <v>954</v>
      </c>
      <c r="H2575" s="4">
        <v>0</v>
      </c>
      <c r="I2575" s="6">
        <v>3000000</v>
      </c>
      <c r="J2575" s="6">
        <v>2813112</v>
      </c>
    </row>
    <row r="2576" spans="1:10" x14ac:dyDescent="0.2">
      <c r="A2576" s="4" t="s">
        <v>11</v>
      </c>
      <c r="B2576" s="4" t="s">
        <v>157</v>
      </c>
      <c r="C2576" s="4" t="s">
        <v>1040</v>
      </c>
      <c r="D2576" s="4" t="s">
        <v>3267</v>
      </c>
      <c r="F2576" s="4">
        <v>3874</v>
      </c>
      <c r="G2576" s="5" t="s">
        <v>954</v>
      </c>
      <c r="H2576" s="4">
        <v>0</v>
      </c>
      <c r="I2576" s="6">
        <v>3000000</v>
      </c>
      <c r="J2576" s="6">
        <v>2814116</v>
      </c>
    </row>
    <row r="2577" spans="1:10" x14ac:dyDescent="0.2">
      <c r="A2577" s="4" t="s">
        <v>11</v>
      </c>
      <c r="B2577" s="4" t="s">
        <v>50</v>
      </c>
      <c r="C2577" s="4" t="s">
        <v>1040</v>
      </c>
      <c r="D2577" s="4" t="s">
        <v>2719</v>
      </c>
      <c r="F2577" s="4">
        <v>514511</v>
      </c>
      <c r="G2577" s="5" t="s">
        <v>954</v>
      </c>
      <c r="H2577" s="4">
        <v>0</v>
      </c>
      <c r="I2577" s="6">
        <v>3000000</v>
      </c>
      <c r="J2577" s="6">
        <v>2815120</v>
      </c>
    </row>
    <row r="2578" spans="1:10" x14ac:dyDescent="0.2">
      <c r="A2578" s="4" t="s">
        <v>11</v>
      </c>
      <c r="B2578" s="4" t="s">
        <v>12</v>
      </c>
      <c r="C2578" s="4" t="s">
        <v>1040</v>
      </c>
      <c r="D2578" s="4" t="s">
        <v>177</v>
      </c>
      <c r="F2578" s="4">
        <v>1608320</v>
      </c>
      <c r="G2578" s="5" t="s">
        <v>954</v>
      </c>
      <c r="H2578" s="4">
        <v>0</v>
      </c>
      <c r="I2578" s="6">
        <v>3000000</v>
      </c>
      <c r="J2578" s="6">
        <v>2816124</v>
      </c>
    </row>
    <row r="2579" spans="1:10" x14ac:dyDescent="0.2">
      <c r="A2579" s="4" t="s">
        <v>11</v>
      </c>
      <c r="B2579" s="4" t="s">
        <v>12</v>
      </c>
      <c r="C2579" s="4" t="s">
        <v>1259</v>
      </c>
      <c r="D2579" s="4" t="s">
        <v>3268</v>
      </c>
      <c r="F2579" s="4">
        <v>613107</v>
      </c>
      <c r="G2579" s="5" t="s">
        <v>954</v>
      </c>
      <c r="H2579" s="4">
        <v>0</v>
      </c>
      <c r="I2579" s="6">
        <v>3000000</v>
      </c>
      <c r="J2579" s="6">
        <v>2817128</v>
      </c>
    </row>
    <row r="2580" spans="1:10" x14ac:dyDescent="0.2">
      <c r="A2580" s="4" t="s">
        <v>11</v>
      </c>
      <c r="B2580" s="4" t="s">
        <v>12</v>
      </c>
      <c r="C2580" s="4" t="s">
        <v>1259</v>
      </c>
      <c r="D2580" s="4" t="s">
        <v>2569</v>
      </c>
      <c r="F2580" s="4">
        <v>34542</v>
      </c>
      <c r="G2580" s="5" t="s">
        <v>954</v>
      </c>
      <c r="H2580" s="4">
        <v>0</v>
      </c>
      <c r="I2580" s="6">
        <v>3000000</v>
      </c>
      <c r="J2580" s="6">
        <v>2818132</v>
      </c>
    </row>
    <row r="2581" spans="1:10" x14ac:dyDescent="0.2">
      <c r="A2581" s="4" t="s">
        <v>11</v>
      </c>
      <c r="B2581" s="4" t="s">
        <v>12</v>
      </c>
      <c r="C2581" s="4" t="s">
        <v>191</v>
      </c>
      <c r="D2581" s="4" t="s">
        <v>137</v>
      </c>
      <c r="F2581" s="4">
        <v>569275</v>
      </c>
      <c r="G2581" s="5" t="s">
        <v>954</v>
      </c>
      <c r="H2581" s="4">
        <v>0</v>
      </c>
      <c r="I2581" s="6">
        <v>3000000</v>
      </c>
      <c r="J2581" s="6">
        <v>2819136</v>
      </c>
    </row>
    <row r="2582" spans="1:10" x14ac:dyDescent="0.2">
      <c r="A2582" s="4" t="s">
        <v>11</v>
      </c>
      <c r="B2582" s="4" t="s">
        <v>12</v>
      </c>
      <c r="C2582" s="4" t="s">
        <v>1406</v>
      </c>
      <c r="D2582" s="4" t="s">
        <v>3269</v>
      </c>
      <c r="F2582" s="4">
        <v>118220</v>
      </c>
      <c r="G2582" s="5" t="s">
        <v>954</v>
      </c>
      <c r="H2582" s="4">
        <v>0</v>
      </c>
      <c r="I2582" s="6">
        <v>3000000</v>
      </c>
      <c r="J2582" s="6">
        <v>2820140</v>
      </c>
    </row>
    <row r="2583" spans="1:10" x14ac:dyDescent="0.2">
      <c r="A2583" s="4" t="s">
        <v>11</v>
      </c>
      <c r="B2583" s="4" t="s">
        <v>19</v>
      </c>
      <c r="C2583" s="4" t="s">
        <v>1406</v>
      </c>
      <c r="D2583" s="4" t="s">
        <v>668</v>
      </c>
      <c r="F2583" s="4">
        <v>618742</v>
      </c>
      <c r="G2583" s="5" t="s">
        <v>954</v>
      </c>
      <c r="H2583" s="4">
        <v>0</v>
      </c>
      <c r="I2583" s="6">
        <v>3000000</v>
      </c>
      <c r="J2583" s="6">
        <v>2821144</v>
      </c>
    </row>
    <row r="2584" spans="1:10" x14ac:dyDescent="0.2">
      <c r="A2584" s="4" t="s">
        <v>11</v>
      </c>
      <c r="B2584" s="4" t="s">
        <v>25</v>
      </c>
      <c r="C2584" s="4" t="s">
        <v>1406</v>
      </c>
      <c r="D2584" s="4" t="s">
        <v>3270</v>
      </c>
      <c r="F2584" s="4">
        <v>590545</v>
      </c>
      <c r="G2584" s="5" t="s">
        <v>954</v>
      </c>
      <c r="H2584" s="4">
        <v>0</v>
      </c>
      <c r="I2584" s="6">
        <v>3000000</v>
      </c>
      <c r="J2584" s="6">
        <v>2822148</v>
      </c>
    </row>
    <row r="2585" spans="1:10" x14ac:dyDescent="0.2">
      <c r="A2585" s="4" t="s">
        <v>11</v>
      </c>
      <c r="B2585" s="4" t="s">
        <v>488</v>
      </c>
      <c r="C2585" s="4" t="s">
        <v>1406</v>
      </c>
      <c r="D2585" s="4" t="s">
        <v>3271</v>
      </c>
      <c r="F2585" s="4">
        <v>1671443</v>
      </c>
      <c r="G2585" s="5" t="s">
        <v>954</v>
      </c>
      <c r="H2585" s="4">
        <v>0</v>
      </c>
      <c r="I2585" s="6">
        <v>3000000</v>
      </c>
      <c r="J2585" s="6">
        <v>2823152</v>
      </c>
    </row>
    <row r="2586" spans="1:10" x14ac:dyDescent="0.2">
      <c r="A2586" s="4" t="s">
        <v>11</v>
      </c>
      <c r="B2586" s="4" t="s">
        <v>16</v>
      </c>
      <c r="C2586" s="4" t="s">
        <v>1333</v>
      </c>
      <c r="D2586" s="4" t="s">
        <v>397</v>
      </c>
      <c r="F2586" s="4">
        <v>1604378</v>
      </c>
      <c r="G2586" s="5" t="s">
        <v>954</v>
      </c>
      <c r="H2586" s="4">
        <v>0</v>
      </c>
      <c r="I2586" s="6">
        <v>3000000</v>
      </c>
      <c r="J2586" s="6">
        <v>2824156</v>
      </c>
    </row>
    <row r="2587" spans="1:10" x14ac:dyDescent="0.2">
      <c r="A2587" s="4" t="s">
        <v>11</v>
      </c>
      <c r="B2587" s="4" t="s">
        <v>22</v>
      </c>
      <c r="C2587" s="4" t="s">
        <v>1184</v>
      </c>
      <c r="D2587" s="4" t="s">
        <v>3272</v>
      </c>
      <c r="F2587" s="4">
        <v>1518370</v>
      </c>
      <c r="G2587" s="5" t="s">
        <v>954</v>
      </c>
      <c r="H2587" s="4">
        <v>0</v>
      </c>
      <c r="I2587" s="6">
        <v>3000000</v>
      </c>
      <c r="J2587" s="6">
        <v>2825160</v>
      </c>
    </row>
    <row r="2588" spans="1:10" x14ac:dyDescent="0.2">
      <c r="A2588" s="4" t="s">
        <v>11</v>
      </c>
      <c r="B2588" s="4" t="s">
        <v>16</v>
      </c>
      <c r="C2588" s="4" t="s">
        <v>1040</v>
      </c>
      <c r="D2588" s="4" t="s">
        <v>1710</v>
      </c>
      <c r="F2588" s="4">
        <v>1538774</v>
      </c>
      <c r="G2588" s="5" t="s">
        <v>954</v>
      </c>
      <c r="H2588" s="4">
        <v>0</v>
      </c>
      <c r="I2588" s="6">
        <v>3000000</v>
      </c>
      <c r="J2588" s="6">
        <v>2826164</v>
      </c>
    </row>
    <row r="2589" spans="1:10" x14ac:dyDescent="0.2">
      <c r="A2589" s="4" t="s">
        <v>11</v>
      </c>
      <c r="B2589" s="4" t="s">
        <v>12</v>
      </c>
      <c r="C2589" s="4" t="s">
        <v>1040</v>
      </c>
      <c r="D2589" s="4" t="s">
        <v>1152</v>
      </c>
      <c r="F2589" s="4">
        <v>570414</v>
      </c>
      <c r="G2589" s="5" t="s">
        <v>954</v>
      </c>
      <c r="H2589" s="4">
        <v>0</v>
      </c>
      <c r="I2589" s="6">
        <v>3000000</v>
      </c>
      <c r="J2589" s="6">
        <v>2827168</v>
      </c>
    </row>
    <row r="2590" spans="1:10" x14ac:dyDescent="0.2">
      <c r="A2590" s="4" t="s">
        <v>11</v>
      </c>
      <c r="B2590" s="4" t="s">
        <v>12</v>
      </c>
      <c r="C2590" s="4" t="s">
        <v>1040</v>
      </c>
      <c r="D2590" s="4" t="s">
        <v>3273</v>
      </c>
      <c r="F2590" s="4">
        <v>1662012</v>
      </c>
      <c r="G2590" s="5" t="s">
        <v>954</v>
      </c>
      <c r="H2590" s="4">
        <v>0</v>
      </c>
      <c r="I2590" s="6">
        <v>3000000</v>
      </c>
      <c r="J2590" s="6">
        <v>2828172</v>
      </c>
    </row>
    <row r="2591" spans="1:10" x14ac:dyDescent="0.2">
      <c r="A2591" s="4" t="s">
        <v>11</v>
      </c>
      <c r="B2591" s="4" t="s">
        <v>16</v>
      </c>
      <c r="C2591" s="4" t="s">
        <v>937</v>
      </c>
      <c r="D2591" s="4" t="s">
        <v>3274</v>
      </c>
      <c r="F2591" s="4">
        <v>742401</v>
      </c>
      <c r="G2591" s="5" t="s">
        <v>954</v>
      </c>
      <c r="H2591" s="4">
        <v>0</v>
      </c>
      <c r="I2591" s="6">
        <v>3000000</v>
      </c>
      <c r="J2591" s="6">
        <v>2829176</v>
      </c>
    </row>
    <row r="2592" spans="1:10" x14ac:dyDescent="0.2">
      <c r="A2592" s="4" t="s">
        <v>11</v>
      </c>
      <c r="B2592" s="4" t="s">
        <v>50</v>
      </c>
      <c r="C2592" s="4" t="s">
        <v>3275</v>
      </c>
      <c r="D2592" s="4" t="s">
        <v>341</v>
      </c>
      <c r="F2592" s="4">
        <v>621894</v>
      </c>
      <c r="G2592" s="5" t="s">
        <v>954</v>
      </c>
      <c r="H2592" s="4">
        <v>0</v>
      </c>
      <c r="I2592" s="6">
        <v>3000000</v>
      </c>
      <c r="J2592" s="6">
        <v>2830180</v>
      </c>
    </row>
    <row r="2593" spans="1:10" x14ac:dyDescent="0.2">
      <c r="A2593" s="4" t="s">
        <v>11</v>
      </c>
      <c r="B2593" s="4" t="s">
        <v>12</v>
      </c>
      <c r="C2593" s="4" t="s">
        <v>1648</v>
      </c>
      <c r="D2593" s="4" t="s">
        <v>3276</v>
      </c>
      <c r="F2593" s="4">
        <v>66213</v>
      </c>
      <c r="G2593" s="5" t="s">
        <v>954</v>
      </c>
      <c r="H2593" s="4">
        <v>0</v>
      </c>
      <c r="I2593" s="6">
        <v>3000000</v>
      </c>
      <c r="J2593" s="6">
        <v>2831184</v>
      </c>
    </row>
    <row r="2594" spans="1:10" x14ac:dyDescent="0.2">
      <c r="A2594" s="4" t="s">
        <v>11</v>
      </c>
      <c r="B2594" s="4" t="s">
        <v>146</v>
      </c>
      <c r="C2594" s="4" t="s">
        <v>1675</v>
      </c>
      <c r="D2594" s="4" t="s">
        <v>1149</v>
      </c>
      <c r="F2594" s="4">
        <v>629533</v>
      </c>
      <c r="G2594" s="5" t="s">
        <v>954</v>
      </c>
      <c r="H2594" s="4">
        <v>0</v>
      </c>
      <c r="I2594" s="6">
        <v>3000000</v>
      </c>
      <c r="J2594" s="6">
        <v>2832188</v>
      </c>
    </row>
    <row r="2595" spans="1:10" x14ac:dyDescent="0.2">
      <c r="A2595" s="4" t="s">
        <v>11</v>
      </c>
      <c r="B2595" s="4" t="s">
        <v>25</v>
      </c>
      <c r="C2595" s="4" t="s">
        <v>1648</v>
      </c>
      <c r="D2595" s="4" t="s">
        <v>3277</v>
      </c>
      <c r="F2595" s="4">
        <v>683563</v>
      </c>
      <c r="G2595" s="5" t="s">
        <v>954</v>
      </c>
      <c r="H2595" s="4">
        <v>0</v>
      </c>
      <c r="I2595" s="6">
        <v>3000000</v>
      </c>
      <c r="J2595" s="6">
        <v>2833192</v>
      </c>
    </row>
    <row r="2596" spans="1:10" x14ac:dyDescent="0.2">
      <c r="A2596" s="4" t="s">
        <v>11</v>
      </c>
      <c r="B2596" s="4" t="s">
        <v>488</v>
      </c>
      <c r="C2596" s="4" t="s">
        <v>191</v>
      </c>
      <c r="D2596" s="4" t="s">
        <v>2342</v>
      </c>
      <c r="F2596" s="4">
        <v>641405</v>
      </c>
      <c r="G2596" s="5" t="s">
        <v>954</v>
      </c>
      <c r="H2596" s="4">
        <v>0</v>
      </c>
      <c r="I2596" s="6">
        <v>3000000</v>
      </c>
      <c r="J2596" s="6">
        <v>2834196</v>
      </c>
    </row>
    <row r="2597" spans="1:10" x14ac:dyDescent="0.2">
      <c r="A2597" s="4" t="s">
        <v>11</v>
      </c>
      <c r="B2597" s="4" t="s">
        <v>25</v>
      </c>
      <c r="C2597" s="4" t="s">
        <v>1740</v>
      </c>
      <c r="D2597" s="4" t="s">
        <v>3278</v>
      </c>
      <c r="F2597" s="4">
        <v>734424</v>
      </c>
      <c r="G2597" s="5" t="s">
        <v>954</v>
      </c>
      <c r="H2597" s="4">
        <v>0</v>
      </c>
      <c r="I2597" s="6">
        <v>3000000</v>
      </c>
      <c r="J2597" s="6">
        <v>2835200</v>
      </c>
    </row>
    <row r="2598" spans="1:10" x14ac:dyDescent="0.2">
      <c r="A2598" s="4" t="s">
        <v>11</v>
      </c>
      <c r="B2598" s="4" t="s">
        <v>157</v>
      </c>
      <c r="C2598" s="4" t="s">
        <v>1740</v>
      </c>
      <c r="D2598" s="4" t="s">
        <v>3279</v>
      </c>
      <c r="F2598" s="4">
        <v>82913</v>
      </c>
      <c r="G2598" s="5" t="s">
        <v>954</v>
      </c>
      <c r="H2598" s="4">
        <v>0</v>
      </c>
      <c r="I2598" s="6">
        <v>3000000</v>
      </c>
      <c r="J2598" s="6">
        <v>2836204</v>
      </c>
    </row>
    <row r="2599" spans="1:10" x14ac:dyDescent="0.2">
      <c r="A2599" s="4" t="s">
        <v>11</v>
      </c>
      <c r="B2599" s="4" t="s">
        <v>16</v>
      </c>
      <c r="C2599" s="4" t="s">
        <v>191</v>
      </c>
      <c r="D2599" s="4" t="s">
        <v>3280</v>
      </c>
      <c r="F2599" s="4">
        <v>1443231</v>
      </c>
      <c r="G2599" s="5" t="s">
        <v>954</v>
      </c>
      <c r="H2599" s="4">
        <v>0</v>
      </c>
      <c r="I2599" s="6">
        <v>3000000</v>
      </c>
      <c r="J2599" s="6">
        <v>2837208</v>
      </c>
    </row>
    <row r="2600" spans="1:10" x14ac:dyDescent="0.2">
      <c r="A2600" s="4" t="s">
        <v>11</v>
      </c>
      <c r="B2600" s="4" t="s">
        <v>16</v>
      </c>
      <c r="C2600" s="4" t="s">
        <v>1040</v>
      </c>
      <c r="D2600" s="4" t="s">
        <v>3281</v>
      </c>
      <c r="F2600" s="4">
        <v>1740412</v>
      </c>
      <c r="G2600" s="5" t="s">
        <v>954</v>
      </c>
      <c r="H2600" s="4">
        <v>0</v>
      </c>
      <c r="I2600" s="6">
        <v>3000000</v>
      </c>
      <c r="J2600" s="6">
        <v>2838212</v>
      </c>
    </row>
    <row r="2601" spans="1:10" x14ac:dyDescent="0.2">
      <c r="A2601" s="4" t="s">
        <v>11</v>
      </c>
      <c r="B2601" s="4" t="s">
        <v>12</v>
      </c>
      <c r="C2601" s="4" t="s">
        <v>191</v>
      </c>
      <c r="D2601" s="4" t="s">
        <v>3282</v>
      </c>
      <c r="F2601" s="4">
        <v>1659356</v>
      </c>
      <c r="G2601" s="5" t="s">
        <v>954</v>
      </c>
      <c r="H2601" s="4">
        <v>0</v>
      </c>
      <c r="I2601" s="6">
        <v>3000000</v>
      </c>
      <c r="J2601" s="6">
        <v>2839216</v>
      </c>
    </row>
    <row r="2602" spans="1:10" x14ac:dyDescent="0.2">
      <c r="A2602" s="4" t="s">
        <v>11</v>
      </c>
      <c r="B2602" s="4" t="s">
        <v>25</v>
      </c>
      <c r="C2602" s="4" t="s">
        <v>1040</v>
      </c>
      <c r="D2602" s="4" t="s">
        <v>1237</v>
      </c>
      <c r="F2602" s="4">
        <v>1555612</v>
      </c>
      <c r="G2602" s="5" t="s">
        <v>954</v>
      </c>
      <c r="H2602" s="4">
        <v>0</v>
      </c>
      <c r="I2602" s="6">
        <v>3000000</v>
      </c>
      <c r="J2602" s="6">
        <v>2840220</v>
      </c>
    </row>
    <row r="2603" spans="1:10" x14ac:dyDescent="0.2">
      <c r="A2603" s="4" t="s">
        <v>11</v>
      </c>
      <c r="B2603" s="4" t="s">
        <v>22</v>
      </c>
      <c r="C2603" s="4" t="s">
        <v>191</v>
      </c>
      <c r="D2603" s="4" t="s">
        <v>288</v>
      </c>
      <c r="F2603" s="4">
        <v>616076</v>
      </c>
      <c r="G2603" s="5" t="s">
        <v>954</v>
      </c>
      <c r="H2603" s="4">
        <v>0</v>
      </c>
      <c r="I2603" s="6">
        <v>3000000</v>
      </c>
      <c r="J2603" s="6">
        <v>2841224</v>
      </c>
    </row>
    <row r="2604" spans="1:10" x14ac:dyDescent="0.2">
      <c r="A2604" s="4" t="s">
        <v>11</v>
      </c>
      <c r="B2604" s="4" t="s">
        <v>12</v>
      </c>
      <c r="C2604" s="4" t="s">
        <v>981</v>
      </c>
      <c r="D2604" s="4" t="s">
        <v>2039</v>
      </c>
      <c r="F2604" s="4">
        <v>768273</v>
      </c>
      <c r="G2604" s="5" t="s">
        <v>954</v>
      </c>
      <c r="H2604" s="4">
        <v>0</v>
      </c>
      <c r="I2604" s="6">
        <v>3000000</v>
      </c>
      <c r="J2604" s="6">
        <v>2842228</v>
      </c>
    </row>
    <row r="2605" spans="1:10" x14ac:dyDescent="0.2">
      <c r="A2605" s="4" t="s">
        <v>11</v>
      </c>
      <c r="B2605" s="4" t="s">
        <v>12</v>
      </c>
      <c r="C2605" s="4" t="s">
        <v>981</v>
      </c>
      <c r="D2605" s="4" t="s">
        <v>3283</v>
      </c>
      <c r="F2605" s="4">
        <v>1660693</v>
      </c>
      <c r="G2605" s="5" t="s">
        <v>954</v>
      </c>
      <c r="H2605" s="4">
        <v>0</v>
      </c>
      <c r="I2605" s="6">
        <v>3000000</v>
      </c>
      <c r="J2605" s="6">
        <v>2843232</v>
      </c>
    </row>
    <row r="2606" spans="1:10" x14ac:dyDescent="0.2">
      <c r="A2606" s="4" t="s">
        <v>11</v>
      </c>
      <c r="B2606" s="4" t="s">
        <v>16</v>
      </c>
      <c r="C2606" s="4" t="s">
        <v>1238</v>
      </c>
      <c r="D2606" s="4" t="s">
        <v>1239</v>
      </c>
      <c r="F2606" s="4">
        <v>67096</v>
      </c>
      <c r="G2606" s="5" t="s">
        <v>954</v>
      </c>
      <c r="H2606" s="4">
        <v>0</v>
      </c>
      <c r="I2606" s="6">
        <v>3000000</v>
      </c>
      <c r="J2606" s="6">
        <v>2844236</v>
      </c>
    </row>
    <row r="2607" spans="1:10" x14ac:dyDescent="0.2">
      <c r="A2607" s="4" t="s">
        <v>11</v>
      </c>
      <c r="B2607" s="4" t="s">
        <v>146</v>
      </c>
      <c r="C2607" s="4" t="s">
        <v>981</v>
      </c>
      <c r="D2607" s="4" t="s">
        <v>3284</v>
      </c>
      <c r="F2607" s="4">
        <v>573079</v>
      </c>
      <c r="G2607" s="5" t="s">
        <v>954</v>
      </c>
      <c r="H2607" s="4">
        <v>0</v>
      </c>
      <c r="I2607" s="6">
        <v>3000000</v>
      </c>
      <c r="J2607" s="6">
        <v>2845240</v>
      </c>
    </row>
    <row r="2608" spans="1:10" x14ac:dyDescent="0.2">
      <c r="A2608" s="4" t="s">
        <v>11</v>
      </c>
      <c r="B2608" s="4" t="s">
        <v>12</v>
      </c>
      <c r="C2608" s="4" t="s">
        <v>2425</v>
      </c>
      <c r="D2608" s="4" t="s">
        <v>3285</v>
      </c>
      <c r="F2608" s="4">
        <v>1612967</v>
      </c>
      <c r="G2608" s="5" t="s">
        <v>954</v>
      </c>
      <c r="H2608" s="4">
        <v>0</v>
      </c>
      <c r="I2608" s="6">
        <v>3000000</v>
      </c>
      <c r="J2608" s="6">
        <v>2846244</v>
      </c>
    </row>
    <row r="2609" spans="1:10" x14ac:dyDescent="0.2">
      <c r="A2609" s="4" t="s">
        <v>11</v>
      </c>
      <c r="B2609" s="4" t="s">
        <v>22</v>
      </c>
      <c r="C2609" s="4" t="s">
        <v>3065</v>
      </c>
      <c r="D2609" s="4" t="s">
        <v>3286</v>
      </c>
      <c r="F2609" s="4">
        <v>689412</v>
      </c>
      <c r="G2609" s="5" t="s">
        <v>954</v>
      </c>
      <c r="H2609" s="4">
        <v>0</v>
      </c>
      <c r="I2609" s="6">
        <v>3000000</v>
      </c>
      <c r="J2609" s="6">
        <v>2847248</v>
      </c>
    </row>
    <row r="2610" spans="1:10" x14ac:dyDescent="0.2">
      <c r="A2610" s="4" t="s">
        <v>11</v>
      </c>
      <c r="B2610" s="4" t="s">
        <v>157</v>
      </c>
      <c r="C2610" s="4" t="s">
        <v>981</v>
      </c>
      <c r="D2610" s="4" t="s">
        <v>3287</v>
      </c>
      <c r="F2610" s="4">
        <v>1662301</v>
      </c>
      <c r="G2610" s="5" t="s">
        <v>954</v>
      </c>
      <c r="H2610" s="4">
        <v>0</v>
      </c>
      <c r="I2610" s="6">
        <v>3000000</v>
      </c>
      <c r="J2610" s="6">
        <v>2848252</v>
      </c>
    </row>
    <row r="2611" spans="1:10" x14ac:dyDescent="0.2">
      <c r="A2611" s="4" t="s">
        <v>11</v>
      </c>
      <c r="B2611" s="4" t="s">
        <v>25</v>
      </c>
      <c r="C2611" s="4" t="s">
        <v>2425</v>
      </c>
      <c r="D2611" s="4" t="s">
        <v>3288</v>
      </c>
      <c r="F2611" s="4">
        <v>1041498</v>
      </c>
      <c r="G2611" s="5" t="s">
        <v>954</v>
      </c>
      <c r="H2611" s="4">
        <v>0</v>
      </c>
      <c r="I2611" s="6">
        <v>3000000</v>
      </c>
      <c r="J2611" s="6">
        <v>2849256</v>
      </c>
    </row>
    <row r="2612" spans="1:10" x14ac:dyDescent="0.2">
      <c r="A2612" s="4" t="s">
        <v>11</v>
      </c>
      <c r="B2612" s="4" t="s">
        <v>157</v>
      </c>
      <c r="C2612" s="4" t="s">
        <v>981</v>
      </c>
      <c r="D2612" s="4" t="s">
        <v>3289</v>
      </c>
      <c r="F2612" s="4">
        <v>684868</v>
      </c>
      <c r="G2612" s="5" t="s">
        <v>954</v>
      </c>
      <c r="H2612" s="4">
        <v>0</v>
      </c>
      <c r="I2612" s="6">
        <v>3000000</v>
      </c>
      <c r="J2612" s="6">
        <v>2850260</v>
      </c>
    </row>
    <row r="2613" spans="1:10" x14ac:dyDescent="0.2">
      <c r="A2613" s="4" t="s">
        <v>11</v>
      </c>
      <c r="B2613" s="4" t="s">
        <v>22</v>
      </c>
      <c r="C2613" s="4" t="s">
        <v>191</v>
      </c>
      <c r="D2613" s="4" t="s">
        <v>1050</v>
      </c>
      <c r="F2613" s="4">
        <v>508455</v>
      </c>
      <c r="G2613" s="5" t="s">
        <v>954</v>
      </c>
      <c r="H2613" s="4">
        <v>0</v>
      </c>
      <c r="I2613" s="6">
        <v>3000000</v>
      </c>
      <c r="J2613" s="6">
        <v>2851264</v>
      </c>
    </row>
    <row r="2614" spans="1:10" x14ac:dyDescent="0.2">
      <c r="A2614" s="4" t="s">
        <v>11</v>
      </c>
      <c r="B2614" s="4" t="s">
        <v>157</v>
      </c>
      <c r="C2614" s="4" t="s">
        <v>981</v>
      </c>
      <c r="D2614" s="4" t="s">
        <v>3290</v>
      </c>
      <c r="F2614" s="4">
        <v>1209756</v>
      </c>
      <c r="G2614" s="5" t="s">
        <v>954</v>
      </c>
      <c r="H2614" s="4">
        <v>0</v>
      </c>
      <c r="I2614" s="6">
        <v>3000000</v>
      </c>
      <c r="J2614" s="6">
        <v>2852268</v>
      </c>
    </row>
    <row r="2615" spans="1:10" x14ac:dyDescent="0.2">
      <c r="A2615" s="4" t="s">
        <v>11</v>
      </c>
      <c r="B2615" s="4" t="s">
        <v>12</v>
      </c>
      <c r="C2615" s="4" t="s">
        <v>3291</v>
      </c>
      <c r="D2615" s="4" t="s">
        <v>3292</v>
      </c>
      <c r="F2615" s="4">
        <v>998912</v>
      </c>
      <c r="G2615" s="5" t="s">
        <v>954</v>
      </c>
      <c r="H2615" s="4">
        <v>0</v>
      </c>
      <c r="I2615" s="6">
        <v>3000000</v>
      </c>
      <c r="J2615" s="6">
        <v>2853272</v>
      </c>
    </row>
    <row r="2616" spans="1:10" x14ac:dyDescent="0.2">
      <c r="A2616" s="4" t="s">
        <v>11</v>
      </c>
      <c r="B2616" s="4" t="s">
        <v>12</v>
      </c>
      <c r="C2616" s="4" t="s">
        <v>981</v>
      </c>
      <c r="D2616" s="4" t="s">
        <v>3293</v>
      </c>
      <c r="F2616" s="4">
        <v>1683349</v>
      </c>
      <c r="G2616" s="5" t="s">
        <v>954</v>
      </c>
      <c r="H2616" s="4">
        <v>0</v>
      </c>
      <c r="I2616" s="6">
        <v>3000000</v>
      </c>
      <c r="J2616" s="6">
        <v>2854276</v>
      </c>
    </row>
    <row r="2617" spans="1:10" x14ac:dyDescent="0.2">
      <c r="A2617" s="4" t="s">
        <v>11</v>
      </c>
      <c r="B2617" s="4" t="s">
        <v>67</v>
      </c>
      <c r="C2617" s="4" t="s">
        <v>981</v>
      </c>
      <c r="D2617" s="4" t="s">
        <v>3294</v>
      </c>
      <c r="F2617" s="4">
        <v>606135</v>
      </c>
      <c r="G2617" s="5" t="s">
        <v>954</v>
      </c>
      <c r="H2617" s="4">
        <v>0</v>
      </c>
      <c r="I2617" s="6">
        <v>3000000</v>
      </c>
      <c r="J2617" s="6">
        <v>2855280</v>
      </c>
    </row>
    <row r="2618" spans="1:10" x14ac:dyDescent="0.2">
      <c r="A2618" s="4" t="s">
        <v>11</v>
      </c>
      <c r="B2618" s="4" t="s">
        <v>12</v>
      </c>
      <c r="C2618" s="4" t="s">
        <v>3295</v>
      </c>
      <c r="D2618" s="4" t="s">
        <v>3296</v>
      </c>
      <c r="F2618" s="4">
        <v>521466</v>
      </c>
      <c r="G2618" s="5" t="s">
        <v>954</v>
      </c>
      <c r="H2618" s="4">
        <v>0</v>
      </c>
      <c r="I2618" s="6">
        <v>3000000</v>
      </c>
      <c r="J2618" s="6">
        <v>2856284</v>
      </c>
    </row>
    <row r="2619" spans="1:10" x14ac:dyDescent="0.2">
      <c r="A2619" s="4" t="s">
        <v>11</v>
      </c>
      <c r="B2619" s="4" t="s">
        <v>12</v>
      </c>
      <c r="C2619" s="4" t="s">
        <v>1452</v>
      </c>
      <c r="D2619" s="4" t="s">
        <v>3297</v>
      </c>
      <c r="F2619" s="4">
        <v>676864</v>
      </c>
      <c r="G2619" s="5" t="s">
        <v>954</v>
      </c>
      <c r="H2619" s="4">
        <v>0</v>
      </c>
      <c r="I2619" s="6">
        <v>3000000</v>
      </c>
      <c r="J2619" s="6">
        <v>2857288</v>
      </c>
    </row>
    <row r="2620" spans="1:10" x14ac:dyDescent="0.2">
      <c r="A2620" s="4" t="s">
        <v>11</v>
      </c>
      <c r="B2620" s="4" t="s">
        <v>25</v>
      </c>
      <c r="C2620" s="4" t="s">
        <v>3298</v>
      </c>
      <c r="D2620" s="4" t="s">
        <v>37</v>
      </c>
      <c r="F2620" s="4">
        <v>50084</v>
      </c>
      <c r="G2620" s="5" t="s">
        <v>954</v>
      </c>
      <c r="H2620" s="4">
        <v>0</v>
      </c>
      <c r="I2620" s="6">
        <v>3000000</v>
      </c>
      <c r="J2620" s="6">
        <v>2858292</v>
      </c>
    </row>
    <row r="2621" spans="1:10" x14ac:dyDescent="0.2">
      <c r="A2621" s="4" t="s">
        <v>11</v>
      </c>
      <c r="B2621" s="4" t="s">
        <v>12</v>
      </c>
      <c r="C2621" s="4" t="s">
        <v>191</v>
      </c>
      <c r="D2621" s="4" t="s">
        <v>835</v>
      </c>
      <c r="F2621" s="4">
        <v>133054</v>
      </c>
      <c r="G2621" s="5" t="s">
        <v>954</v>
      </c>
      <c r="H2621" s="4">
        <v>0</v>
      </c>
      <c r="I2621" s="6">
        <v>3000000</v>
      </c>
      <c r="J2621" s="6">
        <v>2859296</v>
      </c>
    </row>
    <row r="2622" spans="1:10" x14ac:dyDescent="0.2">
      <c r="A2622" s="4" t="s">
        <v>11</v>
      </c>
      <c r="B2622" s="4" t="s">
        <v>19</v>
      </c>
      <c r="C2622" s="4" t="s">
        <v>3299</v>
      </c>
      <c r="D2622" s="4" t="s">
        <v>3300</v>
      </c>
      <c r="F2622" s="4">
        <v>1009057</v>
      </c>
      <c r="G2622" s="5" t="s">
        <v>954</v>
      </c>
      <c r="H2622" s="4">
        <v>0</v>
      </c>
      <c r="I2622" s="6">
        <v>3000000</v>
      </c>
      <c r="J2622" s="6">
        <v>2860300</v>
      </c>
    </row>
    <row r="2623" spans="1:10" x14ac:dyDescent="0.2">
      <c r="A2623" s="4" t="s">
        <v>11</v>
      </c>
      <c r="B2623" s="4" t="s">
        <v>50</v>
      </c>
      <c r="C2623" s="4" t="s">
        <v>275</v>
      </c>
      <c r="D2623" s="4" t="s">
        <v>3301</v>
      </c>
      <c r="F2623" s="4">
        <v>1380615</v>
      </c>
      <c r="G2623" s="5" t="s">
        <v>954</v>
      </c>
      <c r="H2623" s="4">
        <v>0</v>
      </c>
      <c r="I2623" s="6">
        <v>3000000</v>
      </c>
      <c r="J2623" s="6">
        <v>2861304</v>
      </c>
    </row>
    <row r="2624" spans="1:10" x14ac:dyDescent="0.2">
      <c r="A2624" s="4" t="s">
        <v>11</v>
      </c>
      <c r="B2624" s="4" t="s">
        <v>12</v>
      </c>
      <c r="C2624" s="4" t="s">
        <v>389</v>
      </c>
      <c r="D2624" s="4" t="s">
        <v>3302</v>
      </c>
      <c r="F2624" s="4">
        <v>1658697</v>
      </c>
      <c r="G2624" s="5" t="s">
        <v>954</v>
      </c>
      <c r="H2624" s="4">
        <v>0</v>
      </c>
      <c r="I2624" s="6">
        <v>3000000</v>
      </c>
      <c r="J2624" s="6">
        <v>2862308</v>
      </c>
    </row>
    <row r="2625" spans="1:10" x14ac:dyDescent="0.2">
      <c r="A2625" s="4" t="s">
        <v>11</v>
      </c>
      <c r="B2625" s="4" t="s">
        <v>12</v>
      </c>
      <c r="C2625" s="4" t="s">
        <v>3180</v>
      </c>
      <c r="D2625" s="4" t="s">
        <v>3303</v>
      </c>
      <c r="F2625" s="4">
        <v>594257</v>
      </c>
      <c r="G2625" s="5" t="s">
        <v>954</v>
      </c>
      <c r="H2625" s="4">
        <v>0</v>
      </c>
      <c r="I2625" s="6">
        <v>3000000</v>
      </c>
      <c r="J2625" s="6">
        <v>2863312</v>
      </c>
    </row>
    <row r="2626" spans="1:10" x14ac:dyDescent="0.2">
      <c r="A2626" s="4" t="s">
        <v>11</v>
      </c>
      <c r="B2626" s="4" t="s">
        <v>146</v>
      </c>
      <c r="C2626" s="4" t="s">
        <v>389</v>
      </c>
      <c r="D2626" s="4" t="s">
        <v>327</v>
      </c>
      <c r="F2626" s="4">
        <v>1142270</v>
      </c>
      <c r="G2626" s="5" t="s">
        <v>954</v>
      </c>
      <c r="H2626" s="4">
        <v>0</v>
      </c>
      <c r="I2626" s="6">
        <v>3000000</v>
      </c>
      <c r="J2626" s="6">
        <v>2864316</v>
      </c>
    </row>
    <row r="2627" spans="1:10" x14ac:dyDescent="0.2">
      <c r="A2627" s="4" t="s">
        <v>11</v>
      </c>
      <c r="B2627" s="4" t="s">
        <v>12</v>
      </c>
      <c r="C2627" s="4" t="s">
        <v>1045</v>
      </c>
      <c r="D2627" s="4" t="s">
        <v>3304</v>
      </c>
      <c r="F2627" s="4">
        <v>1661394</v>
      </c>
      <c r="G2627" s="5" t="s">
        <v>954</v>
      </c>
      <c r="H2627" s="4">
        <v>0</v>
      </c>
      <c r="I2627" s="6">
        <v>3000000</v>
      </c>
      <c r="J2627" s="6">
        <v>2865320</v>
      </c>
    </row>
    <row r="2628" spans="1:10" x14ac:dyDescent="0.2">
      <c r="A2628" s="4" t="s">
        <v>11</v>
      </c>
      <c r="B2628" s="4" t="s">
        <v>19</v>
      </c>
      <c r="C2628" s="4" t="s">
        <v>3180</v>
      </c>
      <c r="D2628" s="4" t="s">
        <v>3305</v>
      </c>
      <c r="F2628" s="4">
        <v>746972</v>
      </c>
      <c r="G2628" s="5" t="s">
        <v>954</v>
      </c>
      <c r="H2628" s="4">
        <v>0</v>
      </c>
      <c r="I2628" s="6">
        <v>3000000</v>
      </c>
      <c r="J2628" s="6">
        <v>2866324</v>
      </c>
    </row>
    <row r="2629" spans="1:10" x14ac:dyDescent="0.2">
      <c r="A2629" s="4" t="s">
        <v>11</v>
      </c>
      <c r="B2629" s="4" t="s">
        <v>25</v>
      </c>
      <c r="C2629" s="4" t="s">
        <v>3180</v>
      </c>
      <c r="D2629" s="4" t="s">
        <v>3306</v>
      </c>
      <c r="F2629" s="4">
        <v>1011616</v>
      </c>
      <c r="G2629" s="5" t="s">
        <v>954</v>
      </c>
      <c r="H2629" s="4">
        <v>0</v>
      </c>
      <c r="I2629" s="6">
        <v>3000000</v>
      </c>
      <c r="J2629" s="6">
        <v>2867328</v>
      </c>
    </row>
    <row r="2630" spans="1:10" x14ac:dyDescent="0.2">
      <c r="A2630" s="4" t="s">
        <v>11</v>
      </c>
      <c r="B2630" s="4" t="s">
        <v>22</v>
      </c>
      <c r="C2630" s="4" t="s">
        <v>3180</v>
      </c>
      <c r="D2630" s="4" t="s">
        <v>1081</v>
      </c>
      <c r="F2630" s="4">
        <v>1424587</v>
      </c>
      <c r="G2630" s="5" t="s">
        <v>954</v>
      </c>
      <c r="H2630" s="4">
        <v>0</v>
      </c>
      <c r="I2630" s="6">
        <v>3000000</v>
      </c>
      <c r="J2630" s="6">
        <v>2868332</v>
      </c>
    </row>
    <row r="2631" spans="1:10" x14ac:dyDescent="0.2">
      <c r="A2631" s="4" t="s">
        <v>11</v>
      </c>
      <c r="B2631" s="4" t="s">
        <v>22</v>
      </c>
      <c r="C2631" s="4" t="s">
        <v>430</v>
      </c>
      <c r="D2631" s="4" t="s">
        <v>3307</v>
      </c>
      <c r="F2631" s="4">
        <v>600351</v>
      </c>
      <c r="G2631" s="5" t="s">
        <v>954</v>
      </c>
      <c r="H2631" s="4">
        <v>0</v>
      </c>
      <c r="I2631" s="6">
        <v>3000000</v>
      </c>
      <c r="J2631" s="6">
        <v>2869336</v>
      </c>
    </row>
    <row r="2632" spans="1:10" x14ac:dyDescent="0.2">
      <c r="A2632" s="4" t="s">
        <v>11</v>
      </c>
      <c r="B2632" s="4" t="s">
        <v>50</v>
      </c>
      <c r="C2632" s="4" t="s">
        <v>1134</v>
      </c>
      <c r="D2632" s="4" t="s">
        <v>2970</v>
      </c>
      <c r="F2632" s="4">
        <v>1596707</v>
      </c>
      <c r="G2632" s="5" t="s">
        <v>954</v>
      </c>
      <c r="H2632" s="4">
        <v>0</v>
      </c>
      <c r="I2632" s="6">
        <v>3000000</v>
      </c>
      <c r="J2632" s="6">
        <v>2870340</v>
      </c>
    </row>
    <row r="2633" spans="1:10" x14ac:dyDescent="0.2">
      <c r="A2633" s="4" t="s">
        <v>11</v>
      </c>
      <c r="B2633" s="4" t="s">
        <v>67</v>
      </c>
      <c r="C2633" s="4" t="s">
        <v>1134</v>
      </c>
      <c r="D2633" s="4" t="s">
        <v>158</v>
      </c>
      <c r="F2633" s="4">
        <v>1530581</v>
      </c>
      <c r="G2633" s="5" t="s">
        <v>954</v>
      </c>
      <c r="H2633" s="4">
        <v>0</v>
      </c>
      <c r="I2633" s="6">
        <v>3000000</v>
      </c>
      <c r="J2633" s="6">
        <v>2871344</v>
      </c>
    </row>
    <row r="2634" spans="1:10" x14ac:dyDescent="0.2">
      <c r="A2634" s="4" t="s">
        <v>11</v>
      </c>
      <c r="B2634" s="4" t="s">
        <v>12</v>
      </c>
      <c r="C2634" s="4" t="s">
        <v>1207</v>
      </c>
      <c r="D2634" s="4" t="s">
        <v>3308</v>
      </c>
      <c r="F2634" s="4">
        <v>1744125</v>
      </c>
      <c r="G2634" s="5" t="s">
        <v>954</v>
      </c>
      <c r="H2634" s="4">
        <v>0</v>
      </c>
      <c r="I2634" s="6">
        <v>3000000</v>
      </c>
      <c r="J2634" s="6">
        <v>2872348</v>
      </c>
    </row>
    <row r="2635" spans="1:10" x14ac:dyDescent="0.2">
      <c r="A2635" s="4" t="s">
        <v>11</v>
      </c>
      <c r="B2635" s="4" t="s">
        <v>12</v>
      </c>
      <c r="C2635" s="4" t="s">
        <v>191</v>
      </c>
      <c r="D2635" s="4" t="s">
        <v>3309</v>
      </c>
      <c r="F2635" s="4">
        <v>1660479</v>
      </c>
      <c r="G2635" s="5" t="s">
        <v>954</v>
      </c>
      <c r="H2635" s="4">
        <v>0</v>
      </c>
      <c r="I2635" s="6">
        <v>3000000</v>
      </c>
      <c r="J2635" s="6">
        <v>2873352</v>
      </c>
    </row>
    <row r="2636" spans="1:10" x14ac:dyDescent="0.2">
      <c r="A2636" s="4" t="s">
        <v>11</v>
      </c>
      <c r="B2636" s="4" t="s">
        <v>22</v>
      </c>
      <c r="C2636" s="4" t="s">
        <v>691</v>
      </c>
      <c r="D2636" s="4" t="s">
        <v>372</v>
      </c>
      <c r="F2636" s="4">
        <v>1395936</v>
      </c>
      <c r="G2636" s="5" t="s">
        <v>954</v>
      </c>
      <c r="H2636" s="4">
        <v>0</v>
      </c>
      <c r="I2636" s="6">
        <v>3000000</v>
      </c>
      <c r="J2636" s="6">
        <v>2874356</v>
      </c>
    </row>
    <row r="2637" spans="1:10" x14ac:dyDescent="0.2">
      <c r="A2637" s="4" t="s">
        <v>11</v>
      </c>
      <c r="B2637" s="4" t="s">
        <v>19</v>
      </c>
      <c r="C2637" s="4" t="s">
        <v>805</v>
      </c>
      <c r="D2637" s="4" t="s">
        <v>3310</v>
      </c>
      <c r="F2637" s="4">
        <v>641223</v>
      </c>
      <c r="G2637" s="5" t="s">
        <v>954</v>
      </c>
      <c r="H2637" s="4">
        <v>0</v>
      </c>
      <c r="I2637" s="6">
        <v>3000000</v>
      </c>
      <c r="J2637" s="6">
        <v>2875360</v>
      </c>
    </row>
    <row r="2638" spans="1:10" x14ac:dyDescent="0.2">
      <c r="A2638" s="4" t="s">
        <v>11</v>
      </c>
      <c r="B2638" s="4" t="s">
        <v>50</v>
      </c>
      <c r="C2638" s="4" t="s">
        <v>805</v>
      </c>
      <c r="D2638" s="4" t="s">
        <v>3311</v>
      </c>
      <c r="F2638" s="4">
        <v>36455</v>
      </c>
      <c r="G2638" s="5" t="s">
        <v>954</v>
      </c>
      <c r="H2638" s="4">
        <v>0</v>
      </c>
      <c r="I2638" s="6">
        <v>3000000</v>
      </c>
      <c r="J2638" s="6">
        <v>2876364</v>
      </c>
    </row>
    <row r="2639" spans="1:10" x14ac:dyDescent="0.2">
      <c r="A2639" s="4" t="s">
        <v>11</v>
      </c>
      <c r="B2639" s="4" t="s">
        <v>67</v>
      </c>
      <c r="C2639" s="4" t="s">
        <v>191</v>
      </c>
      <c r="D2639" s="4" t="s">
        <v>148</v>
      </c>
      <c r="F2639" s="4">
        <v>743276</v>
      </c>
      <c r="G2639" s="5" t="s">
        <v>954</v>
      </c>
      <c r="H2639" s="4">
        <v>0</v>
      </c>
      <c r="I2639" s="6">
        <v>3000000</v>
      </c>
      <c r="J2639" s="6">
        <v>2877368</v>
      </c>
    </row>
    <row r="2640" spans="1:10" x14ac:dyDescent="0.2">
      <c r="A2640" s="4" t="s">
        <v>11</v>
      </c>
      <c r="B2640" s="4" t="s">
        <v>16</v>
      </c>
      <c r="C2640" s="4" t="s">
        <v>191</v>
      </c>
      <c r="D2640" s="4" t="s">
        <v>3312</v>
      </c>
      <c r="F2640" s="4">
        <v>1602133</v>
      </c>
      <c r="G2640" s="5" t="s">
        <v>954</v>
      </c>
      <c r="H2640" s="4">
        <v>0</v>
      </c>
      <c r="I2640" s="6">
        <v>3000000</v>
      </c>
      <c r="J2640" s="6">
        <v>2878372</v>
      </c>
    </row>
    <row r="2641" spans="1:10" x14ac:dyDescent="0.2">
      <c r="A2641" s="4" t="s">
        <v>11</v>
      </c>
      <c r="B2641" s="4" t="s">
        <v>488</v>
      </c>
      <c r="C2641" s="4" t="s">
        <v>1207</v>
      </c>
      <c r="D2641" s="4" t="s">
        <v>3313</v>
      </c>
      <c r="F2641" s="4">
        <v>609881</v>
      </c>
      <c r="G2641" s="5" t="s">
        <v>954</v>
      </c>
      <c r="H2641" s="4">
        <v>0</v>
      </c>
      <c r="I2641" s="6">
        <v>3000000</v>
      </c>
      <c r="J2641" s="6">
        <v>2879376</v>
      </c>
    </row>
    <row r="2642" spans="1:10" x14ac:dyDescent="0.2">
      <c r="A2642" s="4" t="s">
        <v>11</v>
      </c>
      <c r="B2642" s="4" t="s">
        <v>12</v>
      </c>
      <c r="C2642" s="4" t="s">
        <v>1232</v>
      </c>
      <c r="D2642" s="4" t="s">
        <v>3314</v>
      </c>
      <c r="F2642" s="4">
        <v>1660461</v>
      </c>
      <c r="G2642" s="5" t="s">
        <v>954</v>
      </c>
      <c r="H2642" s="4">
        <v>0</v>
      </c>
      <c r="I2642" s="6">
        <v>3000000</v>
      </c>
      <c r="J2642" s="6">
        <v>2880380</v>
      </c>
    </row>
    <row r="2643" spans="1:10" x14ac:dyDescent="0.2">
      <c r="A2643" s="4" t="s">
        <v>11</v>
      </c>
      <c r="B2643" s="4" t="s">
        <v>19</v>
      </c>
      <c r="C2643" s="4" t="s">
        <v>2392</v>
      </c>
      <c r="D2643" s="4" t="s">
        <v>3315</v>
      </c>
      <c r="F2643" s="4">
        <v>49359</v>
      </c>
      <c r="G2643" s="5" t="s">
        <v>954</v>
      </c>
      <c r="H2643" s="4">
        <v>0</v>
      </c>
      <c r="I2643" s="6">
        <v>3000000</v>
      </c>
      <c r="J2643" s="6">
        <v>2881384</v>
      </c>
    </row>
    <row r="2644" spans="1:10" x14ac:dyDescent="0.2">
      <c r="A2644" s="4" t="s">
        <v>11</v>
      </c>
      <c r="B2644" s="4" t="s">
        <v>16</v>
      </c>
      <c r="C2644" s="4" t="s">
        <v>1740</v>
      </c>
      <c r="D2644" s="4" t="s">
        <v>3316</v>
      </c>
      <c r="F2644" s="4">
        <v>511434</v>
      </c>
      <c r="G2644" s="5" t="s">
        <v>954</v>
      </c>
      <c r="H2644" s="4">
        <v>0</v>
      </c>
      <c r="I2644" s="6">
        <v>3000000</v>
      </c>
      <c r="J2644" s="6">
        <v>2882388</v>
      </c>
    </row>
    <row r="2645" spans="1:10" x14ac:dyDescent="0.2">
      <c r="A2645" s="4" t="s">
        <v>11</v>
      </c>
      <c r="B2645" s="4" t="s">
        <v>12</v>
      </c>
      <c r="C2645" s="4" t="s">
        <v>191</v>
      </c>
      <c r="D2645" s="4" t="s">
        <v>3317</v>
      </c>
      <c r="F2645" s="4">
        <v>1610409</v>
      </c>
      <c r="G2645" s="5" t="s">
        <v>954</v>
      </c>
      <c r="H2645" s="4">
        <v>0</v>
      </c>
      <c r="I2645" s="6">
        <v>3000000</v>
      </c>
      <c r="J2645" s="6">
        <v>2883392</v>
      </c>
    </row>
    <row r="2646" spans="1:10" x14ac:dyDescent="0.2">
      <c r="A2646" s="4" t="s">
        <v>11</v>
      </c>
      <c r="B2646" s="4" t="s">
        <v>488</v>
      </c>
      <c r="C2646" s="4" t="s">
        <v>1233</v>
      </c>
      <c r="D2646" s="4" t="s">
        <v>979</v>
      </c>
      <c r="F2646" s="4">
        <v>1157260</v>
      </c>
      <c r="G2646" s="5" t="s">
        <v>954</v>
      </c>
      <c r="H2646" s="4">
        <v>0</v>
      </c>
      <c r="I2646" s="6">
        <v>3000000</v>
      </c>
      <c r="J2646" s="6">
        <v>2884396</v>
      </c>
    </row>
    <row r="2647" spans="1:10" x14ac:dyDescent="0.2">
      <c r="A2647" s="4" t="s">
        <v>11</v>
      </c>
      <c r="B2647" s="4" t="s">
        <v>50</v>
      </c>
      <c r="C2647" s="4" t="s">
        <v>832</v>
      </c>
      <c r="D2647" s="4" t="s">
        <v>3318</v>
      </c>
      <c r="F2647" s="4">
        <v>766301</v>
      </c>
      <c r="G2647" s="5" t="s">
        <v>954</v>
      </c>
      <c r="H2647" s="4">
        <v>0</v>
      </c>
      <c r="I2647" s="6">
        <v>3000000</v>
      </c>
      <c r="J2647" s="6">
        <v>2885400</v>
      </c>
    </row>
    <row r="2648" spans="1:10" x14ac:dyDescent="0.2">
      <c r="A2648" s="4" t="s">
        <v>11</v>
      </c>
      <c r="B2648" s="4" t="s">
        <v>488</v>
      </c>
      <c r="C2648" s="4" t="s">
        <v>1233</v>
      </c>
      <c r="D2648" s="4" t="s">
        <v>3319</v>
      </c>
      <c r="F2648" s="4">
        <v>1144086</v>
      </c>
      <c r="G2648" s="5" t="s">
        <v>954</v>
      </c>
      <c r="H2648" s="4">
        <v>0</v>
      </c>
      <c r="I2648" s="6">
        <v>3000000</v>
      </c>
      <c r="J2648" s="6">
        <v>2886404</v>
      </c>
    </row>
    <row r="2649" spans="1:10" x14ac:dyDescent="0.2">
      <c r="A2649" s="4" t="s">
        <v>11</v>
      </c>
      <c r="B2649" s="4" t="s">
        <v>19</v>
      </c>
      <c r="C2649" s="4" t="s">
        <v>2439</v>
      </c>
      <c r="D2649" s="4" t="s">
        <v>3261</v>
      </c>
      <c r="F2649" s="4">
        <v>756633</v>
      </c>
      <c r="G2649" s="5" t="s">
        <v>954</v>
      </c>
      <c r="H2649" s="4">
        <v>0</v>
      </c>
      <c r="I2649" s="6">
        <v>3000000</v>
      </c>
      <c r="J2649" s="6">
        <v>2887408</v>
      </c>
    </row>
    <row r="2650" spans="1:10" x14ac:dyDescent="0.2">
      <c r="A2650" s="4" t="s">
        <v>11</v>
      </c>
      <c r="B2650" s="4" t="s">
        <v>50</v>
      </c>
      <c r="C2650" s="4" t="s">
        <v>2215</v>
      </c>
      <c r="D2650" s="4" t="s">
        <v>3262</v>
      </c>
      <c r="F2650" s="4">
        <v>1295037</v>
      </c>
      <c r="G2650" s="5" t="s">
        <v>954</v>
      </c>
      <c r="H2650" s="4">
        <v>0</v>
      </c>
      <c r="I2650" s="6">
        <v>3000000</v>
      </c>
      <c r="J2650" s="6">
        <v>2888412</v>
      </c>
    </row>
    <row r="2651" spans="1:10" x14ac:dyDescent="0.2">
      <c r="A2651" s="4" t="s">
        <v>11</v>
      </c>
      <c r="B2651" s="4" t="s">
        <v>25</v>
      </c>
      <c r="C2651" s="4" t="s">
        <v>2215</v>
      </c>
      <c r="D2651" s="4" t="s">
        <v>3263</v>
      </c>
      <c r="F2651" s="4">
        <v>676906</v>
      </c>
      <c r="G2651" s="5" t="s">
        <v>954</v>
      </c>
      <c r="H2651" s="4">
        <v>0</v>
      </c>
      <c r="I2651" s="6">
        <v>3000000</v>
      </c>
      <c r="J2651" s="6">
        <v>2889416</v>
      </c>
    </row>
    <row r="2652" spans="1:10" x14ac:dyDescent="0.2">
      <c r="A2652" s="4" t="s">
        <v>11</v>
      </c>
      <c r="B2652" s="4" t="s">
        <v>12</v>
      </c>
      <c r="C2652" s="4" t="s">
        <v>2439</v>
      </c>
      <c r="D2652" s="4" t="s">
        <v>3264</v>
      </c>
      <c r="F2652" s="4">
        <v>1658978</v>
      </c>
      <c r="G2652" s="5" t="s">
        <v>954</v>
      </c>
      <c r="H2652" s="4">
        <v>0</v>
      </c>
      <c r="I2652" s="6">
        <v>3000000</v>
      </c>
      <c r="J2652" s="6">
        <v>2890420</v>
      </c>
    </row>
    <row r="2653" spans="1:10" x14ac:dyDescent="0.2">
      <c r="A2653" s="4" t="s">
        <v>11</v>
      </c>
      <c r="B2653" s="4" t="s">
        <v>157</v>
      </c>
      <c r="C2653" s="4" t="s">
        <v>1795</v>
      </c>
      <c r="D2653" s="4" t="s">
        <v>3265</v>
      </c>
      <c r="F2653" s="4">
        <v>586592</v>
      </c>
      <c r="G2653" s="5" t="s">
        <v>954</v>
      </c>
      <c r="H2653" s="4">
        <v>0</v>
      </c>
      <c r="I2653" s="6">
        <v>3000000</v>
      </c>
      <c r="J2653" s="6">
        <v>2891424</v>
      </c>
    </row>
    <row r="2654" spans="1:10" x14ac:dyDescent="0.2">
      <c r="A2654" s="4" t="s">
        <v>11</v>
      </c>
      <c r="B2654" s="4" t="s">
        <v>25</v>
      </c>
      <c r="C2654" s="4" t="s">
        <v>1040</v>
      </c>
      <c r="D2654" s="4" t="s">
        <v>3266</v>
      </c>
      <c r="F2654" s="4">
        <v>526457</v>
      </c>
      <c r="G2654" s="5" t="s">
        <v>954</v>
      </c>
      <c r="H2654" s="4">
        <v>0</v>
      </c>
      <c r="I2654" s="6">
        <v>3000000</v>
      </c>
      <c r="J2654" s="6">
        <v>2892428</v>
      </c>
    </row>
    <row r="2655" spans="1:10" x14ac:dyDescent="0.2">
      <c r="A2655" s="4" t="s">
        <v>11</v>
      </c>
      <c r="B2655" s="4" t="s">
        <v>22</v>
      </c>
      <c r="C2655" s="4" t="s">
        <v>1040</v>
      </c>
      <c r="D2655" s="4" t="s">
        <v>3267</v>
      </c>
      <c r="F2655" s="4">
        <v>1602174</v>
      </c>
      <c r="G2655" s="5" t="s">
        <v>954</v>
      </c>
      <c r="H2655" s="4">
        <v>0</v>
      </c>
      <c r="I2655" s="6">
        <v>3000000</v>
      </c>
      <c r="J2655" s="6">
        <v>2893432</v>
      </c>
    </row>
    <row r="2656" spans="1:10" x14ac:dyDescent="0.2">
      <c r="A2656" s="4" t="s">
        <v>11</v>
      </c>
      <c r="B2656" s="4" t="s">
        <v>50</v>
      </c>
      <c r="C2656" s="4" t="s">
        <v>1040</v>
      </c>
      <c r="D2656" s="4" t="s">
        <v>155</v>
      </c>
      <c r="F2656" s="4">
        <v>617520</v>
      </c>
      <c r="G2656" s="5" t="s">
        <v>954</v>
      </c>
      <c r="H2656" s="4">
        <v>0</v>
      </c>
      <c r="I2656" s="6">
        <v>3000000</v>
      </c>
      <c r="J2656" s="6">
        <v>2894436</v>
      </c>
    </row>
    <row r="2657" spans="1:10" x14ac:dyDescent="0.2">
      <c r="A2657" s="4" t="s">
        <v>11</v>
      </c>
      <c r="B2657" s="4" t="s">
        <v>67</v>
      </c>
      <c r="C2657" s="4" t="s">
        <v>1040</v>
      </c>
      <c r="D2657" s="4" t="s">
        <v>2719</v>
      </c>
      <c r="F2657" s="4">
        <v>739415</v>
      </c>
      <c r="G2657" s="5" t="s">
        <v>954</v>
      </c>
      <c r="H2657" s="4">
        <v>0</v>
      </c>
      <c r="I2657" s="6">
        <v>3000000</v>
      </c>
      <c r="J2657" s="6">
        <v>2895440</v>
      </c>
    </row>
    <row r="2658" spans="1:10" x14ac:dyDescent="0.2">
      <c r="A2658" s="4" t="s">
        <v>11</v>
      </c>
      <c r="B2658" s="4" t="s">
        <v>12</v>
      </c>
      <c r="C2658" s="4" t="s">
        <v>1040</v>
      </c>
      <c r="D2658" s="4" t="s">
        <v>177</v>
      </c>
      <c r="F2658" s="4">
        <v>505691</v>
      </c>
      <c r="G2658" s="5" t="s">
        <v>954</v>
      </c>
      <c r="H2658" s="4">
        <v>0</v>
      </c>
      <c r="I2658" s="6">
        <v>3000000</v>
      </c>
      <c r="J2658" s="6">
        <v>2896444</v>
      </c>
    </row>
    <row r="2659" spans="1:10" x14ac:dyDescent="0.2">
      <c r="A2659" s="4" t="s">
        <v>11</v>
      </c>
      <c r="B2659" s="4" t="s">
        <v>19</v>
      </c>
      <c r="C2659" s="4" t="s">
        <v>1259</v>
      </c>
      <c r="D2659" s="4" t="s">
        <v>3268</v>
      </c>
      <c r="F2659" s="4">
        <v>732766</v>
      </c>
      <c r="G2659" s="5" t="s">
        <v>954</v>
      </c>
      <c r="H2659" s="4">
        <v>0</v>
      </c>
      <c r="I2659" s="6">
        <v>3000000</v>
      </c>
      <c r="J2659" s="6">
        <v>2897448</v>
      </c>
    </row>
    <row r="2660" spans="1:10" x14ac:dyDescent="0.2">
      <c r="A2660" s="4" t="s">
        <v>11</v>
      </c>
      <c r="B2660" s="4" t="s">
        <v>12</v>
      </c>
      <c r="C2660" s="4" t="s">
        <v>1259</v>
      </c>
      <c r="D2660" s="4" t="s">
        <v>2569</v>
      </c>
      <c r="F2660" s="4">
        <v>773729</v>
      </c>
      <c r="G2660" s="5" t="s">
        <v>954</v>
      </c>
      <c r="H2660" s="4">
        <v>0</v>
      </c>
      <c r="I2660" s="6">
        <v>3000000</v>
      </c>
      <c r="J2660" s="6">
        <v>2898452</v>
      </c>
    </row>
    <row r="2661" spans="1:10" x14ac:dyDescent="0.2">
      <c r="A2661" s="4" t="s">
        <v>11</v>
      </c>
      <c r="B2661" s="4" t="s">
        <v>22</v>
      </c>
      <c r="C2661" s="4" t="s">
        <v>191</v>
      </c>
      <c r="D2661" s="4" t="s">
        <v>137</v>
      </c>
      <c r="F2661" s="4">
        <v>1341898</v>
      </c>
      <c r="G2661" s="5" t="s">
        <v>954</v>
      </c>
      <c r="H2661" s="4">
        <v>0</v>
      </c>
      <c r="I2661" s="6">
        <v>3000000</v>
      </c>
      <c r="J2661" s="6">
        <v>2899456</v>
      </c>
    </row>
    <row r="2662" spans="1:10" x14ac:dyDescent="0.2">
      <c r="A2662" s="4" t="s">
        <v>11</v>
      </c>
      <c r="B2662" s="4" t="s">
        <v>67</v>
      </c>
      <c r="C2662" s="4" t="s">
        <v>1406</v>
      </c>
      <c r="D2662" s="4" t="s">
        <v>3269</v>
      </c>
      <c r="F2662" s="4">
        <v>1013208</v>
      </c>
      <c r="G2662" s="5" t="s">
        <v>954</v>
      </c>
      <c r="H2662" s="4">
        <v>0</v>
      </c>
      <c r="I2662" s="6">
        <v>3000000</v>
      </c>
      <c r="J2662" s="6">
        <v>2900460</v>
      </c>
    </row>
    <row r="2663" spans="1:10" x14ac:dyDescent="0.2">
      <c r="A2663" s="4" t="s">
        <v>11</v>
      </c>
      <c r="B2663" s="4" t="s">
        <v>25</v>
      </c>
      <c r="C2663" s="4" t="s">
        <v>1406</v>
      </c>
      <c r="D2663" s="4" t="s">
        <v>668</v>
      </c>
      <c r="F2663" s="4">
        <v>509800</v>
      </c>
      <c r="G2663" s="5" t="s">
        <v>954</v>
      </c>
      <c r="H2663" s="4">
        <v>0</v>
      </c>
      <c r="I2663" s="6">
        <v>3000000</v>
      </c>
      <c r="J2663" s="6">
        <v>2901464</v>
      </c>
    </row>
    <row r="2664" spans="1:10" x14ac:dyDescent="0.2">
      <c r="A2664" s="4" t="s">
        <v>11</v>
      </c>
      <c r="B2664" s="4" t="s">
        <v>12</v>
      </c>
      <c r="C2664" s="4" t="s">
        <v>1406</v>
      </c>
      <c r="D2664" s="4" t="s">
        <v>3270</v>
      </c>
      <c r="F2664" s="4">
        <v>634293</v>
      </c>
      <c r="G2664" s="5" t="s">
        <v>954</v>
      </c>
      <c r="H2664" s="4">
        <v>0</v>
      </c>
      <c r="I2664" s="6">
        <v>3000000</v>
      </c>
      <c r="J2664" s="6">
        <v>2902468</v>
      </c>
    </row>
    <row r="2665" spans="1:10" x14ac:dyDescent="0.2">
      <c r="A2665" s="4" t="s">
        <v>11</v>
      </c>
      <c r="B2665" s="4" t="s">
        <v>19</v>
      </c>
      <c r="C2665" s="4" t="s">
        <v>1406</v>
      </c>
      <c r="D2665" s="4" t="s">
        <v>3271</v>
      </c>
      <c r="F2665" s="4">
        <v>1017399</v>
      </c>
      <c r="G2665" s="5" t="s">
        <v>954</v>
      </c>
      <c r="H2665" s="4">
        <v>0</v>
      </c>
      <c r="I2665" s="6">
        <v>3000000</v>
      </c>
      <c r="J2665" s="6">
        <v>2903472</v>
      </c>
    </row>
    <row r="2666" spans="1:10" x14ac:dyDescent="0.2">
      <c r="A2666" s="4" t="s">
        <v>11</v>
      </c>
      <c r="B2666" s="4" t="s">
        <v>12</v>
      </c>
      <c r="C2666" s="4" t="s">
        <v>1333</v>
      </c>
      <c r="D2666" s="4" t="s">
        <v>397</v>
      </c>
      <c r="F2666" s="4">
        <v>774743</v>
      </c>
      <c r="G2666" s="5" t="s">
        <v>954</v>
      </c>
      <c r="H2666" s="4">
        <v>0</v>
      </c>
      <c r="I2666" s="6">
        <v>3000000</v>
      </c>
      <c r="J2666" s="6">
        <v>2904476</v>
      </c>
    </row>
    <row r="2667" spans="1:10" x14ac:dyDescent="0.2">
      <c r="A2667" s="4" t="s">
        <v>11</v>
      </c>
      <c r="B2667" s="4" t="s">
        <v>12</v>
      </c>
      <c r="C2667" s="4" t="s">
        <v>1184</v>
      </c>
      <c r="D2667" s="4" t="s">
        <v>3272</v>
      </c>
      <c r="F2667" s="4">
        <v>1659737</v>
      </c>
      <c r="G2667" s="5" t="s">
        <v>954</v>
      </c>
      <c r="H2667" s="4">
        <v>0</v>
      </c>
      <c r="I2667" s="6">
        <v>3000000</v>
      </c>
      <c r="J2667" s="6">
        <v>2905480</v>
      </c>
    </row>
    <row r="2668" spans="1:10" x14ac:dyDescent="0.2">
      <c r="A2668" s="4" t="s">
        <v>11</v>
      </c>
      <c r="B2668" s="4" t="s">
        <v>67</v>
      </c>
      <c r="C2668" s="4" t="s">
        <v>1040</v>
      </c>
      <c r="D2668" s="4" t="s">
        <v>1710</v>
      </c>
      <c r="F2668" s="4">
        <v>480572</v>
      </c>
      <c r="G2668" s="5" t="s">
        <v>954</v>
      </c>
      <c r="H2668" s="4">
        <v>0</v>
      </c>
      <c r="I2668" s="6">
        <v>3000000</v>
      </c>
      <c r="J2668" s="6">
        <v>2906484</v>
      </c>
    </row>
    <row r="2669" spans="1:10" x14ac:dyDescent="0.2">
      <c r="A2669" s="4" t="s">
        <v>11</v>
      </c>
      <c r="B2669" s="4" t="s">
        <v>12</v>
      </c>
      <c r="C2669" s="4" t="s">
        <v>1040</v>
      </c>
      <c r="D2669" s="4" t="s">
        <v>1152</v>
      </c>
      <c r="F2669" s="4">
        <v>1661709</v>
      </c>
      <c r="G2669" s="5" t="s">
        <v>954</v>
      </c>
      <c r="H2669" s="4">
        <v>0</v>
      </c>
      <c r="I2669" s="6">
        <v>3000000</v>
      </c>
      <c r="J2669" s="6">
        <v>2907488</v>
      </c>
    </row>
    <row r="2670" spans="1:10" x14ac:dyDescent="0.2">
      <c r="A2670" s="4" t="s">
        <v>11</v>
      </c>
      <c r="B2670" s="4" t="s">
        <v>157</v>
      </c>
      <c r="C2670" s="4" t="s">
        <v>1040</v>
      </c>
      <c r="D2670" s="4" t="s">
        <v>3273</v>
      </c>
      <c r="F2670" s="4">
        <v>1295862</v>
      </c>
      <c r="G2670" s="5" t="s">
        <v>954</v>
      </c>
      <c r="H2670" s="4">
        <v>0</v>
      </c>
      <c r="I2670" s="6">
        <v>3000000</v>
      </c>
      <c r="J2670" s="6">
        <v>2908492</v>
      </c>
    </row>
    <row r="2671" spans="1:10" x14ac:dyDescent="0.2">
      <c r="A2671" s="4" t="s">
        <v>11</v>
      </c>
      <c r="B2671" s="4" t="s">
        <v>25</v>
      </c>
      <c r="C2671" s="4" t="s">
        <v>937</v>
      </c>
      <c r="D2671" s="4" t="s">
        <v>3274</v>
      </c>
      <c r="F2671" s="4">
        <v>616472</v>
      </c>
      <c r="G2671" s="5" t="s">
        <v>954</v>
      </c>
      <c r="H2671" s="4">
        <v>0</v>
      </c>
      <c r="I2671" s="6">
        <v>3000000</v>
      </c>
      <c r="J2671" s="6">
        <v>2909496</v>
      </c>
    </row>
    <row r="2672" spans="1:10" x14ac:dyDescent="0.2">
      <c r="A2672" s="4" t="s">
        <v>11</v>
      </c>
      <c r="B2672" s="4" t="s">
        <v>146</v>
      </c>
      <c r="C2672" s="4" t="s">
        <v>3275</v>
      </c>
      <c r="D2672" s="4" t="s">
        <v>341</v>
      </c>
      <c r="F2672" s="4">
        <v>1713740</v>
      </c>
      <c r="G2672" s="5" t="s">
        <v>954</v>
      </c>
      <c r="H2672" s="4">
        <v>0</v>
      </c>
      <c r="I2672" s="6">
        <v>3000000</v>
      </c>
      <c r="J2672" s="6">
        <v>2910500</v>
      </c>
    </row>
    <row r="2673" spans="1:10" x14ac:dyDescent="0.2">
      <c r="A2673" s="4" t="s">
        <v>11</v>
      </c>
      <c r="B2673" s="4" t="s">
        <v>12</v>
      </c>
      <c r="C2673" s="4" t="s">
        <v>1648</v>
      </c>
      <c r="D2673" s="4" t="s">
        <v>3276</v>
      </c>
      <c r="F2673" s="4">
        <v>857738</v>
      </c>
      <c r="G2673" s="5" t="s">
        <v>954</v>
      </c>
      <c r="H2673" s="4">
        <v>0</v>
      </c>
      <c r="I2673" s="6">
        <v>3000000</v>
      </c>
      <c r="J2673" s="6">
        <v>2911504</v>
      </c>
    </row>
    <row r="2674" spans="1:10" x14ac:dyDescent="0.2">
      <c r="A2674" s="4" t="s">
        <v>11</v>
      </c>
      <c r="B2674" s="4" t="s">
        <v>12</v>
      </c>
      <c r="C2674" s="4" t="s">
        <v>1675</v>
      </c>
      <c r="D2674" s="4" t="s">
        <v>1149</v>
      </c>
      <c r="F2674" s="4">
        <v>1660677</v>
      </c>
      <c r="G2674" s="5" t="s">
        <v>954</v>
      </c>
      <c r="H2674" s="4">
        <v>0</v>
      </c>
      <c r="I2674" s="6">
        <v>3000000</v>
      </c>
      <c r="J2674" s="6">
        <v>2912508</v>
      </c>
    </row>
    <row r="2675" spans="1:10" x14ac:dyDescent="0.2">
      <c r="A2675" s="4" t="s">
        <v>11</v>
      </c>
      <c r="B2675" s="4" t="s">
        <v>12</v>
      </c>
      <c r="C2675" s="4" t="s">
        <v>1648</v>
      </c>
      <c r="D2675" s="4" t="s">
        <v>3277</v>
      </c>
      <c r="F2675" s="4">
        <v>489615</v>
      </c>
      <c r="G2675" s="5" t="s">
        <v>954</v>
      </c>
      <c r="H2675" s="4">
        <v>0</v>
      </c>
      <c r="I2675" s="6">
        <v>3000000</v>
      </c>
      <c r="J2675" s="6">
        <v>2913512</v>
      </c>
    </row>
    <row r="2676" spans="1:10" x14ac:dyDescent="0.2">
      <c r="A2676" s="4" t="s">
        <v>11</v>
      </c>
      <c r="B2676" s="4" t="s">
        <v>22</v>
      </c>
      <c r="C2676" s="4" t="s">
        <v>191</v>
      </c>
      <c r="D2676" s="4" t="s">
        <v>2342</v>
      </c>
      <c r="F2676" s="4">
        <v>589307</v>
      </c>
      <c r="G2676" s="5" t="s">
        <v>954</v>
      </c>
      <c r="H2676" s="4">
        <v>0</v>
      </c>
      <c r="I2676" s="6">
        <v>3000000</v>
      </c>
      <c r="J2676" s="6">
        <v>2914516</v>
      </c>
    </row>
    <row r="2677" spans="1:10" x14ac:dyDescent="0.2">
      <c r="A2677" s="4" t="s">
        <v>11</v>
      </c>
      <c r="B2677" s="4" t="s">
        <v>12</v>
      </c>
      <c r="C2677" s="4" t="s">
        <v>1740</v>
      </c>
      <c r="D2677" s="4" t="s">
        <v>3278</v>
      </c>
      <c r="F2677" s="4">
        <v>42131</v>
      </c>
      <c r="G2677" s="5" t="s">
        <v>954</v>
      </c>
      <c r="H2677" s="4">
        <v>0</v>
      </c>
      <c r="I2677" s="6">
        <v>3000000</v>
      </c>
      <c r="J2677" s="6">
        <v>2915520</v>
      </c>
    </row>
    <row r="2678" spans="1:10" x14ac:dyDescent="0.2">
      <c r="A2678" s="4" t="s">
        <v>11</v>
      </c>
      <c r="B2678" s="4" t="s">
        <v>12</v>
      </c>
      <c r="C2678" s="4" t="s">
        <v>1740</v>
      </c>
      <c r="D2678" s="4" t="s">
        <v>3279</v>
      </c>
      <c r="F2678" s="4">
        <v>1658689</v>
      </c>
      <c r="G2678" s="5" t="s">
        <v>954</v>
      </c>
      <c r="H2678" s="4">
        <v>0</v>
      </c>
      <c r="I2678" s="6">
        <v>3000000</v>
      </c>
      <c r="J2678" s="6">
        <v>2916524</v>
      </c>
    </row>
    <row r="2679" spans="1:10" x14ac:dyDescent="0.2">
      <c r="A2679" s="4" t="s">
        <v>11</v>
      </c>
      <c r="B2679" s="4" t="s">
        <v>12</v>
      </c>
      <c r="C2679" s="4" t="s">
        <v>191</v>
      </c>
      <c r="D2679" s="4" t="s">
        <v>3280</v>
      </c>
      <c r="F2679" s="4">
        <v>118857</v>
      </c>
      <c r="G2679" s="5" t="s">
        <v>954</v>
      </c>
      <c r="H2679" s="4">
        <v>0</v>
      </c>
      <c r="I2679" s="6">
        <v>3000000</v>
      </c>
      <c r="J2679" s="6">
        <v>2917528</v>
      </c>
    </row>
    <row r="2680" spans="1:10" x14ac:dyDescent="0.2">
      <c r="A2680" s="4" t="s">
        <v>11</v>
      </c>
      <c r="B2680" s="4" t="s">
        <v>157</v>
      </c>
      <c r="C2680" s="4" t="s">
        <v>1040</v>
      </c>
      <c r="D2680" s="4" t="s">
        <v>3281</v>
      </c>
      <c r="F2680" s="4">
        <v>644904</v>
      </c>
      <c r="G2680" s="5" t="s">
        <v>954</v>
      </c>
      <c r="H2680" s="4">
        <v>0</v>
      </c>
      <c r="I2680" s="6">
        <v>3000000</v>
      </c>
      <c r="J2680" s="6">
        <v>2918532</v>
      </c>
    </row>
    <row r="2681" spans="1:10" x14ac:dyDescent="0.2">
      <c r="A2681" s="4" t="s">
        <v>11</v>
      </c>
      <c r="B2681" s="4" t="s">
        <v>12</v>
      </c>
      <c r="C2681" s="4" t="s">
        <v>191</v>
      </c>
      <c r="D2681" s="4" t="s">
        <v>3282</v>
      </c>
      <c r="F2681" s="4">
        <v>87813</v>
      </c>
      <c r="G2681" s="5" t="s">
        <v>954</v>
      </c>
      <c r="H2681" s="4">
        <v>0</v>
      </c>
      <c r="I2681" s="6">
        <v>3000000</v>
      </c>
      <c r="J2681" s="6">
        <v>2919536</v>
      </c>
    </row>
    <row r="2682" spans="1:10" x14ac:dyDescent="0.2">
      <c r="A2682" s="4" t="s">
        <v>11</v>
      </c>
      <c r="B2682" s="4" t="s">
        <v>16</v>
      </c>
      <c r="C2682" s="4" t="s">
        <v>191</v>
      </c>
      <c r="D2682" s="4" t="s">
        <v>288</v>
      </c>
      <c r="F2682" s="4">
        <v>1124286</v>
      </c>
      <c r="G2682" s="5" t="s">
        <v>954</v>
      </c>
      <c r="H2682" s="4">
        <v>0</v>
      </c>
      <c r="I2682" s="6">
        <v>3000000</v>
      </c>
      <c r="J2682" s="6">
        <v>2920540</v>
      </c>
    </row>
    <row r="2683" spans="1:10" x14ac:dyDescent="0.2">
      <c r="A2683" s="4" t="s">
        <v>11</v>
      </c>
      <c r="B2683" s="4" t="s">
        <v>67</v>
      </c>
      <c r="C2683" s="4" t="s">
        <v>981</v>
      </c>
      <c r="D2683" s="4" t="s">
        <v>2039</v>
      </c>
      <c r="F2683" s="4">
        <v>711455</v>
      </c>
      <c r="G2683" s="5" t="s">
        <v>954</v>
      </c>
      <c r="H2683" s="4">
        <v>0</v>
      </c>
      <c r="I2683" s="6">
        <v>3000000</v>
      </c>
      <c r="J2683" s="6">
        <v>2921544</v>
      </c>
    </row>
    <row r="2684" spans="1:10" x14ac:dyDescent="0.2">
      <c r="A2684" s="4" t="s">
        <v>11</v>
      </c>
      <c r="B2684" s="4" t="s">
        <v>25</v>
      </c>
      <c r="C2684" s="4" t="s">
        <v>981</v>
      </c>
      <c r="D2684" s="4" t="s">
        <v>3283</v>
      </c>
      <c r="F2684" s="4">
        <v>800746</v>
      </c>
      <c r="G2684" s="5" t="s">
        <v>954</v>
      </c>
      <c r="H2684" s="4">
        <v>0</v>
      </c>
      <c r="I2684" s="6">
        <v>3000000</v>
      </c>
      <c r="J2684" s="6">
        <v>2922548</v>
      </c>
    </row>
    <row r="2685" spans="1:10" x14ac:dyDescent="0.2">
      <c r="A2685" s="4" t="s">
        <v>11</v>
      </c>
      <c r="B2685" s="4" t="s">
        <v>25</v>
      </c>
      <c r="C2685" s="4" t="s">
        <v>981</v>
      </c>
      <c r="D2685" s="4" t="s">
        <v>3284</v>
      </c>
      <c r="F2685" s="4">
        <v>1072535</v>
      </c>
      <c r="G2685" s="5" t="s">
        <v>954</v>
      </c>
      <c r="H2685" s="4">
        <v>0</v>
      </c>
      <c r="I2685" s="6">
        <v>3000000</v>
      </c>
      <c r="J2685" s="6">
        <v>2923552</v>
      </c>
    </row>
    <row r="2686" spans="1:10" x14ac:dyDescent="0.2">
      <c r="A2686" s="4" t="s">
        <v>11</v>
      </c>
      <c r="B2686" s="4" t="s">
        <v>12</v>
      </c>
      <c r="C2686" s="4" t="s">
        <v>981</v>
      </c>
      <c r="D2686" s="4" t="s">
        <v>982</v>
      </c>
      <c r="F2686" s="4">
        <v>1682697</v>
      </c>
      <c r="G2686" s="5" t="s">
        <v>954</v>
      </c>
      <c r="H2686" s="4">
        <v>0</v>
      </c>
      <c r="I2686" s="6">
        <v>3000000</v>
      </c>
      <c r="J2686" s="6">
        <v>2924556</v>
      </c>
    </row>
    <row r="2687" spans="1:10" x14ac:dyDescent="0.2">
      <c r="A2687" s="4" t="s">
        <v>11</v>
      </c>
      <c r="B2687" s="4" t="s">
        <v>12</v>
      </c>
      <c r="C2687" s="4" t="s">
        <v>2425</v>
      </c>
      <c r="D2687" s="4" t="s">
        <v>3285</v>
      </c>
      <c r="F2687" s="4">
        <v>672475</v>
      </c>
      <c r="G2687" s="5" t="s">
        <v>954</v>
      </c>
      <c r="H2687" s="4">
        <v>0</v>
      </c>
      <c r="I2687" s="6">
        <v>3000000</v>
      </c>
      <c r="J2687" s="6">
        <v>2925560</v>
      </c>
    </row>
    <row r="2688" spans="1:10" x14ac:dyDescent="0.2">
      <c r="A2688" s="4" t="s">
        <v>11</v>
      </c>
      <c r="B2688" s="4" t="s">
        <v>25</v>
      </c>
      <c r="C2688" s="4" t="s">
        <v>3065</v>
      </c>
      <c r="D2688" s="4" t="s">
        <v>3286</v>
      </c>
      <c r="F2688" s="4">
        <v>613685</v>
      </c>
      <c r="G2688" s="5" t="s">
        <v>954</v>
      </c>
      <c r="H2688" s="4">
        <v>0</v>
      </c>
      <c r="I2688" s="6">
        <v>3000000</v>
      </c>
      <c r="J2688" s="6">
        <v>2926564</v>
      </c>
    </row>
    <row r="2689" spans="1:10" x14ac:dyDescent="0.2">
      <c r="A2689" s="4" t="s">
        <v>11</v>
      </c>
      <c r="B2689" s="4" t="s">
        <v>67</v>
      </c>
      <c r="C2689" s="4" t="s">
        <v>981</v>
      </c>
      <c r="D2689" s="4" t="s">
        <v>3287</v>
      </c>
      <c r="F2689" s="4">
        <v>41059</v>
      </c>
      <c r="G2689" s="5" t="s">
        <v>954</v>
      </c>
      <c r="H2689" s="4">
        <v>0</v>
      </c>
      <c r="I2689" s="6">
        <v>3000000</v>
      </c>
      <c r="J2689" s="6">
        <v>2927568</v>
      </c>
    </row>
    <row r="2690" spans="1:10" x14ac:dyDescent="0.2">
      <c r="A2690" s="4" t="s">
        <v>11</v>
      </c>
      <c r="B2690" s="4" t="s">
        <v>157</v>
      </c>
      <c r="C2690" s="4" t="s">
        <v>2425</v>
      </c>
      <c r="D2690" s="4" t="s">
        <v>3288</v>
      </c>
      <c r="F2690" s="4">
        <v>515054</v>
      </c>
      <c r="G2690" s="5" t="s">
        <v>954</v>
      </c>
      <c r="H2690" s="4">
        <v>0</v>
      </c>
      <c r="I2690" s="6">
        <v>3000000</v>
      </c>
      <c r="J2690" s="6">
        <v>2928572</v>
      </c>
    </row>
    <row r="2691" spans="1:10" x14ac:dyDescent="0.2">
      <c r="A2691" s="4" t="s">
        <v>11</v>
      </c>
      <c r="B2691" s="4" t="s">
        <v>19</v>
      </c>
      <c r="C2691" s="4" t="s">
        <v>981</v>
      </c>
      <c r="D2691" s="4" t="s">
        <v>3289</v>
      </c>
      <c r="F2691" s="4">
        <v>524429</v>
      </c>
      <c r="G2691" s="5" t="s">
        <v>954</v>
      </c>
      <c r="H2691" s="4">
        <v>0</v>
      </c>
      <c r="I2691" s="6">
        <v>3000000</v>
      </c>
      <c r="J2691" s="6">
        <v>2929576</v>
      </c>
    </row>
    <row r="2692" spans="1:10" x14ac:dyDescent="0.2">
      <c r="A2692" s="4" t="s">
        <v>11</v>
      </c>
      <c r="B2692" s="4" t="s">
        <v>12</v>
      </c>
      <c r="C2692" s="4" t="s">
        <v>981</v>
      </c>
      <c r="D2692" s="4" t="s">
        <v>3290</v>
      </c>
      <c r="F2692" s="4">
        <v>38824</v>
      </c>
      <c r="G2692" s="5" t="s">
        <v>954</v>
      </c>
      <c r="H2692" s="4">
        <v>0</v>
      </c>
      <c r="I2692" s="6">
        <v>3000000</v>
      </c>
      <c r="J2692" s="6">
        <v>2930580</v>
      </c>
    </row>
    <row r="2693" spans="1:10" x14ac:dyDescent="0.2">
      <c r="A2693" s="4" t="s">
        <v>11</v>
      </c>
      <c r="B2693" s="4" t="s">
        <v>50</v>
      </c>
      <c r="C2693" s="4" t="s">
        <v>3291</v>
      </c>
      <c r="D2693" s="4" t="s">
        <v>3292</v>
      </c>
      <c r="F2693" s="4">
        <v>47916</v>
      </c>
      <c r="G2693" s="5" t="s">
        <v>954</v>
      </c>
      <c r="H2693" s="4">
        <v>0</v>
      </c>
      <c r="I2693" s="6">
        <v>3000000</v>
      </c>
      <c r="J2693" s="6">
        <v>2931584</v>
      </c>
    </row>
    <row r="2694" spans="1:10" x14ac:dyDescent="0.2">
      <c r="A2694" s="4" t="s">
        <v>11</v>
      </c>
      <c r="B2694" s="4" t="s">
        <v>12</v>
      </c>
      <c r="C2694" s="4" t="s">
        <v>981</v>
      </c>
      <c r="D2694" s="4" t="s">
        <v>3293</v>
      </c>
      <c r="F2694" s="4">
        <v>751360</v>
      </c>
      <c r="G2694" s="5" t="s">
        <v>954</v>
      </c>
      <c r="H2694" s="4">
        <v>0</v>
      </c>
      <c r="I2694" s="6">
        <v>3000000</v>
      </c>
      <c r="J2694" s="6">
        <v>2932588</v>
      </c>
    </row>
    <row r="2695" spans="1:10" x14ac:dyDescent="0.2">
      <c r="A2695" s="4" t="s">
        <v>11</v>
      </c>
      <c r="B2695" s="4" t="s">
        <v>12</v>
      </c>
      <c r="C2695" s="4" t="s">
        <v>981</v>
      </c>
      <c r="D2695" s="4" t="s">
        <v>1223</v>
      </c>
      <c r="F2695" s="4">
        <v>797967</v>
      </c>
      <c r="G2695" s="5" t="s">
        <v>954</v>
      </c>
      <c r="H2695" s="4">
        <v>0</v>
      </c>
      <c r="I2695" s="6">
        <v>3000000</v>
      </c>
      <c r="J2695" s="6">
        <v>2933592</v>
      </c>
    </row>
    <row r="2696" spans="1:10" x14ac:dyDescent="0.2">
      <c r="A2696" s="4" t="s">
        <v>11</v>
      </c>
      <c r="B2696" s="4" t="s">
        <v>157</v>
      </c>
      <c r="C2696" s="4" t="s">
        <v>981</v>
      </c>
      <c r="D2696" s="4" t="s">
        <v>3294</v>
      </c>
      <c r="F2696" s="4">
        <v>1681350</v>
      </c>
      <c r="G2696" s="5" t="s">
        <v>954</v>
      </c>
      <c r="H2696" s="4">
        <v>0</v>
      </c>
      <c r="I2696" s="6">
        <v>3000000</v>
      </c>
      <c r="J2696" s="6">
        <v>2934596</v>
      </c>
    </row>
    <row r="2697" spans="1:10" x14ac:dyDescent="0.2">
      <c r="A2697" s="4" t="s">
        <v>11</v>
      </c>
      <c r="B2697" s="4" t="s">
        <v>19</v>
      </c>
      <c r="C2697" s="4" t="s">
        <v>3295</v>
      </c>
      <c r="D2697" s="4" t="s">
        <v>3296</v>
      </c>
      <c r="F2697" s="4">
        <v>34138</v>
      </c>
      <c r="G2697" s="5" t="s">
        <v>954</v>
      </c>
      <c r="H2697" s="4">
        <v>0</v>
      </c>
      <c r="I2697" s="6">
        <v>3000000</v>
      </c>
      <c r="J2697" s="6">
        <v>2935600</v>
      </c>
    </row>
    <row r="2698" spans="1:10" x14ac:dyDescent="0.2">
      <c r="A2698" s="4" t="s">
        <v>11</v>
      </c>
      <c r="B2698" s="4" t="s">
        <v>67</v>
      </c>
      <c r="C2698" s="4" t="s">
        <v>1452</v>
      </c>
      <c r="D2698" s="4" t="s">
        <v>3297</v>
      </c>
      <c r="F2698" s="4">
        <v>1616398</v>
      </c>
      <c r="G2698" s="5" t="s">
        <v>954</v>
      </c>
      <c r="H2698" s="4">
        <v>0</v>
      </c>
      <c r="I2698" s="6">
        <v>3000000</v>
      </c>
      <c r="J2698" s="6">
        <v>2936604</v>
      </c>
    </row>
    <row r="2699" spans="1:10" x14ac:dyDescent="0.2">
      <c r="A2699" s="4" t="s">
        <v>11</v>
      </c>
      <c r="B2699" s="4" t="s">
        <v>12</v>
      </c>
      <c r="C2699" s="4" t="s">
        <v>1025</v>
      </c>
      <c r="D2699" s="4" t="s">
        <v>1026</v>
      </c>
      <c r="F2699" s="4">
        <v>1683299</v>
      </c>
      <c r="G2699" s="5" t="s">
        <v>954</v>
      </c>
      <c r="H2699" s="4">
        <v>0</v>
      </c>
      <c r="I2699" s="6">
        <v>3000000</v>
      </c>
      <c r="J2699" s="6">
        <v>2937608</v>
      </c>
    </row>
    <row r="2700" spans="1:10" x14ac:dyDescent="0.2">
      <c r="A2700" s="4" t="s">
        <v>11</v>
      </c>
      <c r="B2700" s="4" t="s">
        <v>16</v>
      </c>
      <c r="C2700" s="4" t="s">
        <v>1224</v>
      </c>
      <c r="D2700" s="4" t="s">
        <v>1225</v>
      </c>
      <c r="F2700" s="4">
        <v>1096815</v>
      </c>
      <c r="G2700" s="5" t="s">
        <v>954</v>
      </c>
      <c r="H2700" s="4">
        <v>0</v>
      </c>
      <c r="I2700" s="6">
        <v>3000000</v>
      </c>
      <c r="J2700" s="6">
        <v>2938612</v>
      </c>
    </row>
    <row r="2701" spans="1:10" x14ac:dyDescent="0.2">
      <c r="A2701" s="4" t="s">
        <v>11</v>
      </c>
      <c r="B2701" s="4" t="s">
        <v>25</v>
      </c>
      <c r="C2701" s="4" t="s">
        <v>3298</v>
      </c>
      <c r="D2701" s="4" t="s">
        <v>37</v>
      </c>
      <c r="F2701" s="4">
        <v>1810520</v>
      </c>
      <c r="G2701" s="5" t="s">
        <v>954</v>
      </c>
      <c r="H2701" s="4">
        <v>0</v>
      </c>
      <c r="I2701" s="6">
        <v>3000000</v>
      </c>
      <c r="J2701" s="6">
        <v>2939616</v>
      </c>
    </row>
    <row r="2702" spans="1:10" x14ac:dyDescent="0.2">
      <c r="A2702" s="4" t="s">
        <v>11</v>
      </c>
      <c r="B2702" s="4" t="s">
        <v>146</v>
      </c>
      <c r="C2702" s="4" t="s">
        <v>191</v>
      </c>
      <c r="D2702" s="4" t="s">
        <v>835</v>
      </c>
      <c r="F2702" s="4">
        <v>1688215</v>
      </c>
      <c r="G2702" s="5" t="s">
        <v>954</v>
      </c>
      <c r="H2702" s="4">
        <v>0</v>
      </c>
      <c r="I2702" s="6">
        <v>3000000</v>
      </c>
      <c r="J2702" s="6">
        <v>2940620</v>
      </c>
    </row>
    <row r="2703" spans="1:10" x14ac:dyDescent="0.2">
      <c r="A2703" s="4" t="s">
        <v>11</v>
      </c>
      <c r="B2703" s="4" t="s">
        <v>19</v>
      </c>
      <c r="C2703" s="4" t="s">
        <v>3299</v>
      </c>
      <c r="D2703" s="4" t="s">
        <v>3300</v>
      </c>
      <c r="F2703" s="4">
        <v>769008</v>
      </c>
      <c r="G2703" s="5" t="s">
        <v>954</v>
      </c>
      <c r="H2703" s="4">
        <v>0</v>
      </c>
      <c r="I2703" s="6">
        <v>3000000</v>
      </c>
      <c r="J2703" s="6">
        <v>2941624</v>
      </c>
    </row>
    <row r="2704" spans="1:10" x14ac:dyDescent="0.2">
      <c r="A2704" s="4" t="s">
        <v>11</v>
      </c>
      <c r="B2704" s="4" t="s">
        <v>19</v>
      </c>
      <c r="C2704" s="4" t="s">
        <v>1154</v>
      </c>
      <c r="D2704" s="4" t="s">
        <v>1226</v>
      </c>
      <c r="F2704" s="4">
        <v>677144</v>
      </c>
      <c r="G2704" s="5" t="s">
        <v>954</v>
      </c>
      <c r="H2704" s="4">
        <v>0</v>
      </c>
      <c r="I2704" s="6">
        <v>3000000</v>
      </c>
      <c r="J2704" s="6">
        <v>2942628</v>
      </c>
    </row>
    <row r="2705" spans="1:10" x14ac:dyDescent="0.2">
      <c r="A2705" s="4" t="s">
        <v>11</v>
      </c>
      <c r="B2705" s="4" t="s">
        <v>19</v>
      </c>
      <c r="C2705" s="4" t="s">
        <v>275</v>
      </c>
      <c r="D2705" s="4" t="s">
        <v>3301</v>
      </c>
      <c r="F2705" s="4">
        <v>1108875</v>
      </c>
      <c r="G2705" s="5" t="s">
        <v>954</v>
      </c>
      <c r="H2705" s="4">
        <v>0</v>
      </c>
      <c r="I2705" s="6">
        <v>3000000</v>
      </c>
      <c r="J2705" s="6">
        <v>2943632</v>
      </c>
    </row>
    <row r="2706" spans="1:10" x14ac:dyDescent="0.2">
      <c r="A2706" s="4" t="s">
        <v>11</v>
      </c>
      <c r="B2706" s="4" t="s">
        <v>25</v>
      </c>
      <c r="C2706" s="4" t="s">
        <v>389</v>
      </c>
      <c r="D2706" s="4" t="s">
        <v>3302</v>
      </c>
      <c r="F2706" s="4">
        <v>643112</v>
      </c>
      <c r="G2706" s="5" t="s">
        <v>954</v>
      </c>
      <c r="H2706" s="4">
        <v>0</v>
      </c>
      <c r="I2706" s="6">
        <v>3000000</v>
      </c>
      <c r="J2706" s="6">
        <v>2944636</v>
      </c>
    </row>
    <row r="2707" spans="1:10" x14ac:dyDescent="0.2">
      <c r="A2707" s="4" t="s">
        <v>11</v>
      </c>
      <c r="B2707" s="4" t="s">
        <v>19</v>
      </c>
      <c r="C2707" s="4" t="s">
        <v>3180</v>
      </c>
      <c r="D2707" s="4" t="s">
        <v>3303</v>
      </c>
      <c r="F2707" s="4">
        <v>955623</v>
      </c>
      <c r="G2707" s="5" t="s">
        <v>954</v>
      </c>
      <c r="H2707" s="4">
        <v>0</v>
      </c>
      <c r="I2707" s="6">
        <v>3000000</v>
      </c>
      <c r="J2707" s="6">
        <v>2945640</v>
      </c>
    </row>
    <row r="2708" spans="1:10" x14ac:dyDescent="0.2">
      <c r="A2708" s="4" t="s">
        <v>11</v>
      </c>
      <c r="B2708" s="4" t="s">
        <v>16</v>
      </c>
      <c r="C2708" s="4" t="s">
        <v>1045</v>
      </c>
      <c r="D2708" s="4" t="s">
        <v>3304</v>
      </c>
      <c r="F2708" s="4">
        <v>1011129</v>
      </c>
      <c r="G2708" s="5" t="s">
        <v>954</v>
      </c>
      <c r="H2708" s="4">
        <v>0</v>
      </c>
      <c r="I2708" s="6">
        <v>3000000</v>
      </c>
      <c r="J2708" s="6">
        <v>2946644</v>
      </c>
    </row>
    <row r="2709" spans="1:10" x14ac:dyDescent="0.2">
      <c r="A2709" s="4" t="s">
        <v>11</v>
      </c>
      <c r="B2709" s="4" t="s">
        <v>16</v>
      </c>
      <c r="C2709" s="4" t="s">
        <v>3180</v>
      </c>
      <c r="D2709" s="4" t="s">
        <v>3305</v>
      </c>
      <c r="F2709" s="4">
        <v>482347</v>
      </c>
      <c r="G2709" s="5" t="s">
        <v>954</v>
      </c>
      <c r="H2709" s="4">
        <v>0</v>
      </c>
      <c r="I2709" s="6">
        <v>3000000</v>
      </c>
      <c r="J2709" s="6">
        <v>2947648</v>
      </c>
    </row>
    <row r="2710" spans="1:10" x14ac:dyDescent="0.2">
      <c r="A2710" s="4" t="s">
        <v>11</v>
      </c>
      <c r="B2710" s="4" t="s">
        <v>146</v>
      </c>
      <c r="C2710" s="4" t="s">
        <v>3180</v>
      </c>
      <c r="D2710" s="4" t="s">
        <v>3306</v>
      </c>
      <c r="F2710" s="4">
        <v>1085511</v>
      </c>
      <c r="G2710" s="5" t="s">
        <v>954</v>
      </c>
      <c r="H2710" s="4">
        <v>0</v>
      </c>
      <c r="I2710" s="6">
        <v>3000000</v>
      </c>
      <c r="J2710" s="6">
        <v>2948652</v>
      </c>
    </row>
    <row r="2711" spans="1:10" x14ac:dyDescent="0.2">
      <c r="A2711" s="4" t="s">
        <v>11</v>
      </c>
      <c r="B2711" s="4" t="s">
        <v>12</v>
      </c>
      <c r="C2711" s="4" t="s">
        <v>1227</v>
      </c>
      <c r="D2711" s="4" t="s">
        <v>1228</v>
      </c>
      <c r="F2711" s="4">
        <v>507044</v>
      </c>
      <c r="G2711" s="5" t="s">
        <v>954</v>
      </c>
      <c r="H2711" s="4">
        <v>0</v>
      </c>
      <c r="I2711" s="6">
        <v>3000000</v>
      </c>
      <c r="J2711" s="6">
        <v>2949656</v>
      </c>
    </row>
    <row r="2712" spans="1:10" x14ac:dyDescent="0.2">
      <c r="A2712" s="4" t="s">
        <v>11</v>
      </c>
      <c r="B2712" s="4" t="s">
        <v>25</v>
      </c>
      <c r="C2712" s="4" t="s">
        <v>3180</v>
      </c>
      <c r="D2712" s="4" t="s">
        <v>1081</v>
      </c>
      <c r="F2712" s="4">
        <v>1144953</v>
      </c>
      <c r="G2712" s="5" t="s">
        <v>954</v>
      </c>
      <c r="H2712" s="4">
        <v>0</v>
      </c>
      <c r="I2712" s="6">
        <v>3000000</v>
      </c>
      <c r="J2712" s="6">
        <v>2950660</v>
      </c>
    </row>
    <row r="2713" spans="1:10" x14ac:dyDescent="0.2">
      <c r="A2713" s="4" t="s">
        <v>11</v>
      </c>
      <c r="B2713" s="4" t="s">
        <v>12</v>
      </c>
      <c r="C2713" s="4" t="s">
        <v>430</v>
      </c>
      <c r="D2713" s="4" t="s">
        <v>3307</v>
      </c>
      <c r="F2713" s="4">
        <v>1099322</v>
      </c>
      <c r="G2713" s="5" t="s">
        <v>954</v>
      </c>
      <c r="H2713" s="4">
        <v>0</v>
      </c>
      <c r="I2713" s="6">
        <v>3000000</v>
      </c>
      <c r="J2713" s="6">
        <v>2951664</v>
      </c>
    </row>
    <row r="2714" spans="1:10" x14ac:dyDescent="0.2">
      <c r="A2714" s="4" t="s">
        <v>11</v>
      </c>
      <c r="B2714" s="4" t="s">
        <v>50</v>
      </c>
      <c r="C2714" s="4" t="s">
        <v>1134</v>
      </c>
      <c r="D2714" s="4" t="s">
        <v>2970</v>
      </c>
      <c r="F2714" s="4">
        <v>610376</v>
      </c>
      <c r="G2714" s="5" t="s">
        <v>954</v>
      </c>
      <c r="H2714" s="4">
        <v>0</v>
      </c>
      <c r="I2714" s="6">
        <v>3000000</v>
      </c>
      <c r="J2714" s="6">
        <v>2952668</v>
      </c>
    </row>
    <row r="2715" spans="1:10" x14ac:dyDescent="0.2">
      <c r="A2715" s="4" t="s">
        <v>11</v>
      </c>
      <c r="B2715" s="4" t="s">
        <v>22</v>
      </c>
      <c r="C2715" s="4" t="s">
        <v>1134</v>
      </c>
      <c r="D2715" s="4" t="s">
        <v>158</v>
      </c>
      <c r="F2715" s="4">
        <v>573996</v>
      </c>
      <c r="G2715" s="5" t="s">
        <v>954</v>
      </c>
      <c r="H2715" s="4">
        <v>0</v>
      </c>
      <c r="I2715" s="6">
        <v>3000000</v>
      </c>
      <c r="J2715" s="6">
        <v>2953672</v>
      </c>
    </row>
    <row r="2716" spans="1:10" x14ac:dyDescent="0.2">
      <c r="A2716" s="4" t="s">
        <v>11</v>
      </c>
      <c r="B2716" s="4" t="s">
        <v>22</v>
      </c>
      <c r="C2716" s="4" t="s">
        <v>1207</v>
      </c>
      <c r="D2716" s="4" t="s">
        <v>3308</v>
      </c>
      <c r="F2716" s="4">
        <v>767499</v>
      </c>
      <c r="G2716" s="5" t="s">
        <v>954</v>
      </c>
      <c r="H2716" s="4">
        <v>0</v>
      </c>
      <c r="I2716" s="6">
        <v>3000000</v>
      </c>
      <c r="J2716" s="6">
        <v>2954676</v>
      </c>
    </row>
    <row r="2717" spans="1:10" x14ac:dyDescent="0.2">
      <c r="A2717" s="4" t="s">
        <v>11</v>
      </c>
      <c r="B2717" s="4" t="s">
        <v>19</v>
      </c>
      <c r="C2717" s="4" t="s">
        <v>3180</v>
      </c>
      <c r="D2717" s="4" t="s">
        <v>3309</v>
      </c>
      <c r="F2717" s="4">
        <v>641561</v>
      </c>
      <c r="G2717" s="5" t="s">
        <v>954</v>
      </c>
      <c r="H2717" s="4">
        <v>0</v>
      </c>
      <c r="I2717" s="6">
        <v>3000000</v>
      </c>
      <c r="J2717" s="6">
        <v>2955680</v>
      </c>
    </row>
    <row r="2718" spans="1:10" x14ac:dyDescent="0.2">
      <c r="A2718" s="4" t="s">
        <v>11</v>
      </c>
      <c r="B2718" s="4" t="s">
        <v>12</v>
      </c>
      <c r="C2718" s="4" t="s">
        <v>691</v>
      </c>
      <c r="D2718" s="4" t="s">
        <v>372</v>
      </c>
      <c r="F2718" s="4">
        <v>747582</v>
      </c>
      <c r="G2718" s="5" t="s">
        <v>954</v>
      </c>
      <c r="H2718" s="4">
        <v>0</v>
      </c>
      <c r="I2718" s="6">
        <v>3000000</v>
      </c>
      <c r="J2718" s="6">
        <v>2956684</v>
      </c>
    </row>
    <row r="2719" spans="1:10" x14ac:dyDescent="0.2">
      <c r="A2719" s="4" t="s">
        <v>11</v>
      </c>
      <c r="B2719" s="4" t="s">
        <v>19</v>
      </c>
      <c r="C2719" s="4" t="s">
        <v>805</v>
      </c>
      <c r="D2719" s="4" t="s">
        <v>3310</v>
      </c>
      <c r="F2719" s="4">
        <v>797959</v>
      </c>
      <c r="G2719" s="5" t="s">
        <v>954</v>
      </c>
      <c r="H2719" s="4">
        <v>0</v>
      </c>
      <c r="I2719" s="6">
        <v>3000000</v>
      </c>
      <c r="J2719" s="6">
        <v>2957688</v>
      </c>
    </row>
    <row r="2720" spans="1:10" x14ac:dyDescent="0.2">
      <c r="A2720" s="4" t="s">
        <v>11</v>
      </c>
      <c r="B2720" s="4" t="s">
        <v>50</v>
      </c>
      <c r="C2720" s="4" t="s">
        <v>805</v>
      </c>
      <c r="D2720" s="4" t="s">
        <v>3311</v>
      </c>
      <c r="F2720" s="4">
        <v>1280351</v>
      </c>
      <c r="G2720" s="5" t="s">
        <v>954</v>
      </c>
      <c r="H2720" s="4">
        <v>0</v>
      </c>
      <c r="I2720" s="6">
        <v>3000000</v>
      </c>
      <c r="J2720" s="6">
        <v>2958692</v>
      </c>
    </row>
    <row r="2721" spans="1:10" x14ac:dyDescent="0.2">
      <c r="A2721" s="4" t="s">
        <v>11</v>
      </c>
      <c r="B2721" s="4" t="s">
        <v>19</v>
      </c>
      <c r="C2721" s="4" t="s">
        <v>1154</v>
      </c>
      <c r="D2721" s="4" t="s">
        <v>3312</v>
      </c>
      <c r="F2721" s="4">
        <v>765642</v>
      </c>
      <c r="G2721" s="5" t="s">
        <v>954</v>
      </c>
      <c r="H2721" s="4">
        <v>0</v>
      </c>
      <c r="I2721" s="6">
        <v>3000000</v>
      </c>
      <c r="J2721" s="6">
        <v>2959696</v>
      </c>
    </row>
    <row r="2722" spans="1:10" x14ac:dyDescent="0.2">
      <c r="A2722" s="4" t="s">
        <v>11</v>
      </c>
      <c r="B2722" s="4" t="s">
        <v>25</v>
      </c>
      <c r="C2722" s="4" t="s">
        <v>1207</v>
      </c>
      <c r="D2722" s="4" t="s">
        <v>3313</v>
      </c>
      <c r="F2722" s="4">
        <v>96418</v>
      </c>
      <c r="G2722" s="5" t="s">
        <v>954</v>
      </c>
      <c r="H2722" s="4">
        <v>0</v>
      </c>
      <c r="I2722" s="6">
        <v>3000000</v>
      </c>
      <c r="J2722" s="6">
        <v>2960700</v>
      </c>
    </row>
    <row r="2723" spans="1:10" x14ac:dyDescent="0.2">
      <c r="A2723" s="4" t="s">
        <v>11</v>
      </c>
      <c r="B2723" s="4" t="s">
        <v>488</v>
      </c>
      <c r="C2723" s="4" t="s">
        <v>1230</v>
      </c>
      <c r="D2723" s="4" t="s">
        <v>1231</v>
      </c>
      <c r="F2723" s="4">
        <v>1532728</v>
      </c>
      <c r="G2723" s="5" t="s">
        <v>954</v>
      </c>
      <c r="H2723" s="4">
        <v>0</v>
      </c>
      <c r="I2723" s="6">
        <v>3000000</v>
      </c>
      <c r="J2723" s="6">
        <v>2961704</v>
      </c>
    </row>
    <row r="2724" spans="1:10" x14ac:dyDescent="0.2">
      <c r="A2724" s="4" t="s">
        <v>11</v>
      </c>
      <c r="B2724" s="4" t="s">
        <v>50</v>
      </c>
      <c r="C2724" s="4" t="s">
        <v>1232</v>
      </c>
      <c r="D2724" s="4" t="s">
        <v>3314</v>
      </c>
      <c r="F2724" s="4">
        <v>738870</v>
      </c>
      <c r="G2724" s="5" t="s">
        <v>954</v>
      </c>
      <c r="H2724" s="4">
        <v>0</v>
      </c>
      <c r="I2724" s="6">
        <v>3000000</v>
      </c>
      <c r="J2724" s="6">
        <v>2962708</v>
      </c>
    </row>
    <row r="2725" spans="1:10" x14ac:dyDescent="0.2">
      <c r="A2725" s="4" t="s">
        <v>11</v>
      </c>
      <c r="B2725" s="4" t="s">
        <v>146</v>
      </c>
      <c r="C2725" s="4" t="s">
        <v>2392</v>
      </c>
      <c r="D2725" s="4" t="s">
        <v>3315</v>
      </c>
      <c r="F2725" s="4">
        <v>103230</v>
      </c>
      <c r="G2725" s="5" t="s">
        <v>954</v>
      </c>
      <c r="H2725" s="4">
        <v>0</v>
      </c>
      <c r="I2725" s="6">
        <v>3000000</v>
      </c>
      <c r="J2725" s="6">
        <v>2963712</v>
      </c>
    </row>
    <row r="2726" spans="1:10" x14ac:dyDescent="0.2">
      <c r="A2726" s="4" t="s">
        <v>11</v>
      </c>
      <c r="B2726" s="4" t="s">
        <v>157</v>
      </c>
      <c r="C2726" s="4" t="s">
        <v>1740</v>
      </c>
      <c r="D2726" s="4" t="s">
        <v>3316</v>
      </c>
      <c r="F2726" s="4">
        <v>520385</v>
      </c>
      <c r="G2726" s="5" t="s">
        <v>954</v>
      </c>
      <c r="H2726" s="4">
        <v>0</v>
      </c>
      <c r="I2726" s="6">
        <v>3000000</v>
      </c>
      <c r="J2726" s="6">
        <v>2964716</v>
      </c>
    </row>
    <row r="2727" spans="1:10" x14ac:dyDescent="0.2">
      <c r="A2727" s="4" t="s">
        <v>11</v>
      </c>
      <c r="B2727" s="4" t="s">
        <v>19</v>
      </c>
      <c r="C2727" s="4" t="s">
        <v>1232</v>
      </c>
      <c r="D2727" s="4" t="s">
        <v>979</v>
      </c>
      <c r="F2727" s="4">
        <v>617561</v>
      </c>
      <c r="G2727" s="5" t="s">
        <v>954</v>
      </c>
      <c r="H2727" s="4">
        <v>0</v>
      </c>
      <c r="I2727" s="6">
        <v>3000000</v>
      </c>
      <c r="J2727" s="6">
        <v>2965720</v>
      </c>
    </row>
    <row r="2728" spans="1:10" x14ac:dyDescent="0.2">
      <c r="A2728" s="4" t="s">
        <v>11</v>
      </c>
      <c r="B2728" s="4" t="s">
        <v>488</v>
      </c>
      <c r="C2728" s="4" t="s">
        <v>191</v>
      </c>
      <c r="D2728" s="4" t="s">
        <v>3317</v>
      </c>
      <c r="F2728" s="4">
        <v>1532710</v>
      </c>
      <c r="G2728" s="5" t="s">
        <v>954</v>
      </c>
      <c r="H2728" s="4">
        <v>0</v>
      </c>
      <c r="I2728" s="6">
        <v>3000000</v>
      </c>
      <c r="J2728" s="6">
        <v>2966724</v>
      </c>
    </row>
    <row r="2729" spans="1:10" x14ac:dyDescent="0.2">
      <c r="A2729" s="4" t="s">
        <v>11</v>
      </c>
      <c r="B2729" s="4" t="s">
        <v>67</v>
      </c>
      <c r="C2729" s="4" t="s">
        <v>1233</v>
      </c>
      <c r="D2729" s="4" t="s">
        <v>1234</v>
      </c>
      <c r="F2729" s="4">
        <v>77806</v>
      </c>
      <c r="G2729" s="5" t="s">
        <v>954</v>
      </c>
      <c r="H2729" s="4">
        <v>0</v>
      </c>
      <c r="I2729" s="6">
        <v>3000000</v>
      </c>
      <c r="J2729" s="6">
        <v>2967728</v>
      </c>
    </row>
    <row r="2730" spans="1:10" x14ac:dyDescent="0.2">
      <c r="A2730" s="4" t="s">
        <v>11</v>
      </c>
      <c r="B2730" s="4" t="s">
        <v>25</v>
      </c>
      <c r="C2730" s="4" t="s">
        <v>1235</v>
      </c>
      <c r="D2730" s="4" t="s">
        <v>1236</v>
      </c>
      <c r="F2730" s="4">
        <v>1095965</v>
      </c>
      <c r="G2730" s="5" t="s">
        <v>954</v>
      </c>
      <c r="H2730" s="4">
        <v>0</v>
      </c>
      <c r="I2730" s="6">
        <v>3000000</v>
      </c>
      <c r="J2730" s="6">
        <v>2968732</v>
      </c>
    </row>
    <row r="2731" spans="1:10" x14ac:dyDescent="0.2">
      <c r="A2731" s="4" t="s">
        <v>11</v>
      </c>
      <c r="B2731" s="4" t="s">
        <v>12</v>
      </c>
      <c r="C2731" s="4" t="s">
        <v>1233</v>
      </c>
      <c r="D2731" s="4" t="s">
        <v>930</v>
      </c>
      <c r="F2731" s="4">
        <v>1013661</v>
      </c>
      <c r="G2731" s="5" t="s">
        <v>954</v>
      </c>
      <c r="H2731" s="4">
        <v>0</v>
      </c>
      <c r="I2731" s="6">
        <v>3000000</v>
      </c>
      <c r="J2731" s="6">
        <v>2969736</v>
      </c>
    </row>
    <row r="2732" spans="1:10" x14ac:dyDescent="0.2">
      <c r="A2732" s="4" t="s">
        <v>11</v>
      </c>
      <c r="B2732" s="4" t="s">
        <v>50</v>
      </c>
      <c r="C2732" s="4" t="s">
        <v>1233</v>
      </c>
      <c r="D2732" s="4" t="s">
        <v>979</v>
      </c>
      <c r="F2732" s="4">
        <v>523207</v>
      </c>
      <c r="G2732" s="5" t="s">
        <v>954</v>
      </c>
      <c r="H2732" s="4">
        <v>0</v>
      </c>
      <c r="I2732" s="6">
        <v>3000000</v>
      </c>
      <c r="J2732" s="6">
        <v>2970740</v>
      </c>
    </row>
    <row r="2733" spans="1:10" x14ac:dyDescent="0.2">
      <c r="A2733" s="4" t="s">
        <v>11</v>
      </c>
      <c r="B2733" s="4" t="s">
        <v>157</v>
      </c>
      <c r="C2733" s="4" t="s">
        <v>832</v>
      </c>
      <c r="D2733" s="4" t="s">
        <v>3318</v>
      </c>
      <c r="F2733" s="4">
        <v>1364007</v>
      </c>
      <c r="G2733" s="5" t="s">
        <v>954</v>
      </c>
      <c r="H2733" s="4">
        <v>0</v>
      </c>
      <c r="I2733" s="6">
        <v>3000000</v>
      </c>
      <c r="J2733" s="6">
        <v>2971744</v>
      </c>
    </row>
    <row r="2734" spans="1:10" x14ac:dyDescent="0.2">
      <c r="A2734" s="4" t="s">
        <v>11</v>
      </c>
      <c r="B2734" s="4" t="s">
        <v>12</v>
      </c>
      <c r="C2734" s="4" t="s">
        <v>1233</v>
      </c>
      <c r="D2734" s="4" t="s">
        <v>3319</v>
      </c>
      <c r="F2734" s="4">
        <v>119186</v>
      </c>
      <c r="G2734" s="5" t="s">
        <v>954</v>
      </c>
      <c r="H2734" s="4">
        <v>0</v>
      </c>
      <c r="I2734" s="6">
        <v>3000000</v>
      </c>
      <c r="J2734" s="6">
        <v>2972748</v>
      </c>
    </row>
    <row r="2735" spans="1:10" x14ac:dyDescent="0.2">
      <c r="A2735" s="4" t="s">
        <v>11</v>
      </c>
      <c r="B2735" s="4" t="s">
        <v>50</v>
      </c>
      <c r="C2735" s="4" t="s">
        <v>191</v>
      </c>
      <c r="D2735" s="4" t="s">
        <v>3320</v>
      </c>
      <c r="F2735" s="4">
        <v>678563</v>
      </c>
      <c r="G2735" s="5" t="s">
        <v>954</v>
      </c>
      <c r="H2735" s="4">
        <v>0</v>
      </c>
      <c r="I2735" s="6">
        <v>3000000</v>
      </c>
      <c r="J2735" s="6">
        <v>2973752</v>
      </c>
    </row>
    <row r="2736" spans="1:10" x14ac:dyDescent="0.2">
      <c r="A2736" s="4" t="s">
        <v>11</v>
      </c>
      <c r="B2736" s="4" t="s">
        <v>12</v>
      </c>
      <c r="C2736" s="4" t="s">
        <v>1240</v>
      </c>
      <c r="D2736" s="4" t="s">
        <v>3321</v>
      </c>
      <c r="F2736" s="4">
        <v>640530</v>
      </c>
      <c r="G2736" s="5" t="s">
        <v>954</v>
      </c>
      <c r="H2736" s="4">
        <v>0</v>
      </c>
      <c r="I2736" s="6">
        <v>3000000</v>
      </c>
      <c r="J2736" s="6">
        <v>2974756</v>
      </c>
    </row>
    <row r="2737" spans="1:10" x14ac:dyDescent="0.2">
      <c r="A2737" s="4" t="s">
        <v>11</v>
      </c>
      <c r="B2737" s="4" t="s">
        <v>12</v>
      </c>
      <c r="C2737" s="4" t="s">
        <v>191</v>
      </c>
      <c r="D2737" s="4" t="s">
        <v>3322</v>
      </c>
      <c r="F2737" s="4">
        <v>754760</v>
      </c>
      <c r="G2737" s="5" t="s">
        <v>954</v>
      </c>
      <c r="H2737" s="4">
        <v>0</v>
      </c>
      <c r="I2737" s="6">
        <v>3000000</v>
      </c>
      <c r="J2737" s="6">
        <v>2975760</v>
      </c>
    </row>
    <row r="2738" spans="1:10" x14ac:dyDescent="0.2">
      <c r="A2738" s="4" t="s">
        <v>11</v>
      </c>
      <c r="B2738" s="4" t="s">
        <v>12</v>
      </c>
      <c r="C2738" s="4" t="s">
        <v>1154</v>
      </c>
      <c r="D2738" s="4" t="s">
        <v>3323</v>
      </c>
      <c r="F2738" s="4">
        <v>613875</v>
      </c>
      <c r="G2738" s="5" t="s">
        <v>954</v>
      </c>
      <c r="H2738" s="4">
        <v>0</v>
      </c>
      <c r="I2738" s="6">
        <v>3000000</v>
      </c>
      <c r="J2738" s="6">
        <v>2976764</v>
      </c>
    </row>
    <row r="2739" spans="1:10" x14ac:dyDescent="0.2">
      <c r="A2739" s="4" t="s">
        <v>11</v>
      </c>
      <c r="B2739" s="4" t="s">
        <v>22</v>
      </c>
      <c r="C2739" s="4" t="s">
        <v>1154</v>
      </c>
      <c r="D2739" s="4" t="s">
        <v>3324</v>
      </c>
      <c r="F2739" s="4">
        <v>771673</v>
      </c>
      <c r="G2739" s="5" t="s">
        <v>954</v>
      </c>
      <c r="H2739" s="4">
        <v>0</v>
      </c>
      <c r="I2739" s="6">
        <v>3000000</v>
      </c>
      <c r="J2739" s="6">
        <v>2977768</v>
      </c>
    </row>
    <row r="2740" spans="1:10" x14ac:dyDescent="0.2">
      <c r="A2740" s="4" t="s">
        <v>11</v>
      </c>
      <c r="B2740" s="4" t="s">
        <v>12</v>
      </c>
      <c r="C2740" s="4" t="s">
        <v>691</v>
      </c>
      <c r="D2740" s="4" t="s">
        <v>3325</v>
      </c>
      <c r="F2740" s="4">
        <v>1533205</v>
      </c>
      <c r="G2740" s="5" t="s">
        <v>954</v>
      </c>
      <c r="H2740" s="4">
        <v>0</v>
      </c>
      <c r="I2740" s="6">
        <v>3000000</v>
      </c>
      <c r="J2740" s="6">
        <v>2978772</v>
      </c>
    </row>
    <row r="2741" spans="1:10" x14ac:dyDescent="0.2">
      <c r="A2741" s="4" t="s">
        <v>11</v>
      </c>
      <c r="B2741" s="4" t="s">
        <v>12</v>
      </c>
      <c r="C2741" s="4" t="s">
        <v>1027</v>
      </c>
      <c r="D2741" s="4" t="s">
        <v>3326</v>
      </c>
      <c r="F2741" s="4">
        <v>1078920</v>
      </c>
      <c r="G2741" s="5" t="s">
        <v>954</v>
      </c>
      <c r="H2741" s="4">
        <v>0</v>
      </c>
      <c r="I2741" s="6">
        <v>3000000</v>
      </c>
      <c r="J2741" s="6">
        <v>2979776</v>
      </c>
    </row>
    <row r="2742" spans="1:10" x14ac:dyDescent="0.2">
      <c r="A2742" s="4" t="s">
        <v>11</v>
      </c>
      <c r="B2742" s="4" t="s">
        <v>67</v>
      </c>
      <c r="C2742" s="4" t="s">
        <v>1027</v>
      </c>
      <c r="D2742" s="4" t="s">
        <v>3327</v>
      </c>
      <c r="F2742" s="4">
        <v>1662343</v>
      </c>
      <c r="G2742" s="5" t="s">
        <v>954</v>
      </c>
      <c r="H2742" s="4">
        <v>0</v>
      </c>
      <c r="I2742" s="6">
        <v>3000000</v>
      </c>
      <c r="J2742" s="6">
        <v>2980780</v>
      </c>
    </row>
    <row r="2743" spans="1:10" x14ac:dyDescent="0.2">
      <c r="A2743" s="4" t="s">
        <v>11</v>
      </c>
      <c r="B2743" s="4" t="s">
        <v>146</v>
      </c>
      <c r="C2743" s="4" t="s">
        <v>1027</v>
      </c>
      <c r="D2743" s="4" t="s">
        <v>3328</v>
      </c>
      <c r="F2743" s="4">
        <v>1297934</v>
      </c>
      <c r="G2743" s="5" t="s">
        <v>954</v>
      </c>
      <c r="H2743" s="4">
        <v>0</v>
      </c>
      <c r="I2743" s="6">
        <v>3000000</v>
      </c>
      <c r="J2743" s="6">
        <v>2981784</v>
      </c>
    </row>
    <row r="2744" spans="1:10" x14ac:dyDescent="0.2">
      <c r="A2744" s="4" t="s">
        <v>11</v>
      </c>
      <c r="B2744" s="4" t="s">
        <v>25</v>
      </c>
      <c r="C2744" s="4" t="s">
        <v>805</v>
      </c>
      <c r="D2744" s="4" t="s">
        <v>3329</v>
      </c>
      <c r="F2744" s="4">
        <v>1084407</v>
      </c>
      <c r="G2744" s="5" t="s">
        <v>954</v>
      </c>
      <c r="H2744" s="4">
        <v>0</v>
      </c>
      <c r="I2744" s="6">
        <v>3000000</v>
      </c>
      <c r="J2744" s="6">
        <v>2982788</v>
      </c>
    </row>
    <row r="2745" spans="1:10" x14ac:dyDescent="0.2">
      <c r="A2745" s="4" t="s">
        <v>11</v>
      </c>
      <c r="B2745" s="4" t="s">
        <v>25</v>
      </c>
      <c r="C2745" s="4" t="s">
        <v>1027</v>
      </c>
      <c r="D2745" s="4" t="s">
        <v>3330</v>
      </c>
      <c r="F2745" s="4">
        <v>764231</v>
      </c>
      <c r="G2745" s="5" t="s">
        <v>954</v>
      </c>
      <c r="H2745" s="4">
        <v>0</v>
      </c>
      <c r="I2745" s="6">
        <v>3000000</v>
      </c>
      <c r="J2745" s="6">
        <v>2983792</v>
      </c>
    </row>
    <row r="2746" spans="1:10" x14ac:dyDescent="0.2">
      <c r="A2746" s="4" t="s">
        <v>11</v>
      </c>
      <c r="B2746" s="4" t="s">
        <v>12</v>
      </c>
      <c r="C2746" s="4" t="s">
        <v>2642</v>
      </c>
      <c r="D2746" s="4" t="s">
        <v>3331</v>
      </c>
      <c r="F2746" s="4">
        <v>1538725</v>
      </c>
      <c r="G2746" s="5" t="s">
        <v>954</v>
      </c>
      <c r="H2746" s="4">
        <v>0</v>
      </c>
      <c r="I2746" s="6">
        <v>3000000</v>
      </c>
      <c r="J2746" s="6">
        <v>2984796</v>
      </c>
    </row>
    <row r="2747" spans="1:10" x14ac:dyDescent="0.2">
      <c r="A2747" s="4" t="s">
        <v>11</v>
      </c>
      <c r="B2747" s="4" t="s">
        <v>25</v>
      </c>
      <c r="C2747" s="4" t="s">
        <v>1059</v>
      </c>
      <c r="D2747" s="4" t="s">
        <v>3332</v>
      </c>
      <c r="F2747" s="4">
        <v>734051</v>
      </c>
      <c r="G2747" s="5" t="s">
        <v>954</v>
      </c>
      <c r="H2747" s="4">
        <v>0</v>
      </c>
      <c r="I2747" s="6">
        <v>3000000</v>
      </c>
      <c r="J2747" s="6">
        <v>2985800</v>
      </c>
    </row>
    <row r="2748" spans="1:10" x14ac:dyDescent="0.2">
      <c r="A2748" s="4" t="s">
        <v>11</v>
      </c>
      <c r="B2748" s="4" t="s">
        <v>19</v>
      </c>
      <c r="C2748" s="4" t="s">
        <v>1014</v>
      </c>
      <c r="D2748" s="4" t="s">
        <v>105</v>
      </c>
      <c r="F2748" s="4">
        <v>503621</v>
      </c>
      <c r="G2748" s="5" t="s">
        <v>954</v>
      </c>
      <c r="H2748" s="4">
        <v>0</v>
      </c>
      <c r="I2748" s="6">
        <v>3000000</v>
      </c>
      <c r="J2748" s="6">
        <v>2986804</v>
      </c>
    </row>
    <row r="2749" spans="1:10" x14ac:dyDescent="0.2">
      <c r="A2749" s="4" t="s">
        <v>11</v>
      </c>
      <c r="B2749" s="4" t="s">
        <v>12</v>
      </c>
      <c r="C2749" s="4" t="s">
        <v>191</v>
      </c>
      <c r="D2749" s="4" t="s">
        <v>2058</v>
      </c>
      <c r="F2749" s="4">
        <v>1660529</v>
      </c>
      <c r="G2749" s="5" t="s">
        <v>954</v>
      </c>
      <c r="H2749" s="4">
        <v>0</v>
      </c>
      <c r="I2749" s="6">
        <v>3000000</v>
      </c>
      <c r="J2749" s="6">
        <v>2987808</v>
      </c>
    </row>
    <row r="2750" spans="1:10" x14ac:dyDescent="0.2">
      <c r="A2750" s="4" t="s">
        <v>11</v>
      </c>
      <c r="B2750" s="4" t="s">
        <v>50</v>
      </c>
      <c r="C2750" s="4" t="s">
        <v>1014</v>
      </c>
      <c r="D2750" s="4" t="s">
        <v>810</v>
      </c>
      <c r="F2750" s="4">
        <v>1396470</v>
      </c>
      <c r="G2750" s="5" t="s">
        <v>954</v>
      </c>
      <c r="H2750" s="4">
        <v>0</v>
      </c>
      <c r="I2750" s="6">
        <v>3000000</v>
      </c>
      <c r="J2750" s="6">
        <v>2988812</v>
      </c>
    </row>
    <row r="2751" spans="1:10" x14ac:dyDescent="0.2">
      <c r="A2751" s="4" t="s">
        <v>11</v>
      </c>
      <c r="B2751" s="4" t="s">
        <v>19</v>
      </c>
      <c r="C2751" s="4" t="s">
        <v>1014</v>
      </c>
      <c r="D2751" s="4" t="s">
        <v>3333</v>
      </c>
      <c r="F2751" s="4">
        <v>1657830</v>
      </c>
      <c r="G2751" s="5" t="s">
        <v>954</v>
      </c>
      <c r="H2751" s="4">
        <v>0</v>
      </c>
      <c r="I2751" s="6">
        <v>3000000</v>
      </c>
      <c r="J2751" s="6">
        <v>2989816</v>
      </c>
    </row>
    <row r="2752" spans="1:10" x14ac:dyDescent="0.2">
      <c r="A2752" s="4" t="s">
        <v>11</v>
      </c>
      <c r="B2752" s="4" t="s">
        <v>19</v>
      </c>
      <c r="C2752" s="4" t="s">
        <v>795</v>
      </c>
      <c r="D2752" s="4" t="s">
        <v>2706</v>
      </c>
      <c r="F2752" s="4">
        <v>1076346</v>
      </c>
      <c r="G2752" s="5" t="s">
        <v>954</v>
      </c>
      <c r="H2752" s="4">
        <v>0</v>
      </c>
      <c r="I2752" s="6">
        <v>3000000</v>
      </c>
      <c r="J2752" s="6">
        <v>2990820</v>
      </c>
    </row>
    <row r="2753" spans="1:10" x14ac:dyDescent="0.2">
      <c r="A2753" s="4" t="s">
        <v>11</v>
      </c>
      <c r="B2753" s="4" t="s">
        <v>19</v>
      </c>
      <c r="C2753" s="4" t="s">
        <v>1259</v>
      </c>
      <c r="D2753" s="4" t="s">
        <v>3334</v>
      </c>
      <c r="F2753" s="4">
        <v>603561</v>
      </c>
      <c r="G2753" s="5" t="s">
        <v>954</v>
      </c>
      <c r="H2753" s="4">
        <v>0</v>
      </c>
      <c r="I2753" s="6">
        <v>3000000</v>
      </c>
      <c r="J2753" s="6">
        <v>2991824</v>
      </c>
    </row>
    <row r="2754" spans="1:10" x14ac:dyDescent="0.2">
      <c r="A2754" s="4" t="s">
        <v>11</v>
      </c>
      <c r="B2754" s="4" t="s">
        <v>12</v>
      </c>
      <c r="C2754" s="4" t="s">
        <v>1014</v>
      </c>
      <c r="D2754" s="4" t="s">
        <v>3335</v>
      </c>
      <c r="F2754" s="4">
        <v>1660891</v>
      </c>
      <c r="G2754" s="5" t="s">
        <v>954</v>
      </c>
      <c r="H2754" s="4">
        <v>0</v>
      </c>
      <c r="I2754" s="6">
        <v>3000000</v>
      </c>
      <c r="J2754" s="6">
        <v>2992828</v>
      </c>
    </row>
    <row r="2755" spans="1:10" x14ac:dyDescent="0.2">
      <c r="A2755" s="4" t="s">
        <v>11</v>
      </c>
      <c r="B2755" s="4" t="s">
        <v>12</v>
      </c>
      <c r="C2755" s="4" t="s">
        <v>2697</v>
      </c>
      <c r="D2755" s="4" t="s">
        <v>3336</v>
      </c>
      <c r="F2755" s="4">
        <v>1436995</v>
      </c>
      <c r="G2755" s="5" t="s">
        <v>954</v>
      </c>
      <c r="H2755" s="4">
        <v>0</v>
      </c>
      <c r="I2755" s="6">
        <v>3000000</v>
      </c>
      <c r="J2755" s="6">
        <v>2993832</v>
      </c>
    </row>
    <row r="2756" spans="1:10" x14ac:dyDescent="0.2">
      <c r="A2756" s="4" t="s">
        <v>11</v>
      </c>
      <c r="B2756" s="4" t="s">
        <v>16</v>
      </c>
      <c r="C2756" s="4" t="s">
        <v>3337</v>
      </c>
      <c r="D2756" s="4" t="s">
        <v>1710</v>
      </c>
      <c r="F2756" s="4">
        <v>638872</v>
      </c>
      <c r="G2756" s="5" t="s">
        <v>954</v>
      </c>
      <c r="H2756" s="4">
        <v>0</v>
      </c>
      <c r="I2756" s="6">
        <v>3000000</v>
      </c>
      <c r="J2756" s="6">
        <v>2994836</v>
      </c>
    </row>
    <row r="2757" spans="1:10" x14ac:dyDescent="0.2">
      <c r="A2757" s="4" t="s">
        <v>11</v>
      </c>
      <c r="B2757" s="4" t="s">
        <v>19</v>
      </c>
      <c r="C2757" s="4" t="s">
        <v>2425</v>
      </c>
      <c r="D2757" s="4" t="s">
        <v>2903</v>
      </c>
      <c r="F2757" s="4">
        <v>1687118</v>
      </c>
      <c r="G2757" s="5" t="s">
        <v>954</v>
      </c>
      <c r="H2757" s="4">
        <v>0</v>
      </c>
      <c r="I2757" s="6">
        <v>3000000</v>
      </c>
      <c r="J2757" s="6">
        <v>2995840</v>
      </c>
    </row>
    <row r="2758" spans="1:10" x14ac:dyDescent="0.2">
      <c r="A2758" s="4" t="s">
        <v>11</v>
      </c>
      <c r="B2758" s="4" t="s">
        <v>25</v>
      </c>
      <c r="C2758" s="4" t="s">
        <v>3338</v>
      </c>
      <c r="D2758" s="4" t="s">
        <v>183</v>
      </c>
      <c r="F2758" s="4">
        <v>1523123</v>
      </c>
      <c r="G2758" s="5" t="s">
        <v>954</v>
      </c>
      <c r="H2758" s="4">
        <v>0</v>
      </c>
      <c r="I2758" s="6">
        <v>3000000</v>
      </c>
      <c r="J2758" s="6">
        <v>2996844</v>
      </c>
    </row>
    <row r="2759" spans="1:10" x14ac:dyDescent="0.2">
      <c r="A2759" s="4" t="s">
        <v>11</v>
      </c>
      <c r="B2759" s="4" t="s">
        <v>25</v>
      </c>
      <c r="C2759" s="4" t="s">
        <v>191</v>
      </c>
      <c r="D2759" s="4" t="s">
        <v>2823</v>
      </c>
      <c r="F2759" s="4">
        <v>505907</v>
      </c>
      <c r="G2759" s="5" t="s">
        <v>954</v>
      </c>
      <c r="H2759" s="4">
        <v>0</v>
      </c>
      <c r="I2759" s="6">
        <v>3000000</v>
      </c>
      <c r="J2759" s="6">
        <v>2997848</v>
      </c>
    </row>
    <row r="2760" spans="1:10" x14ac:dyDescent="0.2">
      <c r="A2760" s="4" t="s">
        <v>11</v>
      </c>
      <c r="B2760" s="4" t="s">
        <v>16</v>
      </c>
      <c r="C2760" s="4" t="s">
        <v>191</v>
      </c>
      <c r="D2760" s="4" t="s">
        <v>3339</v>
      </c>
      <c r="F2760" s="4">
        <v>1538790</v>
      </c>
      <c r="G2760" s="5" t="s">
        <v>954</v>
      </c>
      <c r="H2760" s="4">
        <v>0</v>
      </c>
      <c r="I2760" s="6">
        <v>3000000</v>
      </c>
      <c r="J2760" s="6">
        <v>2998852</v>
      </c>
    </row>
    <row r="2761" spans="1:10" x14ac:dyDescent="0.2">
      <c r="A2761" s="4" t="s">
        <v>11</v>
      </c>
      <c r="B2761" s="4" t="s">
        <v>157</v>
      </c>
      <c r="C2761" s="4" t="s">
        <v>191</v>
      </c>
      <c r="D2761" s="4" t="s">
        <v>2454</v>
      </c>
      <c r="F2761" s="4">
        <v>1715257</v>
      </c>
      <c r="G2761" s="5" t="s">
        <v>954</v>
      </c>
      <c r="H2761" s="4">
        <v>0</v>
      </c>
      <c r="I2761" s="6">
        <v>3000000</v>
      </c>
      <c r="J2761" s="6">
        <v>2999856</v>
      </c>
    </row>
    <row r="2762" spans="1:10" x14ac:dyDescent="0.2">
      <c r="A2762" s="4" t="s">
        <v>11</v>
      </c>
      <c r="B2762" s="4" t="s">
        <v>25</v>
      </c>
      <c r="C2762" s="4" t="s">
        <v>3340</v>
      </c>
      <c r="D2762" s="4" t="s">
        <v>3341</v>
      </c>
      <c r="F2762" s="4">
        <v>601052</v>
      </c>
      <c r="G2762" s="5" t="s">
        <v>954</v>
      </c>
      <c r="H2762" s="4">
        <v>0</v>
      </c>
      <c r="I2762" s="6">
        <v>3500000</v>
      </c>
      <c r="J2762" s="6">
        <v>3000860</v>
      </c>
    </row>
    <row r="2763" spans="1:10" x14ac:dyDescent="0.2">
      <c r="A2763" s="4" t="s">
        <v>11</v>
      </c>
      <c r="B2763" s="4" t="s">
        <v>19</v>
      </c>
      <c r="C2763" s="4" t="s">
        <v>2425</v>
      </c>
      <c r="D2763" s="4" t="s">
        <v>3342</v>
      </c>
      <c r="F2763" s="4">
        <v>649283</v>
      </c>
      <c r="G2763" s="5" t="s">
        <v>954</v>
      </c>
      <c r="H2763" s="4">
        <v>0</v>
      </c>
      <c r="I2763" s="6">
        <v>3510000</v>
      </c>
      <c r="J2763" s="6">
        <v>3001864</v>
      </c>
    </row>
    <row r="2764" spans="1:10" x14ac:dyDescent="0.2">
      <c r="A2764" s="4" t="s">
        <v>11</v>
      </c>
      <c r="B2764" s="4" t="s">
        <v>12</v>
      </c>
      <c r="C2764" s="4" t="s">
        <v>1224</v>
      </c>
      <c r="D2764" s="4" t="s">
        <v>2457</v>
      </c>
      <c r="F2764" s="4">
        <v>1659950</v>
      </c>
      <c r="G2764" s="5" t="s">
        <v>954</v>
      </c>
      <c r="H2764" s="4">
        <v>0</v>
      </c>
      <c r="I2764" s="6">
        <v>3520000</v>
      </c>
      <c r="J2764" s="6">
        <v>3002868</v>
      </c>
    </row>
    <row r="2765" spans="1:10" x14ac:dyDescent="0.2">
      <c r="A2765" s="4" t="s">
        <v>11</v>
      </c>
      <c r="B2765" s="4" t="s">
        <v>12</v>
      </c>
      <c r="C2765" s="4" t="s">
        <v>275</v>
      </c>
      <c r="D2765" s="4" t="s">
        <v>3343</v>
      </c>
      <c r="F2765" s="4">
        <v>1659638</v>
      </c>
      <c r="G2765" s="5" t="s">
        <v>954</v>
      </c>
      <c r="H2765" s="4">
        <v>0</v>
      </c>
      <c r="I2765" s="6">
        <v>3530000</v>
      </c>
      <c r="J2765" s="6">
        <v>3003872</v>
      </c>
    </row>
    <row r="2766" spans="1:10" x14ac:dyDescent="0.2">
      <c r="A2766" s="4" t="s">
        <v>11</v>
      </c>
      <c r="B2766" s="4" t="s">
        <v>22</v>
      </c>
      <c r="C2766" s="4" t="s">
        <v>3344</v>
      </c>
      <c r="D2766" s="4" t="s">
        <v>189</v>
      </c>
      <c r="F2766" s="4">
        <v>1451143</v>
      </c>
      <c r="G2766" s="5" t="s">
        <v>954</v>
      </c>
      <c r="H2766" s="4">
        <v>0</v>
      </c>
      <c r="I2766" s="6">
        <v>3540000</v>
      </c>
      <c r="J2766" s="6">
        <v>3004876</v>
      </c>
    </row>
    <row r="2767" spans="1:10" x14ac:dyDescent="0.2">
      <c r="A2767" s="4" t="s">
        <v>11</v>
      </c>
      <c r="B2767" s="4" t="s">
        <v>12</v>
      </c>
      <c r="C2767" s="4" t="s">
        <v>3345</v>
      </c>
      <c r="D2767" s="4" t="s">
        <v>3346</v>
      </c>
      <c r="F2767" s="4">
        <v>734226</v>
      </c>
      <c r="G2767" s="5" t="s">
        <v>954</v>
      </c>
      <c r="H2767" s="4">
        <v>0</v>
      </c>
      <c r="I2767" s="6">
        <v>3550000</v>
      </c>
      <c r="J2767" s="6">
        <v>3005880</v>
      </c>
    </row>
    <row r="2768" spans="1:10" x14ac:dyDescent="0.2">
      <c r="A2768" s="4" t="s">
        <v>11</v>
      </c>
      <c r="B2768" s="4" t="s">
        <v>146</v>
      </c>
      <c r="C2768" s="4" t="s">
        <v>627</v>
      </c>
      <c r="D2768" s="4" t="s">
        <v>3347</v>
      </c>
      <c r="F2768" s="4">
        <v>212553</v>
      </c>
      <c r="G2768" s="5" t="s">
        <v>954</v>
      </c>
      <c r="H2768" s="4">
        <v>0</v>
      </c>
      <c r="I2768" s="6">
        <v>3560000</v>
      </c>
      <c r="J2768" s="6">
        <v>3006884</v>
      </c>
    </row>
    <row r="2769" spans="1:10" x14ac:dyDescent="0.2">
      <c r="A2769" s="4" t="s">
        <v>11</v>
      </c>
      <c r="B2769" s="4" t="s">
        <v>146</v>
      </c>
      <c r="C2769" s="4" t="s">
        <v>3348</v>
      </c>
      <c r="D2769" s="4" t="s">
        <v>3349</v>
      </c>
      <c r="F2769" s="4">
        <v>1715638</v>
      </c>
      <c r="G2769" s="5" t="s">
        <v>954</v>
      </c>
      <c r="H2769" s="4">
        <v>0</v>
      </c>
      <c r="I2769" s="6">
        <v>3570000</v>
      </c>
      <c r="J2769" s="6">
        <v>3007888</v>
      </c>
    </row>
    <row r="2770" spans="1:10" x14ac:dyDescent="0.2">
      <c r="A2770" s="4" t="s">
        <v>11</v>
      </c>
      <c r="B2770" s="4" t="s">
        <v>19</v>
      </c>
      <c r="C2770" s="4" t="s">
        <v>3348</v>
      </c>
      <c r="D2770" s="4" t="s">
        <v>1435</v>
      </c>
      <c r="F2770" s="4">
        <v>573905</v>
      </c>
      <c r="G2770" s="5" t="s">
        <v>954</v>
      </c>
      <c r="H2770" s="4">
        <v>0</v>
      </c>
      <c r="I2770" s="6">
        <v>3580000</v>
      </c>
      <c r="J2770" s="6">
        <v>3008892</v>
      </c>
    </row>
    <row r="2771" spans="1:10" x14ac:dyDescent="0.2">
      <c r="A2771" s="4" t="s">
        <v>11</v>
      </c>
      <c r="B2771" s="4" t="s">
        <v>12</v>
      </c>
      <c r="C2771" s="4" t="s">
        <v>3348</v>
      </c>
      <c r="D2771" s="4" t="s">
        <v>767</v>
      </c>
      <c r="F2771" s="4">
        <v>592301</v>
      </c>
      <c r="G2771" s="5" t="s">
        <v>954</v>
      </c>
      <c r="H2771" s="4">
        <v>0</v>
      </c>
      <c r="I2771" s="6">
        <v>3590000</v>
      </c>
      <c r="J2771" s="6">
        <v>3009896</v>
      </c>
    </row>
    <row r="2772" spans="1:10" x14ac:dyDescent="0.2">
      <c r="A2772" s="4" t="s">
        <v>11</v>
      </c>
      <c r="B2772" s="4" t="s">
        <v>157</v>
      </c>
      <c r="C2772" s="4" t="s">
        <v>3348</v>
      </c>
      <c r="D2772" s="4" t="s">
        <v>3350</v>
      </c>
      <c r="F2772" s="4">
        <v>1047487</v>
      </c>
      <c r="G2772" s="5" t="s">
        <v>954</v>
      </c>
      <c r="H2772" s="4">
        <v>0</v>
      </c>
      <c r="I2772" s="6">
        <v>3600000</v>
      </c>
      <c r="J2772" s="6">
        <v>3010900</v>
      </c>
    </row>
    <row r="2773" spans="1:10" x14ac:dyDescent="0.2">
      <c r="A2773" s="4" t="s">
        <v>11</v>
      </c>
      <c r="B2773" s="4" t="s">
        <v>12</v>
      </c>
      <c r="C2773" s="4" t="s">
        <v>2728</v>
      </c>
      <c r="D2773" s="4" t="s">
        <v>3351</v>
      </c>
      <c r="F2773" s="4">
        <v>1594074</v>
      </c>
      <c r="G2773" s="5" t="s">
        <v>954</v>
      </c>
      <c r="H2773" s="4">
        <v>0</v>
      </c>
      <c r="I2773" s="6">
        <v>3610000</v>
      </c>
      <c r="J2773" s="6">
        <v>3011904</v>
      </c>
    </row>
    <row r="2774" spans="1:10" x14ac:dyDescent="0.2">
      <c r="A2774" s="4" t="s">
        <v>11</v>
      </c>
      <c r="B2774" s="4" t="s">
        <v>25</v>
      </c>
      <c r="C2774" s="4" t="s">
        <v>3348</v>
      </c>
      <c r="D2774" s="4" t="s">
        <v>3352</v>
      </c>
      <c r="F2774" s="4">
        <v>605889</v>
      </c>
      <c r="G2774" s="5" t="s">
        <v>954</v>
      </c>
      <c r="H2774" s="4">
        <v>0</v>
      </c>
      <c r="I2774" s="6">
        <v>3620000</v>
      </c>
      <c r="J2774" s="6">
        <v>3012908</v>
      </c>
    </row>
    <row r="2775" spans="1:10" x14ac:dyDescent="0.2">
      <c r="A2775" s="4" t="s">
        <v>11</v>
      </c>
      <c r="B2775" s="4" t="s">
        <v>25</v>
      </c>
      <c r="C2775" s="4" t="s">
        <v>3353</v>
      </c>
      <c r="D2775" s="4" t="s">
        <v>810</v>
      </c>
      <c r="F2775" s="4">
        <v>1388782</v>
      </c>
      <c r="G2775" s="5" t="s">
        <v>954</v>
      </c>
      <c r="H2775" s="4">
        <v>0</v>
      </c>
      <c r="I2775" s="6">
        <v>3630000</v>
      </c>
      <c r="J2775" s="6">
        <v>3013912</v>
      </c>
    </row>
    <row r="2776" spans="1:10" x14ac:dyDescent="0.2">
      <c r="A2776" s="4" t="s">
        <v>11</v>
      </c>
      <c r="B2776" s="4" t="s">
        <v>22</v>
      </c>
      <c r="C2776" s="4" t="s">
        <v>1246</v>
      </c>
      <c r="D2776" s="4" t="s">
        <v>3354</v>
      </c>
      <c r="F2776" s="4">
        <v>1366895</v>
      </c>
      <c r="G2776" s="5" t="s">
        <v>954</v>
      </c>
      <c r="H2776" s="4">
        <v>0</v>
      </c>
      <c r="I2776" s="6">
        <v>3640000</v>
      </c>
      <c r="J2776" s="6">
        <v>3014916</v>
      </c>
    </row>
    <row r="2777" spans="1:10" x14ac:dyDescent="0.2">
      <c r="A2777" s="4" t="s">
        <v>11</v>
      </c>
      <c r="B2777" s="4" t="s">
        <v>50</v>
      </c>
      <c r="C2777" s="4" t="s">
        <v>805</v>
      </c>
      <c r="D2777" s="4" t="s">
        <v>943</v>
      </c>
      <c r="F2777" s="4">
        <v>765014</v>
      </c>
      <c r="G2777" s="5" t="s">
        <v>954</v>
      </c>
      <c r="H2777" s="4">
        <v>0</v>
      </c>
      <c r="I2777" s="6">
        <v>3650000</v>
      </c>
      <c r="J2777" s="6">
        <v>3015920</v>
      </c>
    </row>
    <row r="2778" spans="1:10" x14ac:dyDescent="0.2">
      <c r="A2778" s="4" t="s">
        <v>11</v>
      </c>
      <c r="B2778" s="4" t="s">
        <v>50</v>
      </c>
      <c r="C2778" s="4" t="s">
        <v>1246</v>
      </c>
      <c r="D2778" s="4" t="s">
        <v>3355</v>
      </c>
      <c r="F2778" s="4">
        <v>1161163</v>
      </c>
      <c r="G2778" s="5" t="s">
        <v>954</v>
      </c>
      <c r="H2778" s="4">
        <v>0</v>
      </c>
      <c r="I2778" s="6">
        <v>3660000</v>
      </c>
      <c r="J2778" s="6">
        <v>3016924</v>
      </c>
    </row>
    <row r="2779" spans="1:10" x14ac:dyDescent="0.2">
      <c r="A2779" s="4" t="s">
        <v>11</v>
      </c>
      <c r="B2779" s="4" t="s">
        <v>67</v>
      </c>
      <c r="C2779" s="4" t="s">
        <v>1246</v>
      </c>
      <c r="D2779" s="4" t="s">
        <v>810</v>
      </c>
      <c r="F2779" s="4">
        <v>1715281</v>
      </c>
      <c r="G2779" s="5" t="s">
        <v>954</v>
      </c>
      <c r="H2779" s="4">
        <v>0</v>
      </c>
      <c r="I2779" s="6">
        <v>3670000</v>
      </c>
      <c r="J2779" s="6">
        <v>3017928</v>
      </c>
    </row>
    <row r="2780" spans="1:10" x14ac:dyDescent="0.2">
      <c r="A2780" s="4" t="s">
        <v>11</v>
      </c>
      <c r="B2780" s="4" t="s">
        <v>12</v>
      </c>
      <c r="C2780" s="4" t="s">
        <v>1342</v>
      </c>
      <c r="D2780" s="4" t="s">
        <v>541</v>
      </c>
      <c r="F2780" s="4">
        <v>119079</v>
      </c>
      <c r="G2780" s="5" t="s">
        <v>954</v>
      </c>
      <c r="H2780" s="4">
        <v>0</v>
      </c>
      <c r="I2780" s="6">
        <v>3680000</v>
      </c>
      <c r="J2780" s="6">
        <v>3018932</v>
      </c>
    </row>
    <row r="2781" spans="1:10" x14ac:dyDescent="0.2">
      <c r="A2781" s="4" t="s">
        <v>11</v>
      </c>
      <c r="B2781" s="4" t="s">
        <v>50</v>
      </c>
      <c r="C2781" s="4" t="s">
        <v>3348</v>
      </c>
      <c r="D2781" s="4" t="s">
        <v>3356</v>
      </c>
      <c r="F2781" s="4">
        <v>749844</v>
      </c>
      <c r="G2781" s="5" t="s">
        <v>954</v>
      </c>
      <c r="H2781" s="4">
        <v>0</v>
      </c>
      <c r="I2781" s="6">
        <v>3690000</v>
      </c>
      <c r="J2781" s="6">
        <v>3019936</v>
      </c>
    </row>
    <row r="2782" spans="1:10" x14ac:dyDescent="0.2">
      <c r="A2782" s="4" t="s">
        <v>11</v>
      </c>
      <c r="B2782" s="4" t="s">
        <v>19</v>
      </c>
      <c r="C2782" s="4" t="s">
        <v>3348</v>
      </c>
      <c r="D2782" s="4" t="s">
        <v>1189</v>
      </c>
      <c r="F2782" s="4">
        <v>510238</v>
      </c>
      <c r="G2782" s="5" t="s">
        <v>954</v>
      </c>
      <c r="H2782" s="4">
        <v>0</v>
      </c>
      <c r="I2782" s="6">
        <v>3700000</v>
      </c>
      <c r="J2782" s="6">
        <v>3020940</v>
      </c>
    </row>
    <row r="2783" spans="1:10" x14ac:dyDescent="0.2">
      <c r="A2783" s="4" t="s">
        <v>11</v>
      </c>
      <c r="B2783" s="4" t="s">
        <v>12</v>
      </c>
      <c r="C2783" s="4" t="s">
        <v>3348</v>
      </c>
      <c r="D2783" s="4" t="s">
        <v>3357</v>
      </c>
      <c r="F2783" s="4">
        <v>1130390</v>
      </c>
      <c r="G2783" s="5" t="s">
        <v>954</v>
      </c>
      <c r="H2783" s="4">
        <v>0</v>
      </c>
      <c r="I2783" s="6">
        <v>3710000</v>
      </c>
      <c r="J2783" s="6">
        <v>3021944</v>
      </c>
    </row>
    <row r="2784" spans="1:10" x14ac:dyDescent="0.2">
      <c r="A2784" s="4" t="s">
        <v>11</v>
      </c>
      <c r="B2784" s="4" t="s">
        <v>16</v>
      </c>
      <c r="C2784" s="4" t="s">
        <v>3348</v>
      </c>
      <c r="D2784" s="4" t="s">
        <v>343</v>
      </c>
      <c r="F2784" s="4">
        <v>604874</v>
      </c>
      <c r="G2784" s="5" t="s">
        <v>954</v>
      </c>
      <c r="H2784" s="4">
        <v>0</v>
      </c>
      <c r="I2784" s="6">
        <v>3720000</v>
      </c>
      <c r="J2784" s="6">
        <v>3022948</v>
      </c>
    </row>
    <row r="2785" spans="1:10" x14ac:dyDescent="0.2">
      <c r="A2785" s="4" t="s">
        <v>11</v>
      </c>
      <c r="B2785" s="4" t="s">
        <v>67</v>
      </c>
      <c r="C2785" s="4" t="s">
        <v>3348</v>
      </c>
      <c r="D2785" s="4" t="s">
        <v>3358</v>
      </c>
      <c r="F2785" s="4">
        <v>516136</v>
      </c>
      <c r="G2785" s="5" t="s">
        <v>954</v>
      </c>
      <c r="H2785" s="4">
        <v>0</v>
      </c>
      <c r="I2785" s="6">
        <v>3730000</v>
      </c>
      <c r="J2785" s="6">
        <v>3023952</v>
      </c>
    </row>
    <row r="2786" spans="1:10" x14ac:dyDescent="0.2">
      <c r="A2786" s="4" t="s">
        <v>11</v>
      </c>
      <c r="B2786" s="4" t="s">
        <v>19</v>
      </c>
      <c r="C2786" s="4" t="s">
        <v>3348</v>
      </c>
      <c r="D2786" s="4" t="s">
        <v>131</v>
      </c>
      <c r="F2786" s="4">
        <v>602662</v>
      </c>
      <c r="G2786" s="5" t="s">
        <v>954</v>
      </c>
      <c r="H2786" s="4">
        <v>0</v>
      </c>
      <c r="I2786" s="6">
        <v>3740000</v>
      </c>
      <c r="J2786" s="6">
        <v>3024956</v>
      </c>
    </row>
    <row r="2787" spans="1:10" x14ac:dyDescent="0.2">
      <c r="A2787" s="4" t="s">
        <v>11</v>
      </c>
      <c r="B2787" s="4" t="s">
        <v>19</v>
      </c>
      <c r="C2787" s="4" t="s">
        <v>1014</v>
      </c>
      <c r="D2787" s="4" t="s">
        <v>1149</v>
      </c>
      <c r="F2787" s="4">
        <v>618510</v>
      </c>
      <c r="G2787" s="5" t="s">
        <v>954</v>
      </c>
      <c r="H2787" s="4">
        <v>0</v>
      </c>
      <c r="I2787" s="6">
        <v>3750000</v>
      </c>
      <c r="J2787" s="6">
        <v>3025960</v>
      </c>
    </row>
    <row r="2788" spans="1:10" x14ac:dyDescent="0.2">
      <c r="A2788" s="4" t="s">
        <v>11</v>
      </c>
      <c r="B2788" s="4" t="s">
        <v>12</v>
      </c>
      <c r="C2788" s="4" t="s">
        <v>1045</v>
      </c>
      <c r="D2788" s="4" t="s">
        <v>3359</v>
      </c>
      <c r="F2788" s="4">
        <v>512978</v>
      </c>
      <c r="G2788" s="5" t="s">
        <v>954</v>
      </c>
      <c r="H2788" s="4">
        <v>0</v>
      </c>
      <c r="I2788" s="6">
        <v>3760000</v>
      </c>
      <c r="J2788" s="6">
        <v>3026964</v>
      </c>
    </row>
    <row r="2789" spans="1:10" x14ac:dyDescent="0.2">
      <c r="A2789" s="4" t="s">
        <v>11</v>
      </c>
      <c r="B2789" s="4" t="s">
        <v>22</v>
      </c>
      <c r="C2789" s="4" t="s">
        <v>638</v>
      </c>
      <c r="D2789" s="4" t="s">
        <v>3360</v>
      </c>
      <c r="F2789" s="4">
        <v>1017746</v>
      </c>
      <c r="G2789" s="5" t="s">
        <v>954</v>
      </c>
      <c r="H2789" s="4">
        <v>0</v>
      </c>
      <c r="I2789" s="6">
        <v>3770000</v>
      </c>
      <c r="J2789" s="6">
        <v>3027968</v>
      </c>
    </row>
    <row r="2790" spans="1:10" x14ac:dyDescent="0.2">
      <c r="A2790" s="4" t="s">
        <v>11</v>
      </c>
      <c r="B2790" s="4" t="s">
        <v>488</v>
      </c>
      <c r="C2790" s="4" t="s">
        <v>638</v>
      </c>
      <c r="D2790" s="4" t="s">
        <v>3361</v>
      </c>
      <c r="F2790" s="4">
        <v>1671468</v>
      </c>
      <c r="G2790" s="5" t="s">
        <v>954</v>
      </c>
      <c r="H2790" s="4">
        <v>0</v>
      </c>
      <c r="I2790" s="6">
        <v>3780000</v>
      </c>
      <c r="J2790" s="6">
        <v>3028972</v>
      </c>
    </row>
    <row r="2791" spans="1:10" x14ac:dyDescent="0.2">
      <c r="A2791" s="4" t="s">
        <v>11</v>
      </c>
      <c r="B2791" s="4" t="s">
        <v>19</v>
      </c>
      <c r="C2791" s="4" t="s">
        <v>3362</v>
      </c>
      <c r="D2791" s="4" t="s">
        <v>3363</v>
      </c>
      <c r="F2791" s="4">
        <v>749661</v>
      </c>
      <c r="G2791" s="5" t="s">
        <v>954</v>
      </c>
      <c r="H2791" s="4">
        <v>0</v>
      </c>
      <c r="I2791" s="6">
        <v>3790000</v>
      </c>
      <c r="J2791" s="6">
        <v>3029976</v>
      </c>
    </row>
    <row r="2792" spans="1:10" x14ac:dyDescent="0.2">
      <c r="A2792" s="4" t="s">
        <v>11</v>
      </c>
      <c r="B2792" s="4" t="s">
        <v>19</v>
      </c>
      <c r="C2792" s="4" t="s">
        <v>638</v>
      </c>
      <c r="D2792" s="4" t="s">
        <v>3364</v>
      </c>
      <c r="F2792" s="4">
        <v>1297348</v>
      </c>
      <c r="G2792" s="5" t="s">
        <v>954</v>
      </c>
      <c r="H2792" s="4">
        <v>0</v>
      </c>
      <c r="I2792" s="6">
        <v>3800000</v>
      </c>
      <c r="J2792" s="6">
        <v>3030980</v>
      </c>
    </row>
    <row r="2793" spans="1:10" x14ac:dyDescent="0.2">
      <c r="A2793" s="4" t="s">
        <v>11</v>
      </c>
      <c r="B2793" s="4" t="s">
        <v>25</v>
      </c>
      <c r="C2793" s="4" t="s">
        <v>3365</v>
      </c>
      <c r="D2793" s="4" t="s">
        <v>3366</v>
      </c>
      <c r="F2793" s="4">
        <v>1380342</v>
      </c>
      <c r="G2793" s="5" t="s">
        <v>954</v>
      </c>
      <c r="H2793" s="4">
        <v>0</v>
      </c>
      <c r="I2793" s="6">
        <v>3810000</v>
      </c>
      <c r="J2793" s="6">
        <v>3031984</v>
      </c>
    </row>
    <row r="2794" spans="1:10" x14ac:dyDescent="0.2">
      <c r="A2794" s="4" t="s">
        <v>11</v>
      </c>
      <c r="B2794" s="4" t="s">
        <v>12</v>
      </c>
      <c r="C2794" s="4" t="s">
        <v>1184</v>
      </c>
      <c r="D2794" s="4" t="s">
        <v>2562</v>
      </c>
      <c r="F2794" s="4">
        <v>734143</v>
      </c>
      <c r="G2794" s="5" t="s">
        <v>954</v>
      </c>
      <c r="H2794" s="4">
        <v>0</v>
      </c>
      <c r="I2794" s="6">
        <v>3820000</v>
      </c>
      <c r="J2794" s="6">
        <v>3032988</v>
      </c>
    </row>
    <row r="2795" spans="1:10" x14ac:dyDescent="0.2">
      <c r="A2795" s="4" t="s">
        <v>11</v>
      </c>
      <c r="B2795" s="4" t="s">
        <v>12</v>
      </c>
      <c r="C2795" s="4" t="s">
        <v>1184</v>
      </c>
      <c r="D2795" s="4" t="s">
        <v>3367</v>
      </c>
      <c r="F2795" s="4">
        <v>1660818</v>
      </c>
      <c r="G2795" s="5" t="s">
        <v>954</v>
      </c>
      <c r="H2795" s="4">
        <v>0</v>
      </c>
      <c r="I2795" s="6">
        <v>3830000</v>
      </c>
      <c r="J2795" s="6">
        <v>3033992</v>
      </c>
    </row>
    <row r="2796" spans="1:10" x14ac:dyDescent="0.2">
      <c r="A2796" s="4" t="s">
        <v>11</v>
      </c>
      <c r="B2796" s="4" t="s">
        <v>50</v>
      </c>
      <c r="C2796" s="4" t="s">
        <v>1184</v>
      </c>
      <c r="D2796" s="4" t="s">
        <v>3368</v>
      </c>
      <c r="F2796" s="4">
        <v>1531431</v>
      </c>
      <c r="G2796" s="5" t="s">
        <v>954</v>
      </c>
      <c r="H2796" s="4">
        <v>0</v>
      </c>
      <c r="I2796" s="6">
        <v>3840000</v>
      </c>
      <c r="J2796" s="6">
        <v>3034996</v>
      </c>
    </row>
    <row r="2797" spans="1:10" x14ac:dyDescent="0.2">
      <c r="A2797" s="4" t="s">
        <v>11</v>
      </c>
      <c r="B2797" s="4" t="s">
        <v>12</v>
      </c>
      <c r="C2797" s="4" t="s">
        <v>1184</v>
      </c>
      <c r="D2797" s="4" t="s">
        <v>3369</v>
      </c>
      <c r="F2797" s="4">
        <v>569325</v>
      </c>
      <c r="G2797" s="5" t="s">
        <v>954</v>
      </c>
      <c r="H2797" s="4">
        <v>0</v>
      </c>
      <c r="I2797" s="6">
        <v>3850000</v>
      </c>
      <c r="J2797" s="6">
        <v>3036000</v>
      </c>
    </row>
    <row r="2798" spans="1:10" x14ac:dyDescent="0.2">
      <c r="A2798" s="4" t="s">
        <v>11</v>
      </c>
      <c r="B2798" s="4" t="s">
        <v>25</v>
      </c>
      <c r="C2798" s="4" t="s">
        <v>3065</v>
      </c>
      <c r="D2798" s="4" t="s">
        <v>3370</v>
      </c>
      <c r="F2798" s="4">
        <v>591220</v>
      </c>
      <c r="G2798" s="5" t="s">
        <v>954</v>
      </c>
      <c r="H2798" s="4">
        <v>0</v>
      </c>
      <c r="I2798" s="6">
        <v>3860000</v>
      </c>
      <c r="J2798" s="6">
        <v>3037004</v>
      </c>
    </row>
    <row r="2799" spans="1:10" x14ac:dyDescent="0.2">
      <c r="A2799" s="4" t="s">
        <v>11</v>
      </c>
      <c r="B2799" s="4" t="s">
        <v>16</v>
      </c>
      <c r="C2799" s="4" t="s">
        <v>2425</v>
      </c>
      <c r="D2799" s="4" t="s">
        <v>756</v>
      </c>
      <c r="F2799" s="4">
        <v>742724</v>
      </c>
      <c r="G2799" s="5" t="s">
        <v>954</v>
      </c>
      <c r="H2799" s="4">
        <v>0</v>
      </c>
      <c r="I2799" s="6">
        <v>3870000</v>
      </c>
      <c r="J2799" s="6">
        <v>3038008</v>
      </c>
    </row>
    <row r="2800" spans="1:10" x14ac:dyDescent="0.2">
      <c r="A2800" s="4" t="s">
        <v>11</v>
      </c>
      <c r="B2800" s="4" t="s">
        <v>12</v>
      </c>
      <c r="C2800" s="4" t="s">
        <v>1187</v>
      </c>
      <c r="D2800" s="4" t="s">
        <v>3371</v>
      </c>
      <c r="F2800" s="4">
        <v>1396033</v>
      </c>
      <c r="G2800" s="5" t="s">
        <v>954</v>
      </c>
      <c r="H2800" s="4">
        <v>0</v>
      </c>
      <c r="I2800" s="6">
        <v>3880000</v>
      </c>
      <c r="J2800" s="6">
        <v>3039012</v>
      </c>
    </row>
    <row r="2801" spans="1:10" x14ac:dyDescent="0.2">
      <c r="A2801" s="4" t="s">
        <v>11</v>
      </c>
      <c r="B2801" s="4" t="s">
        <v>50</v>
      </c>
      <c r="C2801" s="4" t="s">
        <v>1187</v>
      </c>
      <c r="D2801" s="4" t="s">
        <v>3372</v>
      </c>
      <c r="F2801" s="4">
        <v>523322</v>
      </c>
      <c r="G2801" s="5" t="s">
        <v>954</v>
      </c>
      <c r="H2801" s="4">
        <v>0</v>
      </c>
      <c r="I2801" s="6">
        <v>3890000</v>
      </c>
      <c r="J2801" s="6">
        <v>3040016</v>
      </c>
    </row>
    <row r="2802" spans="1:10" x14ac:dyDescent="0.2">
      <c r="A2802" s="4" t="s">
        <v>11</v>
      </c>
      <c r="B2802" s="4" t="s">
        <v>25</v>
      </c>
      <c r="C2802" s="4" t="s">
        <v>2697</v>
      </c>
      <c r="D2802" s="4" t="s">
        <v>3373</v>
      </c>
      <c r="F2802" s="4">
        <v>741841</v>
      </c>
      <c r="G2802" s="5" t="s">
        <v>954</v>
      </c>
      <c r="H2802" s="4">
        <v>0</v>
      </c>
      <c r="I2802" s="6">
        <v>3900000</v>
      </c>
      <c r="J2802" s="6">
        <v>3041020</v>
      </c>
    </row>
    <row r="2803" spans="1:10" x14ac:dyDescent="0.2">
      <c r="A2803" s="4" t="s">
        <v>11</v>
      </c>
      <c r="B2803" s="4" t="s">
        <v>19</v>
      </c>
      <c r="C2803" s="4" t="s">
        <v>1187</v>
      </c>
      <c r="D2803" s="4" t="s">
        <v>37</v>
      </c>
      <c r="F2803" s="4">
        <v>503217</v>
      </c>
      <c r="G2803" s="5" t="s">
        <v>954</v>
      </c>
      <c r="H2803" s="4">
        <v>0</v>
      </c>
      <c r="I2803" s="6">
        <v>3910000</v>
      </c>
      <c r="J2803" s="6">
        <v>3042024</v>
      </c>
    </row>
    <row r="2804" spans="1:10" x14ac:dyDescent="0.2">
      <c r="A2804" s="4" t="s">
        <v>11</v>
      </c>
      <c r="B2804" s="4" t="s">
        <v>12</v>
      </c>
      <c r="C2804" s="4" t="s">
        <v>1187</v>
      </c>
      <c r="D2804" s="4" t="s">
        <v>3374</v>
      </c>
      <c r="F2804" s="4">
        <v>526234</v>
      </c>
      <c r="G2804" s="5" t="s">
        <v>954</v>
      </c>
      <c r="H2804" s="4">
        <v>0</v>
      </c>
      <c r="I2804" s="6">
        <v>3920000</v>
      </c>
      <c r="J2804" s="6">
        <v>3043028</v>
      </c>
    </row>
    <row r="2805" spans="1:10" x14ac:dyDescent="0.2">
      <c r="A2805" s="4" t="s">
        <v>11</v>
      </c>
      <c r="B2805" s="4" t="s">
        <v>16</v>
      </c>
      <c r="C2805" s="4" t="s">
        <v>1187</v>
      </c>
      <c r="D2805" s="4" t="s">
        <v>310</v>
      </c>
      <c r="F2805" s="4">
        <v>591352</v>
      </c>
      <c r="G2805" s="5" t="s">
        <v>954</v>
      </c>
      <c r="H2805" s="4">
        <v>0</v>
      </c>
      <c r="I2805" s="6">
        <v>3930000</v>
      </c>
      <c r="J2805" s="6">
        <v>3044032</v>
      </c>
    </row>
    <row r="2806" spans="1:10" x14ac:dyDescent="0.2">
      <c r="A2806" s="4" t="s">
        <v>11</v>
      </c>
      <c r="B2806" s="4" t="s">
        <v>19</v>
      </c>
      <c r="C2806" s="4" t="s">
        <v>2492</v>
      </c>
      <c r="D2806" s="4" t="s">
        <v>194</v>
      </c>
      <c r="F2806" s="4">
        <v>523272</v>
      </c>
      <c r="G2806" s="5" t="s">
        <v>954</v>
      </c>
      <c r="H2806" s="4">
        <v>0</v>
      </c>
      <c r="I2806" s="6">
        <v>3940000</v>
      </c>
      <c r="J2806" s="6">
        <v>3045036</v>
      </c>
    </row>
    <row r="2807" spans="1:10" x14ac:dyDescent="0.2">
      <c r="A2807" s="4" t="s">
        <v>11</v>
      </c>
      <c r="B2807" s="4" t="s">
        <v>50</v>
      </c>
      <c r="C2807" s="4" t="s">
        <v>275</v>
      </c>
      <c r="D2807" s="4" t="s">
        <v>3375</v>
      </c>
      <c r="F2807" s="4">
        <v>1604154</v>
      </c>
      <c r="G2807" s="5" t="s">
        <v>954</v>
      </c>
      <c r="H2807" s="4">
        <v>0</v>
      </c>
      <c r="I2807" s="6">
        <v>3950000</v>
      </c>
      <c r="J2807" s="6">
        <v>3046040</v>
      </c>
    </row>
    <row r="2808" spans="1:10" x14ac:dyDescent="0.2">
      <c r="A2808" s="4" t="s">
        <v>11</v>
      </c>
      <c r="B2808" s="4" t="s">
        <v>25</v>
      </c>
      <c r="C2808" s="4" t="s">
        <v>191</v>
      </c>
      <c r="D2808" s="4" t="s">
        <v>3376</v>
      </c>
      <c r="F2808" s="4">
        <v>1662426</v>
      </c>
      <c r="G2808" s="5" t="s">
        <v>954</v>
      </c>
      <c r="H2808" s="4">
        <v>0</v>
      </c>
      <c r="I2808" s="6">
        <v>3960000</v>
      </c>
      <c r="J2808" s="6">
        <v>3047044</v>
      </c>
    </row>
    <row r="2809" spans="1:10" x14ac:dyDescent="0.2">
      <c r="A2809" s="4" t="s">
        <v>11</v>
      </c>
      <c r="B2809" s="4" t="s">
        <v>12</v>
      </c>
      <c r="C2809" s="4" t="s">
        <v>765</v>
      </c>
      <c r="D2809" s="4" t="s">
        <v>3377</v>
      </c>
      <c r="F2809" s="4">
        <v>505758</v>
      </c>
      <c r="G2809" s="5" t="s">
        <v>954</v>
      </c>
      <c r="H2809" s="4">
        <v>0</v>
      </c>
      <c r="I2809" s="6">
        <v>3970000</v>
      </c>
      <c r="J2809" s="6">
        <v>3048048</v>
      </c>
    </row>
    <row r="2810" spans="1:10" x14ac:dyDescent="0.2">
      <c r="A2810" s="4" t="s">
        <v>11</v>
      </c>
      <c r="B2810" s="4" t="s">
        <v>12</v>
      </c>
      <c r="C2810" s="4" t="s">
        <v>765</v>
      </c>
      <c r="D2810" s="4" t="s">
        <v>3378</v>
      </c>
      <c r="F2810" s="4">
        <v>1660511</v>
      </c>
      <c r="G2810" s="5" t="s">
        <v>954</v>
      </c>
      <c r="H2810" s="4">
        <v>0</v>
      </c>
      <c r="I2810" s="6">
        <v>3980000</v>
      </c>
      <c r="J2810" s="6">
        <v>3049052</v>
      </c>
    </row>
    <row r="2811" spans="1:10" x14ac:dyDescent="0.2">
      <c r="A2811" s="4" t="s">
        <v>11</v>
      </c>
      <c r="B2811" s="4" t="s">
        <v>50</v>
      </c>
      <c r="C2811" s="4" t="s">
        <v>765</v>
      </c>
      <c r="D2811" s="4" t="s">
        <v>3379</v>
      </c>
      <c r="F2811" s="4">
        <v>773711</v>
      </c>
      <c r="G2811" s="5" t="s">
        <v>954</v>
      </c>
      <c r="H2811" s="4">
        <v>0</v>
      </c>
      <c r="I2811" s="6">
        <v>3990000</v>
      </c>
      <c r="J2811" s="6">
        <v>3050056</v>
      </c>
    </row>
    <row r="2812" spans="1:10" x14ac:dyDescent="0.2">
      <c r="A2812" s="4" t="s">
        <v>11</v>
      </c>
      <c r="B2812" s="4" t="s">
        <v>12</v>
      </c>
      <c r="C2812" s="4" t="s">
        <v>765</v>
      </c>
      <c r="D2812" s="4" t="s">
        <v>2735</v>
      </c>
      <c r="F2812" s="4">
        <v>618809</v>
      </c>
      <c r="G2812" s="5" t="s">
        <v>954</v>
      </c>
      <c r="H2812" s="4">
        <v>0</v>
      </c>
      <c r="I2812" s="6">
        <v>4000000</v>
      </c>
      <c r="J2812" s="6">
        <v>3051060</v>
      </c>
    </row>
    <row r="2813" spans="1:10" x14ac:dyDescent="0.2">
      <c r="A2813" s="4" t="s">
        <v>11</v>
      </c>
      <c r="B2813" s="4" t="s">
        <v>157</v>
      </c>
      <c r="C2813" s="4" t="s">
        <v>3380</v>
      </c>
      <c r="D2813" s="4" t="s">
        <v>2651</v>
      </c>
      <c r="F2813" s="4">
        <v>738037</v>
      </c>
      <c r="G2813" s="5" t="s">
        <v>954</v>
      </c>
      <c r="H2813" s="4">
        <v>0</v>
      </c>
      <c r="I2813" s="6">
        <v>4010000</v>
      </c>
      <c r="J2813" s="6">
        <v>3052064</v>
      </c>
    </row>
    <row r="2814" spans="1:10" x14ac:dyDescent="0.2">
      <c r="A2814" s="4" t="s">
        <v>11</v>
      </c>
      <c r="B2814" s="4" t="s">
        <v>25</v>
      </c>
      <c r="C2814" s="4" t="s">
        <v>1254</v>
      </c>
      <c r="D2814" s="4" t="s">
        <v>3381</v>
      </c>
      <c r="F2814" s="4">
        <v>1808557</v>
      </c>
      <c r="G2814" s="5" t="s">
        <v>954</v>
      </c>
      <c r="H2814" s="4">
        <v>0</v>
      </c>
      <c r="I2814" s="6">
        <v>4020000</v>
      </c>
      <c r="J2814" s="6">
        <v>3053068</v>
      </c>
    </row>
    <row r="2815" spans="1:10" x14ac:dyDescent="0.2">
      <c r="A2815" s="4" t="s">
        <v>11</v>
      </c>
      <c r="B2815" s="4" t="s">
        <v>12</v>
      </c>
      <c r="C2815" s="4" t="s">
        <v>2392</v>
      </c>
      <c r="D2815" s="4" t="s">
        <v>690</v>
      </c>
      <c r="F2815" s="4">
        <v>569267</v>
      </c>
      <c r="G2815" s="5" t="s">
        <v>954</v>
      </c>
      <c r="H2815" s="4">
        <v>0</v>
      </c>
      <c r="I2815" s="6">
        <v>4030000</v>
      </c>
      <c r="J2815" s="6">
        <v>3054072</v>
      </c>
    </row>
    <row r="2816" spans="1:10" x14ac:dyDescent="0.2">
      <c r="A2816" s="4" t="s">
        <v>11</v>
      </c>
      <c r="B2816" s="4" t="s">
        <v>12</v>
      </c>
      <c r="C2816" s="4" t="s">
        <v>3382</v>
      </c>
      <c r="D2816" s="4" t="s">
        <v>3383</v>
      </c>
      <c r="F2816" s="4">
        <v>1436979</v>
      </c>
      <c r="G2816" s="5" t="s">
        <v>954</v>
      </c>
      <c r="H2816" s="4">
        <v>0</v>
      </c>
      <c r="I2816" s="6">
        <v>4040000</v>
      </c>
      <c r="J2816" s="6">
        <v>3055076</v>
      </c>
    </row>
    <row r="2817" spans="1:10" x14ac:dyDescent="0.2">
      <c r="A2817" s="4" t="s">
        <v>11</v>
      </c>
      <c r="B2817" s="4" t="s">
        <v>12</v>
      </c>
      <c r="C2817" s="4" t="s">
        <v>3384</v>
      </c>
      <c r="D2817" s="4" t="s">
        <v>960</v>
      </c>
      <c r="F2817" s="4">
        <v>514453</v>
      </c>
      <c r="G2817" s="5" t="s">
        <v>954</v>
      </c>
      <c r="H2817" s="4">
        <v>0</v>
      </c>
      <c r="I2817" s="6">
        <v>4050000</v>
      </c>
      <c r="J2817" s="6">
        <v>3056080</v>
      </c>
    </row>
    <row r="2818" spans="1:10" x14ac:dyDescent="0.2">
      <c r="A2818" s="4" t="s">
        <v>11</v>
      </c>
      <c r="B2818" s="4" t="s">
        <v>12</v>
      </c>
      <c r="C2818" s="4" t="s">
        <v>803</v>
      </c>
      <c r="D2818" s="4" t="s">
        <v>1149</v>
      </c>
      <c r="F2818" s="4">
        <v>604965</v>
      </c>
      <c r="G2818" s="5" t="s">
        <v>954</v>
      </c>
      <c r="H2818" s="4">
        <v>0</v>
      </c>
      <c r="I2818" s="6">
        <v>4060000</v>
      </c>
      <c r="J2818" s="6">
        <v>3057084</v>
      </c>
    </row>
    <row r="2819" spans="1:10" x14ac:dyDescent="0.2">
      <c r="A2819" s="4" t="s">
        <v>11</v>
      </c>
      <c r="B2819" s="4" t="s">
        <v>25</v>
      </c>
      <c r="C2819" s="4" t="s">
        <v>1254</v>
      </c>
      <c r="D2819" s="4" t="s">
        <v>3385</v>
      </c>
      <c r="F2819" s="4">
        <v>1357696</v>
      </c>
      <c r="G2819" s="5" t="s">
        <v>954</v>
      </c>
      <c r="H2819" s="4">
        <v>0</v>
      </c>
      <c r="I2819" s="6">
        <v>4070000</v>
      </c>
      <c r="J2819" s="6">
        <v>3058088</v>
      </c>
    </row>
    <row r="2820" spans="1:10" x14ac:dyDescent="0.2">
      <c r="A2820" s="4" t="s">
        <v>11</v>
      </c>
      <c r="B2820" s="4" t="s">
        <v>12</v>
      </c>
      <c r="C2820" s="4" t="s">
        <v>1271</v>
      </c>
      <c r="D2820" s="4" t="s">
        <v>3386</v>
      </c>
      <c r="F2820" s="4">
        <v>54961</v>
      </c>
      <c r="G2820" s="5" t="s">
        <v>954</v>
      </c>
      <c r="H2820" s="4">
        <v>0</v>
      </c>
      <c r="I2820" s="6">
        <v>4080000</v>
      </c>
      <c r="J2820" s="6">
        <v>3059092</v>
      </c>
    </row>
    <row r="2821" spans="1:10" x14ac:dyDescent="0.2">
      <c r="A2821" s="4" t="s">
        <v>11</v>
      </c>
      <c r="B2821" s="4" t="s">
        <v>25</v>
      </c>
      <c r="C2821" s="4" t="s">
        <v>3387</v>
      </c>
      <c r="D2821" s="4" t="s">
        <v>3388</v>
      </c>
      <c r="F2821" s="4">
        <v>84034</v>
      </c>
      <c r="G2821" s="5" t="s">
        <v>954</v>
      </c>
      <c r="H2821" s="4">
        <v>0</v>
      </c>
      <c r="I2821" s="6">
        <v>4090000</v>
      </c>
      <c r="J2821" s="6">
        <v>3060096</v>
      </c>
    </row>
    <row r="2822" spans="1:10" x14ac:dyDescent="0.2">
      <c r="A2822" s="4" t="s">
        <v>11</v>
      </c>
      <c r="B2822" s="4" t="s">
        <v>16</v>
      </c>
      <c r="C2822" s="4" t="s">
        <v>3387</v>
      </c>
      <c r="D2822" s="4" t="s">
        <v>3389</v>
      </c>
      <c r="F2822" s="4">
        <v>1538766</v>
      </c>
      <c r="G2822" s="5" t="s">
        <v>954</v>
      </c>
      <c r="H2822" s="4">
        <v>0</v>
      </c>
      <c r="I2822" s="6">
        <v>4100000</v>
      </c>
      <c r="J2822" s="6">
        <v>3061100</v>
      </c>
    </row>
    <row r="2823" spans="1:10" x14ac:dyDescent="0.2">
      <c r="A2823" s="4" t="s">
        <v>11</v>
      </c>
      <c r="B2823" s="4" t="s">
        <v>22</v>
      </c>
      <c r="C2823" s="4" t="s">
        <v>3387</v>
      </c>
      <c r="D2823" s="4" t="s">
        <v>3390</v>
      </c>
      <c r="F2823" s="4">
        <v>1013968</v>
      </c>
      <c r="G2823" s="5" t="s">
        <v>954</v>
      </c>
      <c r="H2823" s="4">
        <v>0</v>
      </c>
      <c r="I2823" s="6">
        <v>4110000</v>
      </c>
      <c r="J2823" s="6">
        <v>3062104</v>
      </c>
    </row>
    <row r="2824" spans="1:10" x14ac:dyDescent="0.2">
      <c r="A2824" s="4" t="s">
        <v>11</v>
      </c>
      <c r="B2824" s="4" t="s">
        <v>19</v>
      </c>
      <c r="C2824" s="4" t="s">
        <v>191</v>
      </c>
      <c r="D2824" s="4" t="s">
        <v>3391</v>
      </c>
      <c r="F2824" s="4">
        <v>93753</v>
      </c>
      <c r="G2824" s="5" t="s">
        <v>954</v>
      </c>
      <c r="H2824" s="4">
        <v>0</v>
      </c>
      <c r="I2824" s="6">
        <v>4120000</v>
      </c>
      <c r="J2824" s="6">
        <v>3063108</v>
      </c>
    </row>
    <row r="2825" spans="1:10" x14ac:dyDescent="0.2">
      <c r="A2825" s="4" t="s">
        <v>11</v>
      </c>
      <c r="B2825" s="4" t="s">
        <v>12</v>
      </c>
      <c r="C2825" s="4" t="s">
        <v>1257</v>
      </c>
      <c r="D2825" s="4" t="s">
        <v>52</v>
      </c>
      <c r="F2825" s="4">
        <v>576684</v>
      </c>
      <c r="G2825" s="5" t="s">
        <v>954</v>
      </c>
      <c r="H2825" s="4">
        <v>0</v>
      </c>
      <c r="I2825" s="6">
        <v>4130000</v>
      </c>
      <c r="J2825" s="6">
        <v>3064112</v>
      </c>
    </row>
    <row r="2826" spans="1:10" x14ac:dyDescent="0.2">
      <c r="A2826" s="4" t="s">
        <v>11</v>
      </c>
      <c r="B2826" s="4" t="s">
        <v>12</v>
      </c>
      <c r="C2826" s="4" t="s">
        <v>1257</v>
      </c>
      <c r="D2826" s="4" t="s">
        <v>3392</v>
      </c>
      <c r="F2826" s="4">
        <v>1662186</v>
      </c>
      <c r="G2826" s="5" t="s">
        <v>954</v>
      </c>
      <c r="H2826" s="4">
        <v>0</v>
      </c>
      <c r="I2826" s="6">
        <v>4140000</v>
      </c>
      <c r="J2826" s="6">
        <v>3065116</v>
      </c>
    </row>
    <row r="2827" spans="1:10" x14ac:dyDescent="0.2">
      <c r="A2827" s="4" t="s">
        <v>11</v>
      </c>
      <c r="B2827" s="4" t="s">
        <v>19</v>
      </c>
      <c r="C2827" s="4" t="s">
        <v>1760</v>
      </c>
      <c r="D2827" s="4" t="s">
        <v>3393</v>
      </c>
      <c r="F2827" s="4">
        <v>1365442</v>
      </c>
      <c r="G2827" s="5" t="s">
        <v>954</v>
      </c>
      <c r="H2827" s="4">
        <v>0</v>
      </c>
      <c r="I2827" s="6">
        <v>4150000</v>
      </c>
      <c r="J2827" s="6">
        <v>3066120</v>
      </c>
    </row>
    <row r="2828" spans="1:10" x14ac:dyDescent="0.2">
      <c r="A2828" s="4" t="s">
        <v>11</v>
      </c>
      <c r="B2828" s="4" t="s">
        <v>16</v>
      </c>
      <c r="C2828" s="4" t="s">
        <v>1760</v>
      </c>
      <c r="D2828" s="4" t="s">
        <v>3394</v>
      </c>
      <c r="F2828" s="4">
        <v>603934</v>
      </c>
      <c r="G2828" s="5" t="s">
        <v>954</v>
      </c>
      <c r="H2828" s="4">
        <v>0</v>
      </c>
      <c r="I2828" s="6">
        <v>4160000</v>
      </c>
      <c r="J2828" s="6">
        <v>3067124</v>
      </c>
    </row>
    <row r="2829" spans="1:10" x14ac:dyDescent="0.2">
      <c r="A2829" s="4" t="s">
        <v>11</v>
      </c>
      <c r="B2829" s="4" t="s">
        <v>12</v>
      </c>
      <c r="C2829" s="4" t="s">
        <v>1760</v>
      </c>
      <c r="D2829" s="4" t="s">
        <v>3395</v>
      </c>
      <c r="F2829" s="4">
        <v>737666</v>
      </c>
      <c r="G2829" s="5" t="s">
        <v>954</v>
      </c>
      <c r="H2829" s="4">
        <v>0</v>
      </c>
      <c r="I2829" s="6">
        <v>4170000</v>
      </c>
      <c r="J2829" s="6">
        <v>3068128</v>
      </c>
    </row>
    <row r="2830" spans="1:10" x14ac:dyDescent="0.2">
      <c r="A2830" s="4" t="s">
        <v>11</v>
      </c>
      <c r="B2830" s="4" t="s">
        <v>67</v>
      </c>
      <c r="C2830" s="4" t="s">
        <v>1760</v>
      </c>
      <c r="D2830" s="4" t="s">
        <v>3396</v>
      </c>
      <c r="F2830" s="4">
        <v>1514577</v>
      </c>
      <c r="G2830" s="5" t="s">
        <v>954</v>
      </c>
      <c r="H2830" s="4">
        <v>0</v>
      </c>
      <c r="I2830" s="6">
        <v>4180000</v>
      </c>
      <c r="J2830" s="6">
        <v>3069132</v>
      </c>
    </row>
    <row r="2831" spans="1:10" x14ac:dyDescent="0.2">
      <c r="A2831" s="4" t="s">
        <v>11</v>
      </c>
      <c r="B2831" s="4" t="s">
        <v>19</v>
      </c>
      <c r="C2831" s="4" t="s">
        <v>991</v>
      </c>
      <c r="D2831" s="4" t="s">
        <v>372</v>
      </c>
      <c r="F2831" s="4">
        <v>674612</v>
      </c>
      <c r="G2831" s="5" t="s">
        <v>954</v>
      </c>
      <c r="H2831" s="4">
        <v>0</v>
      </c>
      <c r="I2831" s="6">
        <v>4190000</v>
      </c>
      <c r="J2831" s="6">
        <v>3070136</v>
      </c>
    </row>
    <row r="2832" spans="1:10" x14ac:dyDescent="0.2">
      <c r="A2832" s="4" t="s">
        <v>11</v>
      </c>
      <c r="B2832" s="4" t="s">
        <v>19</v>
      </c>
      <c r="C2832" s="4" t="s">
        <v>1684</v>
      </c>
      <c r="D2832" s="4" t="s">
        <v>3397</v>
      </c>
      <c r="F2832" s="4">
        <v>634848</v>
      </c>
      <c r="G2832" s="5" t="s">
        <v>954</v>
      </c>
      <c r="H2832" s="4">
        <v>0</v>
      </c>
      <c r="I2832" s="6">
        <v>4200000</v>
      </c>
      <c r="J2832" s="6">
        <v>3071140</v>
      </c>
    </row>
    <row r="2833" spans="1:10" x14ac:dyDescent="0.2">
      <c r="A2833" s="4" t="s">
        <v>11</v>
      </c>
      <c r="B2833" s="4" t="s">
        <v>19</v>
      </c>
      <c r="C2833" s="4" t="s">
        <v>1684</v>
      </c>
      <c r="D2833" s="4" t="s">
        <v>3398</v>
      </c>
      <c r="F2833" s="4">
        <v>636488</v>
      </c>
      <c r="G2833" s="5" t="s">
        <v>954</v>
      </c>
      <c r="H2833" s="4">
        <v>0</v>
      </c>
      <c r="I2833" s="6">
        <v>4210000</v>
      </c>
      <c r="J2833" s="6">
        <v>3072144</v>
      </c>
    </row>
    <row r="2834" spans="1:10" x14ac:dyDescent="0.2">
      <c r="A2834" s="4" t="s">
        <v>11</v>
      </c>
      <c r="B2834" s="4" t="s">
        <v>50</v>
      </c>
      <c r="C2834" s="4" t="s">
        <v>691</v>
      </c>
      <c r="D2834" s="4" t="s">
        <v>2875</v>
      </c>
      <c r="F2834" s="4">
        <v>525780</v>
      </c>
      <c r="G2834" s="5" t="s">
        <v>954</v>
      </c>
      <c r="H2834" s="4">
        <v>0</v>
      </c>
      <c r="I2834" s="6">
        <v>4220000</v>
      </c>
      <c r="J2834" s="6">
        <v>3073148</v>
      </c>
    </row>
    <row r="2835" spans="1:10" x14ac:dyDescent="0.2">
      <c r="A2835" s="4" t="s">
        <v>11</v>
      </c>
      <c r="B2835" s="4" t="s">
        <v>19</v>
      </c>
      <c r="C2835" s="4" t="s">
        <v>1261</v>
      </c>
      <c r="D2835" s="4" t="s">
        <v>3399</v>
      </c>
      <c r="F2835" s="4">
        <v>1742319</v>
      </c>
      <c r="G2835" s="5" t="s">
        <v>954</v>
      </c>
      <c r="H2835" s="4">
        <v>0</v>
      </c>
      <c r="I2835" s="6">
        <v>4230000</v>
      </c>
      <c r="J2835" s="6">
        <v>3074152</v>
      </c>
    </row>
    <row r="2836" spans="1:10" x14ac:dyDescent="0.2">
      <c r="A2836" s="4" t="s">
        <v>11</v>
      </c>
      <c r="B2836" s="4" t="s">
        <v>22</v>
      </c>
      <c r="C2836" s="4" t="s">
        <v>1261</v>
      </c>
      <c r="D2836" s="4" t="s">
        <v>3400</v>
      </c>
      <c r="F2836" s="4">
        <v>1352903</v>
      </c>
      <c r="G2836" s="5" t="s">
        <v>954</v>
      </c>
      <c r="H2836" s="4">
        <v>0</v>
      </c>
      <c r="I2836" s="6">
        <v>4240000</v>
      </c>
      <c r="J2836" s="6">
        <v>3075156</v>
      </c>
    </row>
    <row r="2837" spans="1:10" x14ac:dyDescent="0.2">
      <c r="A2837" s="4" t="s">
        <v>11</v>
      </c>
      <c r="B2837" s="4" t="s">
        <v>25</v>
      </c>
      <c r="C2837" s="4" t="s">
        <v>1261</v>
      </c>
      <c r="D2837" s="4" t="s">
        <v>3401</v>
      </c>
      <c r="F2837" s="4">
        <v>587798</v>
      </c>
      <c r="G2837" s="5" t="s">
        <v>954</v>
      </c>
      <c r="H2837" s="4">
        <v>0</v>
      </c>
      <c r="I2837" s="6">
        <v>4250000</v>
      </c>
      <c r="J2837" s="6">
        <v>3076160</v>
      </c>
    </row>
    <row r="2838" spans="1:10" x14ac:dyDescent="0.2">
      <c r="A2838" s="4" t="s">
        <v>11</v>
      </c>
      <c r="B2838" s="4" t="s">
        <v>50</v>
      </c>
      <c r="C2838" s="4" t="s">
        <v>231</v>
      </c>
      <c r="D2838" s="4" t="s">
        <v>2442</v>
      </c>
      <c r="F2838" s="4">
        <v>814176</v>
      </c>
      <c r="G2838" s="5" t="s">
        <v>954</v>
      </c>
      <c r="H2838" s="4">
        <v>0</v>
      </c>
      <c r="I2838" s="6">
        <v>4260000</v>
      </c>
      <c r="J2838" s="6">
        <v>3077164</v>
      </c>
    </row>
    <row r="2839" spans="1:10" x14ac:dyDescent="0.2">
      <c r="A2839" s="4" t="s">
        <v>11</v>
      </c>
      <c r="B2839" s="4" t="s">
        <v>157</v>
      </c>
      <c r="C2839" s="4" t="s">
        <v>191</v>
      </c>
      <c r="D2839" s="4" t="s">
        <v>345</v>
      </c>
      <c r="F2839" s="4">
        <v>640795</v>
      </c>
      <c r="G2839" s="5" t="s">
        <v>954</v>
      </c>
      <c r="H2839" s="4">
        <v>0</v>
      </c>
      <c r="I2839" s="6">
        <v>4270000</v>
      </c>
      <c r="J2839" s="6">
        <v>3078168</v>
      </c>
    </row>
    <row r="2840" spans="1:10" x14ac:dyDescent="0.2">
      <c r="A2840" s="4" t="s">
        <v>11</v>
      </c>
      <c r="B2840" s="4" t="s">
        <v>22</v>
      </c>
      <c r="C2840" s="4" t="s">
        <v>3402</v>
      </c>
      <c r="D2840" s="4" t="s">
        <v>3403</v>
      </c>
      <c r="F2840" s="4">
        <v>1341955</v>
      </c>
      <c r="G2840" s="5" t="s">
        <v>954</v>
      </c>
      <c r="H2840" s="4">
        <v>0</v>
      </c>
      <c r="I2840" s="6">
        <v>4280000</v>
      </c>
      <c r="J2840" s="6">
        <v>3079172</v>
      </c>
    </row>
    <row r="2841" spans="1:10" x14ac:dyDescent="0.2">
      <c r="A2841" s="4" t="s">
        <v>11</v>
      </c>
      <c r="B2841" s="4" t="s">
        <v>488</v>
      </c>
      <c r="C2841" s="4" t="s">
        <v>3404</v>
      </c>
      <c r="D2841" s="4" t="s">
        <v>880</v>
      </c>
      <c r="F2841" s="4">
        <v>1760485</v>
      </c>
      <c r="G2841" s="5" t="s">
        <v>954</v>
      </c>
      <c r="H2841" s="4">
        <v>0</v>
      </c>
      <c r="I2841" s="6">
        <v>4290000</v>
      </c>
      <c r="J2841" s="6">
        <v>3080176</v>
      </c>
    </row>
    <row r="2842" spans="1:10" x14ac:dyDescent="0.2">
      <c r="A2842" s="4" t="s">
        <v>11</v>
      </c>
      <c r="B2842" s="4" t="s">
        <v>157</v>
      </c>
      <c r="C2842" s="4" t="s">
        <v>3404</v>
      </c>
      <c r="D2842" s="4" t="s">
        <v>3405</v>
      </c>
      <c r="F2842" s="4">
        <v>841757</v>
      </c>
      <c r="G2842" s="5" t="s">
        <v>954</v>
      </c>
      <c r="H2842" s="4">
        <v>0</v>
      </c>
      <c r="I2842" s="6">
        <v>4300000</v>
      </c>
      <c r="J2842" s="6">
        <v>3081180</v>
      </c>
    </row>
    <row r="2843" spans="1:10" x14ac:dyDescent="0.2">
      <c r="A2843" s="4" t="s">
        <v>11</v>
      </c>
      <c r="B2843" s="4" t="s">
        <v>12</v>
      </c>
      <c r="C2843" s="4" t="s">
        <v>3404</v>
      </c>
      <c r="D2843" s="4" t="s">
        <v>3406</v>
      </c>
      <c r="F2843" s="4">
        <v>34633</v>
      </c>
      <c r="G2843" s="5" t="s">
        <v>954</v>
      </c>
      <c r="H2843" s="4">
        <v>0</v>
      </c>
      <c r="I2843" s="6">
        <v>4310000</v>
      </c>
      <c r="J2843" s="6">
        <v>3082184</v>
      </c>
    </row>
    <row r="2844" spans="1:10" x14ac:dyDescent="0.2">
      <c r="A2844" s="4" t="s">
        <v>11</v>
      </c>
      <c r="B2844" s="4" t="s">
        <v>488</v>
      </c>
      <c r="C2844" s="4" t="s">
        <v>3407</v>
      </c>
      <c r="D2844" s="4" t="s">
        <v>1486</v>
      </c>
      <c r="F2844" s="4">
        <v>760544</v>
      </c>
      <c r="G2844" s="5" t="s">
        <v>954</v>
      </c>
      <c r="H2844" s="4">
        <v>0</v>
      </c>
      <c r="I2844" s="6">
        <v>4320000</v>
      </c>
      <c r="J2844" s="6">
        <v>3083188</v>
      </c>
    </row>
    <row r="2845" spans="1:10" x14ac:dyDescent="0.2">
      <c r="A2845" s="4" t="s">
        <v>11</v>
      </c>
      <c r="B2845" s="4" t="s">
        <v>22</v>
      </c>
      <c r="C2845" s="4" t="s">
        <v>191</v>
      </c>
      <c r="D2845" s="4" t="s">
        <v>3408</v>
      </c>
      <c r="F2845" s="4">
        <v>52536</v>
      </c>
      <c r="G2845" s="5" t="s">
        <v>954</v>
      </c>
      <c r="H2845" s="4">
        <v>0</v>
      </c>
      <c r="I2845" s="6">
        <v>4330000</v>
      </c>
      <c r="J2845" s="6">
        <v>3084192</v>
      </c>
    </row>
    <row r="2846" spans="1:10" x14ac:dyDescent="0.2">
      <c r="A2846" s="4" t="s">
        <v>11</v>
      </c>
      <c r="B2846" s="4" t="s">
        <v>19</v>
      </c>
      <c r="C2846" s="4" t="s">
        <v>1361</v>
      </c>
      <c r="D2846" s="4" t="s">
        <v>2585</v>
      </c>
      <c r="F2846" s="4">
        <v>1150729</v>
      </c>
      <c r="G2846" s="5" t="s">
        <v>954</v>
      </c>
      <c r="H2846" s="4">
        <v>0</v>
      </c>
      <c r="I2846" s="6">
        <v>4340000</v>
      </c>
      <c r="J2846" s="6">
        <v>3085196</v>
      </c>
    </row>
    <row r="2847" spans="1:10" x14ac:dyDescent="0.2">
      <c r="A2847" s="4" t="s">
        <v>11</v>
      </c>
      <c r="B2847" s="4" t="s">
        <v>12</v>
      </c>
      <c r="C2847" s="4" t="s">
        <v>1361</v>
      </c>
      <c r="D2847" s="4" t="s">
        <v>241</v>
      </c>
      <c r="F2847" s="4">
        <v>516375</v>
      </c>
      <c r="G2847" s="5" t="s">
        <v>954</v>
      </c>
      <c r="H2847" s="4">
        <v>0</v>
      </c>
      <c r="I2847" s="6">
        <v>4350000</v>
      </c>
      <c r="J2847" s="6">
        <v>3086200</v>
      </c>
    </row>
    <row r="2848" spans="1:10" x14ac:dyDescent="0.2">
      <c r="A2848" s="4" t="s">
        <v>11</v>
      </c>
      <c r="B2848" s="4" t="s">
        <v>19</v>
      </c>
      <c r="C2848" s="4" t="s">
        <v>1361</v>
      </c>
      <c r="D2848" s="4" t="s">
        <v>3409</v>
      </c>
      <c r="F2848" s="4">
        <v>1280112</v>
      </c>
      <c r="G2848" s="5" t="s">
        <v>954</v>
      </c>
      <c r="H2848" s="4">
        <v>0</v>
      </c>
      <c r="I2848" s="6">
        <v>4360000</v>
      </c>
      <c r="J2848" s="6">
        <v>3087204</v>
      </c>
    </row>
    <row r="2849" spans="1:10" x14ac:dyDescent="0.2">
      <c r="A2849" s="4" t="s">
        <v>11</v>
      </c>
      <c r="B2849" s="4" t="s">
        <v>22</v>
      </c>
      <c r="C2849" s="4" t="s">
        <v>1027</v>
      </c>
      <c r="D2849" s="4" t="s">
        <v>3410</v>
      </c>
      <c r="F2849" s="4">
        <v>611366</v>
      </c>
      <c r="G2849" s="5" t="s">
        <v>954</v>
      </c>
      <c r="H2849" s="4">
        <v>0</v>
      </c>
      <c r="I2849" s="6">
        <v>4370000</v>
      </c>
      <c r="J2849" s="6">
        <v>3088208</v>
      </c>
    </row>
    <row r="2850" spans="1:10" x14ac:dyDescent="0.2">
      <c r="A2850" s="4" t="s">
        <v>11</v>
      </c>
      <c r="B2850" s="4" t="s">
        <v>146</v>
      </c>
      <c r="C2850" s="4" t="s">
        <v>1361</v>
      </c>
      <c r="D2850" s="4" t="s">
        <v>2151</v>
      </c>
      <c r="F2850" s="4">
        <v>680015</v>
      </c>
      <c r="G2850" s="5" t="s">
        <v>954</v>
      </c>
      <c r="H2850" s="4">
        <v>0</v>
      </c>
      <c r="I2850" s="6">
        <v>4380000</v>
      </c>
      <c r="J2850" s="6">
        <v>3089212</v>
      </c>
    </row>
    <row r="2851" spans="1:10" x14ac:dyDescent="0.2">
      <c r="A2851" s="4" t="s">
        <v>11</v>
      </c>
      <c r="B2851" s="4" t="s">
        <v>12</v>
      </c>
      <c r="C2851" s="4" t="s">
        <v>795</v>
      </c>
      <c r="D2851" s="4" t="s">
        <v>47</v>
      </c>
      <c r="F2851" s="4">
        <v>38857</v>
      </c>
      <c r="G2851" s="5" t="s">
        <v>954</v>
      </c>
      <c r="H2851" s="4">
        <v>0</v>
      </c>
      <c r="I2851" s="6">
        <v>4390000</v>
      </c>
      <c r="J2851" s="6">
        <v>3090216</v>
      </c>
    </row>
    <row r="2852" spans="1:10" x14ac:dyDescent="0.2">
      <c r="A2852" s="4" t="s">
        <v>11</v>
      </c>
      <c r="B2852" s="4" t="s">
        <v>50</v>
      </c>
      <c r="C2852" s="4" t="s">
        <v>700</v>
      </c>
      <c r="D2852" s="4" t="s">
        <v>3411</v>
      </c>
      <c r="F2852" s="4">
        <v>1151446</v>
      </c>
      <c r="G2852" s="5" t="s">
        <v>954</v>
      </c>
      <c r="H2852" s="4">
        <v>0</v>
      </c>
      <c r="I2852" s="6">
        <v>4400000</v>
      </c>
      <c r="J2852" s="6">
        <v>3091220</v>
      </c>
    </row>
    <row r="2853" spans="1:10" x14ac:dyDescent="0.2">
      <c r="A2853" s="4" t="s">
        <v>11</v>
      </c>
      <c r="B2853" s="4" t="s">
        <v>157</v>
      </c>
      <c r="C2853" s="4" t="s">
        <v>887</v>
      </c>
      <c r="D2853" s="4" t="s">
        <v>3412</v>
      </c>
      <c r="F2853" s="4">
        <v>1239100</v>
      </c>
      <c r="G2853" s="5" t="s">
        <v>954</v>
      </c>
      <c r="H2853" s="4">
        <v>0</v>
      </c>
      <c r="I2853" s="6">
        <v>4410000</v>
      </c>
      <c r="J2853" s="6">
        <v>3092224</v>
      </c>
    </row>
    <row r="2854" spans="1:10" x14ac:dyDescent="0.2">
      <c r="A2854" s="4" t="s">
        <v>11</v>
      </c>
      <c r="B2854" s="4" t="s">
        <v>157</v>
      </c>
      <c r="C2854" s="4" t="s">
        <v>191</v>
      </c>
      <c r="D2854" s="4" t="s">
        <v>3413</v>
      </c>
      <c r="F2854" s="4">
        <v>1662269</v>
      </c>
      <c r="G2854" s="5" t="s">
        <v>954</v>
      </c>
      <c r="H2854" s="4">
        <v>0</v>
      </c>
      <c r="I2854" s="6">
        <v>4420000</v>
      </c>
      <c r="J2854" s="6">
        <v>3093228</v>
      </c>
    </row>
    <row r="2855" spans="1:10" x14ac:dyDescent="0.2">
      <c r="A2855" s="4" t="s">
        <v>11</v>
      </c>
      <c r="B2855" s="4" t="s">
        <v>12</v>
      </c>
      <c r="C2855" s="4" t="s">
        <v>887</v>
      </c>
      <c r="D2855" s="4" t="s">
        <v>3414</v>
      </c>
      <c r="F2855" s="4">
        <v>1518800</v>
      </c>
      <c r="G2855" s="5" t="s">
        <v>954</v>
      </c>
      <c r="H2855" s="4">
        <v>0</v>
      </c>
      <c r="I2855" s="6">
        <v>4430000</v>
      </c>
      <c r="J2855" s="6">
        <v>3094232</v>
      </c>
    </row>
    <row r="2856" spans="1:10" x14ac:dyDescent="0.2">
      <c r="A2856" s="4" t="s">
        <v>11</v>
      </c>
      <c r="B2856" s="4" t="s">
        <v>146</v>
      </c>
      <c r="C2856" s="4" t="s">
        <v>191</v>
      </c>
      <c r="D2856" s="4" t="s">
        <v>2842</v>
      </c>
      <c r="F2856" s="4">
        <v>523025</v>
      </c>
      <c r="G2856" s="5" t="s">
        <v>954</v>
      </c>
      <c r="H2856" s="4">
        <v>0</v>
      </c>
      <c r="I2856" s="6">
        <v>4440000</v>
      </c>
      <c r="J2856" s="6">
        <v>3095236</v>
      </c>
    </row>
    <row r="2857" spans="1:10" x14ac:dyDescent="0.2">
      <c r="A2857" s="4" t="s">
        <v>11</v>
      </c>
      <c r="B2857" s="4" t="s">
        <v>16</v>
      </c>
      <c r="C2857" s="4" t="s">
        <v>191</v>
      </c>
      <c r="D2857" s="4" t="s">
        <v>3415</v>
      </c>
      <c r="F2857" s="4">
        <v>37248</v>
      </c>
      <c r="G2857" s="5" t="s">
        <v>954</v>
      </c>
      <c r="H2857" s="4">
        <v>0</v>
      </c>
      <c r="I2857" s="6">
        <v>4450000</v>
      </c>
      <c r="J2857" s="6">
        <v>3096240</v>
      </c>
    </row>
    <row r="2858" spans="1:10" x14ac:dyDescent="0.2">
      <c r="A2858" s="4" t="s">
        <v>11</v>
      </c>
      <c r="B2858" s="4" t="s">
        <v>12</v>
      </c>
      <c r="C2858" s="4" t="s">
        <v>3416</v>
      </c>
      <c r="D2858" s="4" t="s">
        <v>3417</v>
      </c>
      <c r="F2858" s="4">
        <v>1448651</v>
      </c>
      <c r="G2858" s="5" t="s">
        <v>954</v>
      </c>
      <c r="H2858" s="4">
        <v>0</v>
      </c>
      <c r="I2858" s="6">
        <v>4460000</v>
      </c>
      <c r="J2858" s="6">
        <v>3097244</v>
      </c>
    </row>
    <row r="2859" spans="1:10" x14ac:dyDescent="0.2">
      <c r="A2859" s="4" t="s">
        <v>11</v>
      </c>
      <c r="B2859" s="4" t="s">
        <v>67</v>
      </c>
      <c r="C2859" s="4" t="s">
        <v>3416</v>
      </c>
      <c r="D2859" s="4" t="s">
        <v>3418</v>
      </c>
      <c r="F2859" s="4">
        <v>131209</v>
      </c>
      <c r="G2859" s="5" t="s">
        <v>954</v>
      </c>
      <c r="H2859" s="4">
        <v>0</v>
      </c>
      <c r="I2859" s="6">
        <v>4470000</v>
      </c>
      <c r="J2859" s="6">
        <v>3098248</v>
      </c>
    </row>
    <row r="2860" spans="1:10" x14ac:dyDescent="0.2">
      <c r="A2860" s="4" t="s">
        <v>11</v>
      </c>
      <c r="B2860" s="4" t="s">
        <v>22</v>
      </c>
      <c r="C2860" s="4" t="s">
        <v>3416</v>
      </c>
      <c r="D2860" s="4" t="s">
        <v>2628</v>
      </c>
      <c r="F2860" s="4">
        <v>1366846</v>
      </c>
      <c r="G2860" s="5" t="s">
        <v>954</v>
      </c>
      <c r="H2860" s="4">
        <v>0</v>
      </c>
      <c r="I2860" s="6">
        <v>4480000</v>
      </c>
      <c r="J2860" s="6">
        <v>3099252</v>
      </c>
    </row>
    <row r="2861" spans="1:10" x14ac:dyDescent="0.2">
      <c r="A2861" s="4" t="s">
        <v>11</v>
      </c>
      <c r="B2861" s="4" t="s">
        <v>19</v>
      </c>
      <c r="C2861" s="4" t="s">
        <v>3416</v>
      </c>
      <c r="D2861" s="4" t="s">
        <v>2659</v>
      </c>
      <c r="F2861" s="4">
        <v>1049970</v>
      </c>
      <c r="G2861" s="5" t="s">
        <v>954</v>
      </c>
      <c r="H2861" s="4">
        <v>0</v>
      </c>
      <c r="I2861" s="6">
        <v>4490000</v>
      </c>
      <c r="J2861" s="6">
        <v>3100256</v>
      </c>
    </row>
    <row r="2862" spans="1:10" x14ac:dyDescent="0.2">
      <c r="A2862" s="4" t="s">
        <v>11</v>
      </c>
      <c r="B2862" s="4" t="s">
        <v>157</v>
      </c>
      <c r="C2862" s="4" t="s">
        <v>3419</v>
      </c>
      <c r="D2862" s="4" t="s">
        <v>3165</v>
      </c>
      <c r="F2862" s="4">
        <v>1501509</v>
      </c>
      <c r="G2862" s="5" t="s">
        <v>954</v>
      </c>
      <c r="H2862" s="4">
        <v>0</v>
      </c>
      <c r="I2862" s="6">
        <v>4500000</v>
      </c>
      <c r="J2862" s="6">
        <v>3101260</v>
      </c>
    </row>
    <row r="2863" spans="1:10" x14ac:dyDescent="0.2">
      <c r="A2863" s="4" t="s">
        <v>11</v>
      </c>
      <c r="B2863" s="4" t="s">
        <v>25</v>
      </c>
      <c r="C2863" s="4" t="s">
        <v>3420</v>
      </c>
      <c r="D2863" s="4" t="s">
        <v>3421</v>
      </c>
      <c r="F2863" s="4">
        <v>1662459</v>
      </c>
      <c r="G2863" s="5" t="s">
        <v>954</v>
      </c>
      <c r="H2863" s="4">
        <v>0</v>
      </c>
      <c r="I2863" s="6">
        <v>4510000</v>
      </c>
      <c r="J2863" s="6">
        <v>3102264</v>
      </c>
    </row>
    <row r="2864" spans="1:10" x14ac:dyDescent="0.2">
      <c r="A2864" s="4" t="s">
        <v>11</v>
      </c>
      <c r="B2864" s="4" t="s">
        <v>19</v>
      </c>
      <c r="C2864" s="4" t="s">
        <v>2215</v>
      </c>
      <c r="D2864" s="4" t="s">
        <v>1070</v>
      </c>
      <c r="F2864" s="4">
        <v>766095</v>
      </c>
      <c r="G2864" s="5" t="s">
        <v>954</v>
      </c>
      <c r="H2864" s="4">
        <v>0</v>
      </c>
      <c r="I2864" s="6">
        <v>4520000</v>
      </c>
      <c r="J2864" s="6">
        <v>3103268</v>
      </c>
    </row>
    <row r="2865" spans="1:10" x14ac:dyDescent="0.2">
      <c r="A2865" s="4" t="s">
        <v>11</v>
      </c>
      <c r="B2865" s="4" t="s">
        <v>12</v>
      </c>
      <c r="C2865" s="4" t="s">
        <v>191</v>
      </c>
      <c r="D2865" s="4" t="s">
        <v>2599</v>
      </c>
      <c r="F2865" s="4">
        <v>736882</v>
      </c>
      <c r="G2865" s="5" t="s">
        <v>954</v>
      </c>
      <c r="H2865" s="4">
        <v>0</v>
      </c>
      <c r="I2865" s="6">
        <v>4530000</v>
      </c>
      <c r="J2865" s="6">
        <v>3104272</v>
      </c>
    </row>
    <row r="2866" spans="1:10" x14ac:dyDescent="0.2">
      <c r="A2866" s="4" t="s">
        <v>11</v>
      </c>
      <c r="B2866" s="4" t="s">
        <v>12</v>
      </c>
      <c r="C2866" s="4" t="s">
        <v>2215</v>
      </c>
      <c r="D2866" s="4" t="s">
        <v>3422</v>
      </c>
      <c r="F2866" s="4">
        <v>671949</v>
      </c>
      <c r="G2866" s="5" t="s">
        <v>954</v>
      </c>
      <c r="H2866" s="4">
        <v>0</v>
      </c>
      <c r="I2866" s="6">
        <v>4540000</v>
      </c>
      <c r="J2866" s="6">
        <v>3105276</v>
      </c>
    </row>
    <row r="2867" spans="1:10" x14ac:dyDescent="0.2">
      <c r="A2867" s="4" t="s">
        <v>11</v>
      </c>
      <c r="B2867" s="4" t="s">
        <v>157</v>
      </c>
      <c r="C2867" s="4" t="s">
        <v>2215</v>
      </c>
      <c r="D2867" s="4" t="s">
        <v>910</v>
      </c>
      <c r="F2867" s="4">
        <v>524213</v>
      </c>
      <c r="G2867" s="5" t="s">
        <v>954</v>
      </c>
      <c r="H2867" s="4">
        <v>0</v>
      </c>
      <c r="I2867" s="6">
        <v>4550000</v>
      </c>
      <c r="J2867" s="6">
        <v>3106280</v>
      </c>
    </row>
    <row r="2868" spans="1:10" x14ac:dyDescent="0.2">
      <c r="A2868" s="4" t="s">
        <v>11</v>
      </c>
      <c r="B2868" s="4" t="s">
        <v>12</v>
      </c>
      <c r="C2868" s="4" t="s">
        <v>1760</v>
      </c>
      <c r="D2868" s="4" t="s">
        <v>3423</v>
      </c>
      <c r="F2868" s="4">
        <v>1688207</v>
      </c>
      <c r="G2868" s="5" t="s">
        <v>954</v>
      </c>
      <c r="H2868" s="4">
        <v>0</v>
      </c>
      <c r="I2868" s="6">
        <v>4560000</v>
      </c>
      <c r="J2868" s="6">
        <v>3107284</v>
      </c>
    </row>
    <row r="2869" spans="1:10" x14ac:dyDescent="0.2">
      <c r="A2869" s="4" t="s">
        <v>11</v>
      </c>
      <c r="B2869" s="4" t="s">
        <v>19</v>
      </c>
      <c r="C2869" s="4" t="s">
        <v>3424</v>
      </c>
      <c r="D2869" s="4" t="s">
        <v>2968</v>
      </c>
      <c r="F2869" s="4">
        <v>38394</v>
      </c>
      <c r="G2869" s="5" t="s">
        <v>954</v>
      </c>
      <c r="H2869" s="4">
        <v>0</v>
      </c>
      <c r="I2869" s="6">
        <v>4570000</v>
      </c>
      <c r="J2869" s="6">
        <v>3108288</v>
      </c>
    </row>
    <row r="2870" spans="1:10" x14ac:dyDescent="0.2">
      <c r="A2870" s="4" t="s">
        <v>11</v>
      </c>
      <c r="B2870" s="4" t="s">
        <v>16</v>
      </c>
      <c r="C2870" s="4" t="s">
        <v>1054</v>
      </c>
      <c r="D2870" s="4" t="s">
        <v>3425</v>
      </c>
      <c r="F2870" s="4">
        <v>1601945</v>
      </c>
      <c r="G2870" s="5" t="s">
        <v>954</v>
      </c>
      <c r="H2870" s="4">
        <v>0</v>
      </c>
      <c r="I2870" s="6">
        <v>4580000</v>
      </c>
      <c r="J2870" s="6">
        <v>3109292</v>
      </c>
    </row>
    <row r="2871" spans="1:10" x14ac:dyDescent="0.2">
      <c r="A2871" s="4" t="s">
        <v>11</v>
      </c>
      <c r="B2871" s="4" t="s">
        <v>146</v>
      </c>
      <c r="C2871" s="4" t="s">
        <v>887</v>
      </c>
      <c r="D2871" s="4" t="s">
        <v>3426</v>
      </c>
      <c r="F2871" s="4">
        <v>651560</v>
      </c>
      <c r="G2871" s="5" t="s">
        <v>954</v>
      </c>
      <c r="H2871" s="4">
        <v>0</v>
      </c>
      <c r="I2871" s="6">
        <v>4590000</v>
      </c>
      <c r="J2871" s="6">
        <v>3110296</v>
      </c>
    </row>
    <row r="2872" spans="1:10" x14ac:dyDescent="0.2">
      <c r="A2872" s="4" t="s">
        <v>11</v>
      </c>
      <c r="B2872" s="4" t="s">
        <v>50</v>
      </c>
      <c r="C2872" s="4" t="s">
        <v>691</v>
      </c>
      <c r="D2872" s="4" t="s">
        <v>3427</v>
      </c>
      <c r="F2872" s="4">
        <v>337277</v>
      </c>
      <c r="G2872" s="5" t="s">
        <v>954</v>
      </c>
      <c r="H2872" s="4">
        <v>0</v>
      </c>
      <c r="I2872" s="6">
        <v>4600000</v>
      </c>
      <c r="J2872" s="6">
        <v>3111300</v>
      </c>
    </row>
    <row r="2873" spans="1:10" x14ac:dyDescent="0.2">
      <c r="A2873" s="4" t="s">
        <v>11</v>
      </c>
      <c r="B2873" s="4" t="s">
        <v>19</v>
      </c>
      <c r="C2873" s="4" t="s">
        <v>3428</v>
      </c>
      <c r="D2873" s="4" t="s">
        <v>3142</v>
      </c>
      <c r="F2873" s="4">
        <v>676369</v>
      </c>
      <c r="G2873" s="5" t="s">
        <v>954</v>
      </c>
      <c r="H2873" s="4">
        <v>0</v>
      </c>
      <c r="I2873" s="6">
        <v>4610000</v>
      </c>
      <c r="J2873" s="6">
        <v>3112304</v>
      </c>
    </row>
    <row r="2874" spans="1:10" x14ac:dyDescent="0.2">
      <c r="A2874" s="4" t="s">
        <v>11</v>
      </c>
      <c r="B2874" s="4" t="s">
        <v>67</v>
      </c>
      <c r="C2874" s="4" t="s">
        <v>1220</v>
      </c>
      <c r="D2874" s="4" t="s">
        <v>1390</v>
      </c>
      <c r="F2874" s="4">
        <v>461325</v>
      </c>
      <c r="G2874" s="5" t="s">
        <v>954</v>
      </c>
      <c r="H2874" s="4">
        <v>0</v>
      </c>
      <c r="I2874" s="6">
        <v>4620000</v>
      </c>
      <c r="J2874" s="6">
        <v>3113308</v>
      </c>
    </row>
    <row r="2875" spans="1:10" x14ac:dyDescent="0.2">
      <c r="A2875" s="4" t="s">
        <v>11</v>
      </c>
      <c r="B2875" s="4" t="s">
        <v>25</v>
      </c>
      <c r="C2875" s="4" t="s">
        <v>691</v>
      </c>
      <c r="D2875" s="4" t="s">
        <v>3429</v>
      </c>
      <c r="F2875" s="4">
        <v>1530102</v>
      </c>
      <c r="G2875" s="5" t="s">
        <v>954</v>
      </c>
      <c r="H2875" s="4">
        <v>0</v>
      </c>
      <c r="I2875" s="6">
        <v>4630000</v>
      </c>
      <c r="J2875" s="6">
        <v>3114312</v>
      </c>
    </row>
    <row r="2876" spans="1:10" x14ac:dyDescent="0.2">
      <c r="A2876" s="4" t="s">
        <v>11</v>
      </c>
      <c r="B2876" s="4" t="s">
        <v>50</v>
      </c>
      <c r="C2876" s="4" t="s">
        <v>691</v>
      </c>
      <c r="D2876" s="4" t="s">
        <v>3430</v>
      </c>
      <c r="F2876" s="4">
        <v>97176</v>
      </c>
      <c r="G2876" s="5" t="s">
        <v>954</v>
      </c>
      <c r="H2876" s="4">
        <v>0</v>
      </c>
      <c r="I2876" s="6">
        <v>4640000</v>
      </c>
      <c r="J2876" s="6">
        <v>3115316</v>
      </c>
    </row>
    <row r="2877" spans="1:10" x14ac:dyDescent="0.2">
      <c r="A2877" s="4" t="s">
        <v>11</v>
      </c>
      <c r="B2877" s="4" t="s">
        <v>50</v>
      </c>
      <c r="C2877" s="4" t="s">
        <v>887</v>
      </c>
      <c r="D2877" s="4" t="s">
        <v>3431</v>
      </c>
      <c r="F2877" s="4">
        <v>1605896</v>
      </c>
      <c r="G2877" s="5" t="s">
        <v>954</v>
      </c>
      <c r="H2877" s="4">
        <v>0</v>
      </c>
      <c r="I2877" s="6">
        <v>4650000</v>
      </c>
      <c r="J2877" s="6">
        <v>3116320</v>
      </c>
    </row>
    <row r="2878" spans="1:10" x14ac:dyDescent="0.2">
      <c r="A2878" s="4" t="s">
        <v>11</v>
      </c>
      <c r="B2878" s="4" t="s">
        <v>67</v>
      </c>
      <c r="C2878" s="4" t="s">
        <v>887</v>
      </c>
      <c r="D2878" s="4" t="s">
        <v>3425</v>
      </c>
      <c r="F2878" s="4">
        <v>673416</v>
      </c>
      <c r="G2878" s="5" t="s">
        <v>954</v>
      </c>
      <c r="H2878" s="4">
        <v>0</v>
      </c>
      <c r="I2878" s="6">
        <v>4660000</v>
      </c>
      <c r="J2878" s="6">
        <v>3117324</v>
      </c>
    </row>
    <row r="2879" spans="1:10" x14ac:dyDescent="0.2">
      <c r="A2879" s="4" t="s">
        <v>11</v>
      </c>
      <c r="B2879" s="4" t="s">
        <v>12</v>
      </c>
      <c r="C2879" s="4" t="s">
        <v>691</v>
      </c>
      <c r="D2879" s="4" t="s">
        <v>1035</v>
      </c>
      <c r="F2879" s="4">
        <v>1660990</v>
      </c>
      <c r="G2879" s="5" t="s">
        <v>954</v>
      </c>
      <c r="H2879" s="4">
        <v>0</v>
      </c>
      <c r="I2879" s="6">
        <v>4670000</v>
      </c>
      <c r="J2879" s="6">
        <v>3118328</v>
      </c>
    </row>
    <row r="2880" spans="1:10" x14ac:dyDescent="0.2">
      <c r="A2880" s="4" t="s">
        <v>11</v>
      </c>
      <c r="B2880" s="4" t="s">
        <v>25</v>
      </c>
      <c r="C2880" s="4" t="s">
        <v>691</v>
      </c>
      <c r="D2880" s="4" t="s">
        <v>3432</v>
      </c>
      <c r="F2880" s="4">
        <v>1436318</v>
      </c>
      <c r="G2880" s="5" t="s">
        <v>954</v>
      </c>
      <c r="H2880" s="4">
        <v>0</v>
      </c>
      <c r="I2880" s="6">
        <v>4680000</v>
      </c>
      <c r="J2880" s="6">
        <v>3119332</v>
      </c>
    </row>
    <row r="2881" spans="1:10" x14ac:dyDescent="0.2">
      <c r="A2881" s="4" t="s">
        <v>11</v>
      </c>
      <c r="B2881" s="4" t="s">
        <v>25</v>
      </c>
      <c r="C2881" s="4" t="s">
        <v>691</v>
      </c>
      <c r="D2881" s="4" t="s">
        <v>3433</v>
      </c>
      <c r="F2881" s="4">
        <v>1396603</v>
      </c>
      <c r="G2881" s="5" t="s">
        <v>954</v>
      </c>
      <c r="H2881" s="4">
        <v>0</v>
      </c>
      <c r="I2881" s="6">
        <v>4690000</v>
      </c>
      <c r="J2881" s="6">
        <v>3120336</v>
      </c>
    </row>
    <row r="2882" spans="1:10" x14ac:dyDescent="0.2">
      <c r="A2882" s="4" t="s">
        <v>11</v>
      </c>
      <c r="B2882" s="4" t="s">
        <v>19</v>
      </c>
      <c r="C2882" s="4" t="s">
        <v>3348</v>
      </c>
      <c r="D2882" s="4" t="s">
        <v>3434</v>
      </c>
      <c r="F2882" s="4">
        <v>765535</v>
      </c>
      <c r="G2882" s="5" t="s">
        <v>954</v>
      </c>
      <c r="H2882" s="4">
        <v>0</v>
      </c>
      <c r="I2882" s="6">
        <v>4700000</v>
      </c>
      <c r="J2882" s="6">
        <v>3121340</v>
      </c>
    </row>
    <row r="2883" spans="1:10" x14ac:dyDescent="0.2">
      <c r="A2883" s="4" t="s">
        <v>11</v>
      </c>
      <c r="B2883" s="4" t="s">
        <v>22</v>
      </c>
      <c r="C2883" s="4" t="s">
        <v>795</v>
      </c>
      <c r="D2883" s="4" t="s">
        <v>349</v>
      </c>
      <c r="F2883" s="4">
        <v>753887</v>
      </c>
      <c r="G2883" s="5" t="s">
        <v>954</v>
      </c>
      <c r="H2883" s="4">
        <v>0</v>
      </c>
      <c r="I2883" s="6">
        <v>4710000</v>
      </c>
      <c r="J2883" s="6">
        <v>3122344</v>
      </c>
    </row>
    <row r="2884" spans="1:10" x14ac:dyDescent="0.2">
      <c r="A2884" s="4" t="s">
        <v>11</v>
      </c>
      <c r="B2884" s="4" t="s">
        <v>25</v>
      </c>
      <c r="C2884" s="4" t="s">
        <v>795</v>
      </c>
      <c r="D2884" s="4" t="s">
        <v>3435</v>
      </c>
      <c r="F2884" s="4">
        <v>504868</v>
      </c>
      <c r="G2884" s="5" t="s">
        <v>954</v>
      </c>
      <c r="H2884" s="4">
        <v>0</v>
      </c>
      <c r="I2884" s="6">
        <v>4720000</v>
      </c>
      <c r="J2884" s="6">
        <v>3123348</v>
      </c>
    </row>
    <row r="2885" spans="1:10" x14ac:dyDescent="0.2">
      <c r="A2885" s="4" t="s">
        <v>11</v>
      </c>
      <c r="B2885" s="4" t="s">
        <v>16</v>
      </c>
      <c r="C2885" s="4" t="s">
        <v>1150</v>
      </c>
      <c r="D2885" s="4" t="s">
        <v>3279</v>
      </c>
      <c r="F2885" s="4">
        <v>209278</v>
      </c>
      <c r="G2885" s="5" t="s">
        <v>954</v>
      </c>
      <c r="H2885" s="4">
        <v>0</v>
      </c>
      <c r="I2885" s="6">
        <v>4730000</v>
      </c>
      <c r="J2885" s="6">
        <v>3124352</v>
      </c>
    </row>
    <row r="2886" spans="1:10" x14ac:dyDescent="0.2">
      <c r="A2886" s="4" t="s">
        <v>11</v>
      </c>
      <c r="B2886" s="4" t="s">
        <v>25</v>
      </c>
      <c r="C2886" s="4" t="s">
        <v>2425</v>
      </c>
      <c r="D2886" s="4" t="s">
        <v>1498</v>
      </c>
      <c r="F2886" s="4">
        <v>742187</v>
      </c>
      <c r="G2886" s="5" t="s">
        <v>954</v>
      </c>
      <c r="H2886" s="4">
        <v>0</v>
      </c>
      <c r="I2886" s="6">
        <v>4740000</v>
      </c>
      <c r="J2886" s="6">
        <v>3125356</v>
      </c>
    </row>
    <row r="2887" spans="1:10" x14ac:dyDescent="0.2">
      <c r="A2887" s="4" t="s">
        <v>11</v>
      </c>
      <c r="B2887" s="4" t="s">
        <v>12</v>
      </c>
      <c r="C2887" s="4" t="s">
        <v>2886</v>
      </c>
      <c r="D2887" s="4" t="s">
        <v>3436</v>
      </c>
      <c r="F2887" s="4">
        <v>1660545</v>
      </c>
      <c r="G2887" s="5" t="s">
        <v>954</v>
      </c>
      <c r="H2887" s="4">
        <v>0</v>
      </c>
      <c r="I2887" s="6">
        <v>4750000</v>
      </c>
      <c r="J2887" s="6">
        <v>3126360</v>
      </c>
    </row>
    <row r="2888" spans="1:10" x14ac:dyDescent="0.2">
      <c r="A2888" s="4" t="s">
        <v>11</v>
      </c>
      <c r="B2888" s="4" t="s">
        <v>16</v>
      </c>
      <c r="C2888" s="4" t="s">
        <v>691</v>
      </c>
      <c r="D2888" s="4" t="s">
        <v>3437</v>
      </c>
      <c r="F2888" s="4">
        <v>506020</v>
      </c>
      <c r="G2888" s="5" t="s">
        <v>954</v>
      </c>
      <c r="H2888" s="4">
        <v>0</v>
      </c>
      <c r="I2888" s="6">
        <v>4760000</v>
      </c>
      <c r="J2888" s="6">
        <v>3127364</v>
      </c>
    </row>
    <row r="2889" spans="1:10" x14ac:dyDescent="0.2">
      <c r="A2889" s="4" t="s">
        <v>11</v>
      </c>
      <c r="B2889" s="4" t="s">
        <v>157</v>
      </c>
      <c r="C2889" s="4" t="s">
        <v>1454</v>
      </c>
      <c r="D2889" s="4" t="s">
        <v>3438</v>
      </c>
      <c r="F2889" s="4">
        <v>1140621</v>
      </c>
      <c r="G2889" s="5" t="s">
        <v>954</v>
      </c>
      <c r="H2889" s="4">
        <v>0</v>
      </c>
      <c r="I2889" s="6">
        <v>4770000</v>
      </c>
      <c r="J2889" s="6">
        <v>3128368</v>
      </c>
    </row>
    <row r="2890" spans="1:10" x14ac:dyDescent="0.2">
      <c r="A2890" s="4" t="s">
        <v>11</v>
      </c>
      <c r="B2890" s="4" t="s">
        <v>19</v>
      </c>
      <c r="C2890" s="4" t="s">
        <v>1454</v>
      </c>
      <c r="D2890" s="4" t="s">
        <v>3439</v>
      </c>
      <c r="F2890" s="4">
        <v>1608908</v>
      </c>
      <c r="G2890" s="5" t="s">
        <v>954</v>
      </c>
      <c r="H2890" s="4">
        <v>0</v>
      </c>
      <c r="I2890" s="6">
        <v>4780000</v>
      </c>
      <c r="J2890" s="6">
        <v>3129372</v>
      </c>
    </row>
    <row r="2891" spans="1:10" x14ac:dyDescent="0.2">
      <c r="A2891" s="4" t="s">
        <v>11</v>
      </c>
      <c r="B2891" s="4" t="s">
        <v>12</v>
      </c>
      <c r="C2891" s="4" t="s">
        <v>1040</v>
      </c>
      <c r="D2891" s="4" t="s">
        <v>3409</v>
      </c>
      <c r="F2891" s="4">
        <v>1659976</v>
      </c>
      <c r="G2891" s="5" t="s">
        <v>954</v>
      </c>
      <c r="H2891" s="4">
        <v>0</v>
      </c>
      <c r="I2891" s="6">
        <v>4790000</v>
      </c>
      <c r="J2891" s="6">
        <v>3130376</v>
      </c>
    </row>
    <row r="2892" spans="1:10" x14ac:dyDescent="0.2">
      <c r="A2892" s="4" t="s">
        <v>11</v>
      </c>
      <c r="B2892" s="4" t="s">
        <v>146</v>
      </c>
      <c r="C2892" s="4" t="s">
        <v>3440</v>
      </c>
      <c r="D2892" s="4" t="s">
        <v>1260</v>
      </c>
      <c r="F2892" s="4">
        <v>1432291</v>
      </c>
      <c r="G2892" s="5" t="s">
        <v>954</v>
      </c>
      <c r="H2892" s="4">
        <v>0</v>
      </c>
      <c r="I2892" s="6">
        <v>4800000</v>
      </c>
      <c r="J2892" s="6">
        <v>3131380</v>
      </c>
    </row>
    <row r="2893" spans="1:10" x14ac:dyDescent="0.2">
      <c r="A2893" s="4" t="s">
        <v>11</v>
      </c>
      <c r="B2893" s="4" t="s">
        <v>12</v>
      </c>
      <c r="C2893" s="4" t="s">
        <v>1687</v>
      </c>
      <c r="D2893" s="4" t="s">
        <v>3441</v>
      </c>
      <c r="F2893" s="4">
        <v>679660</v>
      </c>
      <c r="G2893" s="5" t="s">
        <v>954</v>
      </c>
      <c r="H2893" s="4">
        <v>0</v>
      </c>
      <c r="I2893" s="6">
        <v>4810000</v>
      </c>
      <c r="J2893" s="6">
        <v>3132384</v>
      </c>
    </row>
    <row r="2894" spans="1:10" x14ac:dyDescent="0.2">
      <c r="A2894" s="4" t="s">
        <v>11</v>
      </c>
      <c r="B2894" s="4" t="s">
        <v>12</v>
      </c>
      <c r="C2894" s="4" t="s">
        <v>1267</v>
      </c>
      <c r="D2894" s="4" t="s">
        <v>3442</v>
      </c>
      <c r="F2894" s="4">
        <v>93084</v>
      </c>
      <c r="G2894" s="5" t="s">
        <v>954</v>
      </c>
      <c r="H2894" s="4">
        <v>0</v>
      </c>
      <c r="I2894" s="6">
        <v>4820000</v>
      </c>
      <c r="J2894" s="6">
        <v>3133388</v>
      </c>
    </row>
    <row r="2895" spans="1:10" x14ac:dyDescent="0.2">
      <c r="A2895" s="4" t="s">
        <v>11</v>
      </c>
      <c r="B2895" s="4" t="s">
        <v>22</v>
      </c>
      <c r="C2895" s="4" t="s">
        <v>1644</v>
      </c>
      <c r="D2895" s="4" t="s">
        <v>3443</v>
      </c>
      <c r="F2895" s="4">
        <v>1352994</v>
      </c>
      <c r="G2895" s="5" t="s">
        <v>954</v>
      </c>
      <c r="H2895" s="4">
        <v>0</v>
      </c>
      <c r="I2895" s="6">
        <v>4830000</v>
      </c>
      <c r="J2895" s="6">
        <v>3134392</v>
      </c>
    </row>
    <row r="2896" spans="1:10" x14ac:dyDescent="0.2">
      <c r="A2896" s="4" t="s">
        <v>11</v>
      </c>
      <c r="B2896" s="4" t="s">
        <v>22</v>
      </c>
      <c r="C2896" s="4" t="s">
        <v>1267</v>
      </c>
      <c r="D2896" s="4" t="s">
        <v>3444</v>
      </c>
      <c r="F2896" s="4">
        <v>1212164</v>
      </c>
      <c r="G2896" s="5" t="s">
        <v>954</v>
      </c>
      <c r="H2896" s="4">
        <v>0</v>
      </c>
      <c r="I2896" s="6">
        <v>4840000</v>
      </c>
      <c r="J2896" s="6">
        <v>3135396</v>
      </c>
    </row>
    <row r="2897" spans="1:10" x14ac:dyDescent="0.2">
      <c r="A2897" s="4" t="s">
        <v>11</v>
      </c>
      <c r="B2897" s="4" t="s">
        <v>16</v>
      </c>
      <c r="C2897" s="4" t="s">
        <v>275</v>
      </c>
      <c r="D2897" s="4" t="s">
        <v>3434</v>
      </c>
      <c r="F2897" s="4">
        <v>649127</v>
      </c>
      <c r="G2897" s="5" t="s">
        <v>954</v>
      </c>
      <c r="H2897" s="4">
        <v>0</v>
      </c>
      <c r="I2897" s="6">
        <v>4850000</v>
      </c>
      <c r="J2897" s="6">
        <v>3136400</v>
      </c>
    </row>
    <row r="2898" spans="1:10" x14ac:dyDescent="0.2">
      <c r="A2898" s="4" t="s">
        <v>11</v>
      </c>
      <c r="B2898" s="4" t="s">
        <v>12</v>
      </c>
      <c r="C2898" s="4" t="s">
        <v>1199</v>
      </c>
      <c r="D2898" s="4" t="s">
        <v>3445</v>
      </c>
      <c r="F2898" s="4">
        <v>1659927</v>
      </c>
      <c r="G2898" s="5" t="s">
        <v>954</v>
      </c>
      <c r="H2898" s="4">
        <v>0</v>
      </c>
      <c r="I2898" s="6">
        <v>4860000</v>
      </c>
      <c r="J2898" s="6">
        <v>3137404</v>
      </c>
    </row>
    <row r="2899" spans="1:10" x14ac:dyDescent="0.2">
      <c r="A2899" s="4" t="s">
        <v>11</v>
      </c>
      <c r="B2899" s="4" t="s">
        <v>12</v>
      </c>
      <c r="C2899" s="4" t="s">
        <v>1395</v>
      </c>
      <c r="D2899" s="4" t="s">
        <v>3446</v>
      </c>
      <c r="F2899" s="4">
        <v>717429</v>
      </c>
      <c r="G2899" s="5" t="s">
        <v>954</v>
      </c>
      <c r="H2899" s="4">
        <v>0</v>
      </c>
      <c r="I2899" s="6">
        <v>4870000</v>
      </c>
      <c r="J2899" s="6">
        <v>3138408</v>
      </c>
    </row>
    <row r="2900" spans="1:10" x14ac:dyDescent="0.2">
      <c r="A2900" s="4" t="s">
        <v>11</v>
      </c>
      <c r="B2900" s="4" t="s">
        <v>25</v>
      </c>
      <c r="C2900" s="4" t="s">
        <v>1199</v>
      </c>
      <c r="D2900" s="4" t="s">
        <v>3447</v>
      </c>
      <c r="F2900" s="4">
        <v>616225</v>
      </c>
      <c r="G2900" s="5" t="s">
        <v>954</v>
      </c>
      <c r="H2900" s="4">
        <v>0</v>
      </c>
      <c r="I2900" s="6">
        <v>4880000</v>
      </c>
      <c r="J2900" s="6">
        <v>3139412</v>
      </c>
    </row>
    <row r="2901" spans="1:10" x14ac:dyDescent="0.2">
      <c r="A2901" s="4" t="s">
        <v>11</v>
      </c>
      <c r="B2901" s="4" t="s">
        <v>19</v>
      </c>
      <c r="C2901" s="4" t="s">
        <v>1308</v>
      </c>
      <c r="D2901" s="4" t="s">
        <v>175</v>
      </c>
      <c r="F2901" s="4">
        <v>1715554</v>
      </c>
      <c r="G2901" s="5" t="s">
        <v>954</v>
      </c>
      <c r="H2901" s="4">
        <v>0</v>
      </c>
      <c r="I2901" s="6">
        <v>4890000</v>
      </c>
      <c r="J2901" s="6">
        <v>3140416</v>
      </c>
    </row>
    <row r="2902" spans="1:10" x14ac:dyDescent="0.2">
      <c r="A2902" s="4" t="s">
        <v>11</v>
      </c>
      <c r="B2902" s="4" t="s">
        <v>50</v>
      </c>
      <c r="C2902" s="4" t="s">
        <v>389</v>
      </c>
      <c r="D2902" s="4" t="s">
        <v>3448</v>
      </c>
      <c r="F2902" s="4">
        <v>529329</v>
      </c>
      <c r="G2902" s="5" t="s">
        <v>954</v>
      </c>
      <c r="H2902" s="4">
        <v>0</v>
      </c>
      <c r="I2902" s="6">
        <v>4900000</v>
      </c>
      <c r="J2902" s="6">
        <v>3141420</v>
      </c>
    </row>
    <row r="2903" spans="1:10" x14ac:dyDescent="0.2">
      <c r="A2903" s="4" t="s">
        <v>11</v>
      </c>
      <c r="B2903" s="4" t="s">
        <v>50</v>
      </c>
      <c r="C2903" s="4" t="s">
        <v>700</v>
      </c>
      <c r="D2903" s="4" t="s">
        <v>3449</v>
      </c>
      <c r="F2903" s="4">
        <v>122206</v>
      </c>
      <c r="G2903" s="5" t="s">
        <v>954</v>
      </c>
      <c r="H2903" s="4">
        <v>0</v>
      </c>
      <c r="I2903" s="6">
        <v>4910000</v>
      </c>
      <c r="J2903" s="6">
        <v>3142424</v>
      </c>
    </row>
    <row r="2904" spans="1:10" x14ac:dyDescent="0.2">
      <c r="A2904" s="4" t="s">
        <v>11</v>
      </c>
      <c r="B2904" s="4" t="s">
        <v>12</v>
      </c>
      <c r="C2904" s="4" t="s">
        <v>3450</v>
      </c>
      <c r="D2904" s="4" t="s">
        <v>3451</v>
      </c>
      <c r="F2904" s="4">
        <v>1660263</v>
      </c>
      <c r="G2904" s="5" t="s">
        <v>954</v>
      </c>
      <c r="H2904" s="4">
        <v>0</v>
      </c>
      <c r="I2904" s="6">
        <v>4920000</v>
      </c>
      <c r="J2904" s="6">
        <v>3143428</v>
      </c>
    </row>
    <row r="2905" spans="1:10" x14ac:dyDescent="0.2">
      <c r="A2905" s="4" t="s">
        <v>11</v>
      </c>
      <c r="B2905" s="4" t="s">
        <v>50</v>
      </c>
      <c r="C2905" s="4" t="s">
        <v>3450</v>
      </c>
      <c r="D2905" s="4" t="s">
        <v>3452</v>
      </c>
      <c r="F2905" s="4">
        <v>1437605</v>
      </c>
      <c r="G2905" s="5" t="s">
        <v>954</v>
      </c>
      <c r="H2905" s="4">
        <v>0</v>
      </c>
      <c r="I2905" s="6">
        <v>4930000</v>
      </c>
      <c r="J2905" s="6">
        <v>3144432</v>
      </c>
    </row>
    <row r="2906" spans="1:10" x14ac:dyDescent="0.2">
      <c r="A2906" s="4" t="s">
        <v>11</v>
      </c>
      <c r="B2906" s="4" t="s">
        <v>157</v>
      </c>
      <c r="C2906" s="4" t="s">
        <v>3450</v>
      </c>
      <c r="D2906" s="4" t="s">
        <v>3453</v>
      </c>
      <c r="F2906" s="4">
        <v>1085164</v>
      </c>
      <c r="G2906" s="5" t="s">
        <v>954</v>
      </c>
      <c r="H2906" s="4">
        <v>0</v>
      </c>
      <c r="I2906" s="6">
        <v>4940000</v>
      </c>
      <c r="J2906" s="6">
        <v>3145436</v>
      </c>
    </row>
    <row r="2907" spans="1:10" x14ac:dyDescent="0.2">
      <c r="A2907" s="4" t="s">
        <v>11</v>
      </c>
      <c r="B2907" s="4" t="s">
        <v>12</v>
      </c>
      <c r="C2907" s="4" t="s">
        <v>389</v>
      </c>
      <c r="D2907" s="4" t="s">
        <v>3454</v>
      </c>
      <c r="F2907" s="4">
        <v>42115</v>
      </c>
      <c r="G2907" s="5" t="s">
        <v>954</v>
      </c>
      <c r="H2907" s="4">
        <v>0</v>
      </c>
      <c r="I2907" s="6">
        <v>4950000</v>
      </c>
      <c r="J2907" s="6">
        <v>3146440</v>
      </c>
    </row>
    <row r="2908" spans="1:10" x14ac:dyDescent="0.2">
      <c r="A2908" s="4" t="s">
        <v>11</v>
      </c>
      <c r="B2908" s="4" t="s">
        <v>50</v>
      </c>
      <c r="C2908" s="4" t="s">
        <v>3450</v>
      </c>
      <c r="D2908" s="4" t="s">
        <v>318</v>
      </c>
      <c r="F2908" s="4">
        <v>572170</v>
      </c>
      <c r="G2908" s="5" t="s">
        <v>954</v>
      </c>
      <c r="H2908" s="4">
        <v>0</v>
      </c>
      <c r="I2908" s="6">
        <v>4960000</v>
      </c>
      <c r="J2908" s="6">
        <v>3147444</v>
      </c>
    </row>
    <row r="2909" spans="1:10" x14ac:dyDescent="0.2">
      <c r="A2909" s="4" t="s">
        <v>11</v>
      </c>
      <c r="B2909" s="4" t="s">
        <v>19</v>
      </c>
      <c r="C2909" s="4" t="s">
        <v>3455</v>
      </c>
      <c r="D2909" s="4" t="s">
        <v>669</v>
      </c>
      <c r="F2909" s="4">
        <v>1446564</v>
      </c>
      <c r="G2909" s="5" t="s">
        <v>954</v>
      </c>
      <c r="H2909" s="4">
        <v>0</v>
      </c>
      <c r="I2909" s="6">
        <v>4970000</v>
      </c>
      <c r="J2909" s="6">
        <v>3148448</v>
      </c>
    </row>
    <row r="2910" spans="1:10" x14ac:dyDescent="0.2">
      <c r="A2910" s="4" t="s">
        <v>11</v>
      </c>
      <c r="B2910" s="4" t="s">
        <v>22</v>
      </c>
      <c r="C2910" s="4" t="s">
        <v>3450</v>
      </c>
      <c r="D2910" s="4" t="s">
        <v>111</v>
      </c>
      <c r="F2910" s="4">
        <v>647709</v>
      </c>
      <c r="G2910" s="5" t="s">
        <v>954</v>
      </c>
      <c r="H2910" s="4">
        <v>0</v>
      </c>
      <c r="I2910" s="6">
        <v>4980000</v>
      </c>
      <c r="J2910" s="6">
        <v>3149452</v>
      </c>
    </row>
    <row r="2911" spans="1:10" x14ac:dyDescent="0.2">
      <c r="A2911" s="4" t="s">
        <v>11</v>
      </c>
      <c r="B2911" s="4" t="s">
        <v>50</v>
      </c>
      <c r="C2911" s="4" t="s">
        <v>356</v>
      </c>
      <c r="D2911" s="4" t="s">
        <v>835</v>
      </c>
      <c r="F2911" s="4">
        <v>1685047</v>
      </c>
      <c r="G2911" s="5" t="s">
        <v>954</v>
      </c>
      <c r="H2911" s="4">
        <v>0</v>
      </c>
      <c r="I2911" s="6">
        <v>4990000</v>
      </c>
      <c r="J2911" s="6">
        <v>3150456</v>
      </c>
    </row>
    <row r="2912" spans="1:10" x14ac:dyDescent="0.2">
      <c r="A2912" s="4" t="s">
        <v>11</v>
      </c>
      <c r="B2912" s="4" t="s">
        <v>50</v>
      </c>
      <c r="C2912" s="4" t="s">
        <v>795</v>
      </c>
      <c r="D2912" s="4" t="s">
        <v>1840</v>
      </c>
      <c r="F2912" s="4">
        <v>529634</v>
      </c>
      <c r="G2912" s="5" t="s">
        <v>954</v>
      </c>
      <c r="H2912" s="4">
        <v>0</v>
      </c>
      <c r="I2912" s="6">
        <v>5000000</v>
      </c>
      <c r="J2912" s="6">
        <v>3151460</v>
      </c>
    </row>
    <row r="2913" spans="1:10" x14ac:dyDescent="0.2">
      <c r="A2913" s="4" t="s">
        <v>11</v>
      </c>
      <c r="B2913" s="4" t="s">
        <v>12</v>
      </c>
      <c r="C2913" s="4" t="s">
        <v>795</v>
      </c>
      <c r="D2913" s="4" t="s">
        <v>1142</v>
      </c>
      <c r="F2913" s="4">
        <v>1116365</v>
      </c>
      <c r="G2913" s="5" t="s">
        <v>954</v>
      </c>
      <c r="H2913" s="4">
        <v>0</v>
      </c>
      <c r="I2913" s="6">
        <v>5010000</v>
      </c>
      <c r="J2913" s="6">
        <v>3152464</v>
      </c>
    </row>
    <row r="2914" spans="1:10" x14ac:dyDescent="0.2">
      <c r="A2914" s="4" t="s">
        <v>11</v>
      </c>
      <c r="B2914" s="4" t="s">
        <v>19</v>
      </c>
      <c r="C2914" s="4" t="s">
        <v>795</v>
      </c>
      <c r="D2914" s="4" t="s">
        <v>3456</v>
      </c>
      <c r="F2914" s="4">
        <v>646180</v>
      </c>
      <c r="G2914" s="5" t="s">
        <v>954</v>
      </c>
      <c r="H2914" s="4">
        <v>0</v>
      </c>
      <c r="I2914" s="6">
        <v>5020000</v>
      </c>
      <c r="J2914" s="6">
        <v>3153468</v>
      </c>
    </row>
    <row r="2915" spans="1:10" x14ac:dyDescent="0.2">
      <c r="A2915" s="4" t="s">
        <v>11</v>
      </c>
      <c r="B2915" s="4" t="s">
        <v>19</v>
      </c>
      <c r="C2915" s="4" t="s">
        <v>805</v>
      </c>
      <c r="D2915" s="4" t="s">
        <v>3457</v>
      </c>
      <c r="F2915" s="4">
        <v>1388253</v>
      </c>
      <c r="G2915" s="5" t="s">
        <v>954</v>
      </c>
      <c r="H2915" s="4">
        <v>0</v>
      </c>
      <c r="I2915" s="6">
        <v>5030000</v>
      </c>
      <c r="J2915" s="6">
        <v>3154472</v>
      </c>
    </row>
    <row r="2916" spans="1:10" x14ac:dyDescent="0.2">
      <c r="A2916" s="4" t="s">
        <v>11</v>
      </c>
      <c r="B2916" s="4" t="s">
        <v>22</v>
      </c>
      <c r="C2916" s="4" t="s">
        <v>795</v>
      </c>
      <c r="D2916" s="4" t="s">
        <v>241</v>
      </c>
      <c r="F2916" s="4">
        <v>38980</v>
      </c>
      <c r="G2916" s="5" t="s">
        <v>954</v>
      </c>
      <c r="H2916" s="4">
        <v>0</v>
      </c>
      <c r="I2916" s="6">
        <v>5040000</v>
      </c>
      <c r="J2916" s="6">
        <v>3155476</v>
      </c>
    </row>
    <row r="2917" spans="1:10" x14ac:dyDescent="0.2">
      <c r="A2917" s="4" t="s">
        <v>11</v>
      </c>
      <c r="B2917" s="4" t="s">
        <v>50</v>
      </c>
      <c r="C2917" s="4" t="s">
        <v>1423</v>
      </c>
      <c r="D2917" s="4" t="s">
        <v>3458</v>
      </c>
      <c r="F2917" s="4">
        <v>676708</v>
      </c>
      <c r="G2917" s="5" t="s">
        <v>954</v>
      </c>
      <c r="H2917" s="4">
        <v>0</v>
      </c>
      <c r="I2917" s="6">
        <v>5050000</v>
      </c>
      <c r="J2917" s="6">
        <v>3156480</v>
      </c>
    </row>
    <row r="2918" spans="1:10" x14ac:dyDescent="0.2">
      <c r="A2918" s="4" t="s">
        <v>11</v>
      </c>
      <c r="B2918" s="4" t="s">
        <v>12</v>
      </c>
      <c r="C2918" s="4" t="s">
        <v>1423</v>
      </c>
      <c r="D2918" s="4" t="s">
        <v>3459</v>
      </c>
      <c r="F2918" s="4">
        <v>1661352</v>
      </c>
      <c r="G2918" s="5" t="s">
        <v>954</v>
      </c>
      <c r="H2918" s="4">
        <v>0</v>
      </c>
      <c r="I2918" s="6">
        <v>5060000</v>
      </c>
      <c r="J2918" s="6">
        <v>3157484</v>
      </c>
    </row>
    <row r="2919" spans="1:10" x14ac:dyDescent="0.2">
      <c r="A2919" s="4" t="s">
        <v>11</v>
      </c>
      <c r="B2919" s="4" t="s">
        <v>12</v>
      </c>
      <c r="C2919" s="4" t="s">
        <v>1423</v>
      </c>
      <c r="D2919" s="4" t="s">
        <v>3460</v>
      </c>
      <c r="F2919" s="4">
        <v>1172731</v>
      </c>
      <c r="G2919" s="5" t="s">
        <v>954</v>
      </c>
      <c r="H2919" s="4">
        <v>0</v>
      </c>
      <c r="I2919" s="6">
        <v>5070000</v>
      </c>
      <c r="J2919" s="6">
        <v>3158488</v>
      </c>
    </row>
    <row r="2920" spans="1:10" x14ac:dyDescent="0.2">
      <c r="A2920" s="4" t="s">
        <v>11</v>
      </c>
      <c r="B2920" s="4" t="s">
        <v>12</v>
      </c>
      <c r="C2920" s="4" t="s">
        <v>1423</v>
      </c>
      <c r="D2920" s="4" t="s">
        <v>3461</v>
      </c>
      <c r="F2920" s="4">
        <v>129922</v>
      </c>
      <c r="G2920" s="5" t="s">
        <v>954</v>
      </c>
      <c r="H2920" s="4">
        <v>0</v>
      </c>
      <c r="I2920" s="6">
        <v>5080000</v>
      </c>
      <c r="J2920" s="6">
        <v>3159492</v>
      </c>
    </row>
    <row r="2921" spans="1:10" x14ac:dyDescent="0.2">
      <c r="A2921" s="4" t="s">
        <v>11</v>
      </c>
      <c r="B2921" s="4" t="s">
        <v>22</v>
      </c>
      <c r="C2921" s="4" t="s">
        <v>1423</v>
      </c>
      <c r="D2921" s="4" t="s">
        <v>3462</v>
      </c>
      <c r="F2921" s="4">
        <v>571073</v>
      </c>
      <c r="G2921" s="5" t="s">
        <v>954</v>
      </c>
      <c r="H2921" s="4">
        <v>0</v>
      </c>
      <c r="I2921" s="6">
        <v>5090000</v>
      </c>
      <c r="J2921" s="6">
        <v>3160496</v>
      </c>
    </row>
    <row r="2922" spans="1:10" x14ac:dyDescent="0.2">
      <c r="A2922" s="4" t="s">
        <v>11</v>
      </c>
      <c r="B2922" s="4" t="s">
        <v>157</v>
      </c>
      <c r="C2922" s="4" t="s">
        <v>1459</v>
      </c>
      <c r="D2922" s="4" t="s">
        <v>3463</v>
      </c>
      <c r="F2922" s="4">
        <v>524825</v>
      </c>
      <c r="G2922" s="5" t="s">
        <v>954</v>
      </c>
      <c r="H2922" s="4">
        <v>0</v>
      </c>
      <c r="I2922" s="6">
        <v>5100000</v>
      </c>
      <c r="J2922" s="6">
        <v>3161500</v>
      </c>
    </row>
    <row r="2923" spans="1:10" x14ac:dyDescent="0.2">
      <c r="A2923" s="4" t="s">
        <v>11</v>
      </c>
      <c r="B2923" s="4" t="s">
        <v>16</v>
      </c>
      <c r="C2923" s="4" t="s">
        <v>1423</v>
      </c>
      <c r="D2923" s="4" t="s">
        <v>2719</v>
      </c>
      <c r="F2923" s="4">
        <v>1365772</v>
      </c>
      <c r="G2923" s="5" t="s">
        <v>954</v>
      </c>
      <c r="H2923" s="4">
        <v>0</v>
      </c>
      <c r="I2923" s="6">
        <v>5110000</v>
      </c>
      <c r="J2923" s="6">
        <v>3162504</v>
      </c>
    </row>
    <row r="2924" spans="1:10" x14ac:dyDescent="0.2">
      <c r="A2924" s="4" t="s">
        <v>11</v>
      </c>
      <c r="B2924" s="4" t="s">
        <v>12</v>
      </c>
      <c r="C2924" s="4" t="s">
        <v>3464</v>
      </c>
      <c r="D2924" s="4" t="s">
        <v>2342</v>
      </c>
      <c r="F2924" s="4">
        <v>1658515</v>
      </c>
      <c r="G2924" s="5" t="s">
        <v>954</v>
      </c>
      <c r="H2924" s="4">
        <v>0</v>
      </c>
      <c r="I2924" s="6">
        <v>5120000</v>
      </c>
      <c r="J2924" s="6">
        <v>3163508</v>
      </c>
    </row>
    <row r="2925" spans="1:10" x14ac:dyDescent="0.2">
      <c r="A2925" s="4" t="s">
        <v>11</v>
      </c>
      <c r="B2925" s="4" t="s">
        <v>157</v>
      </c>
      <c r="C2925" s="4" t="s">
        <v>191</v>
      </c>
      <c r="D2925" s="4" t="s">
        <v>455</v>
      </c>
      <c r="F2925" s="4">
        <v>732329</v>
      </c>
      <c r="G2925" s="5" t="s">
        <v>954</v>
      </c>
      <c r="H2925" s="4">
        <v>0</v>
      </c>
      <c r="I2925" s="6">
        <v>5130000</v>
      </c>
      <c r="J2925" s="6">
        <v>3164512</v>
      </c>
    </row>
    <row r="2926" spans="1:10" x14ac:dyDescent="0.2">
      <c r="A2926" s="4" t="s">
        <v>11</v>
      </c>
      <c r="B2926" s="4" t="s">
        <v>12</v>
      </c>
      <c r="C2926" s="4" t="s">
        <v>1312</v>
      </c>
      <c r="D2926" s="4" t="s">
        <v>461</v>
      </c>
      <c r="F2926" s="4">
        <v>520617</v>
      </c>
      <c r="G2926" s="5" t="s">
        <v>954</v>
      </c>
      <c r="H2926" s="4">
        <v>0</v>
      </c>
      <c r="I2926" s="6">
        <v>5140000</v>
      </c>
      <c r="J2926" s="6">
        <v>3165516</v>
      </c>
    </row>
    <row r="2927" spans="1:10" x14ac:dyDescent="0.2">
      <c r="A2927" s="4" t="s">
        <v>11</v>
      </c>
      <c r="B2927" s="4" t="s">
        <v>12</v>
      </c>
      <c r="C2927" s="4" t="s">
        <v>3465</v>
      </c>
      <c r="D2927" s="4" t="s">
        <v>3466</v>
      </c>
      <c r="F2927" s="4">
        <v>741734</v>
      </c>
      <c r="G2927" s="5" t="s">
        <v>954</v>
      </c>
      <c r="H2927" s="4">
        <v>0</v>
      </c>
      <c r="I2927" s="6">
        <v>5150000</v>
      </c>
      <c r="J2927" s="6">
        <v>3166520</v>
      </c>
    </row>
    <row r="2928" spans="1:10" x14ac:dyDescent="0.2">
      <c r="A2928" s="4" t="s">
        <v>11</v>
      </c>
      <c r="B2928" s="4" t="s">
        <v>12</v>
      </c>
      <c r="C2928" s="4" t="s">
        <v>3467</v>
      </c>
      <c r="D2928" s="4" t="s">
        <v>1348</v>
      </c>
      <c r="F2928" s="4">
        <v>1596004</v>
      </c>
      <c r="G2928" s="5" t="s">
        <v>954</v>
      </c>
      <c r="H2928" s="4">
        <v>0</v>
      </c>
      <c r="I2928" s="6">
        <v>5160000</v>
      </c>
      <c r="J2928" s="6">
        <v>3167524</v>
      </c>
    </row>
    <row r="2929" spans="1:10" x14ac:dyDescent="0.2">
      <c r="A2929" s="4" t="s">
        <v>11</v>
      </c>
      <c r="B2929" s="4" t="s">
        <v>19</v>
      </c>
      <c r="C2929" s="4" t="s">
        <v>3468</v>
      </c>
      <c r="D2929" s="4" t="s">
        <v>883</v>
      </c>
      <c r="F2929" s="4">
        <v>505998</v>
      </c>
      <c r="G2929" s="5" t="s">
        <v>954</v>
      </c>
      <c r="H2929" s="4">
        <v>0</v>
      </c>
      <c r="I2929" s="6">
        <v>5170000</v>
      </c>
      <c r="J2929" s="6">
        <v>3168528</v>
      </c>
    </row>
    <row r="2930" spans="1:10" x14ac:dyDescent="0.2">
      <c r="A2930" s="4" t="s">
        <v>11</v>
      </c>
      <c r="B2930" s="4" t="s">
        <v>12</v>
      </c>
      <c r="C2930" s="4" t="s">
        <v>275</v>
      </c>
      <c r="D2930" s="4" t="s">
        <v>1498</v>
      </c>
      <c r="F2930" s="4">
        <v>1444718</v>
      </c>
      <c r="G2930" s="5" t="s">
        <v>954</v>
      </c>
      <c r="H2930" s="4">
        <v>0</v>
      </c>
      <c r="I2930" s="6">
        <v>5180000</v>
      </c>
      <c r="J2930" s="6">
        <v>3169532</v>
      </c>
    </row>
    <row r="2931" spans="1:10" x14ac:dyDescent="0.2">
      <c r="A2931" s="4" t="s">
        <v>11</v>
      </c>
      <c r="B2931" s="4" t="s">
        <v>19</v>
      </c>
      <c r="C2931" s="4" t="s">
        <v>1054</v>
      </c>
      <c r="D2931" s="4" t="s">
        <v>3469</v>
      </c>
      <c r="F2931" s="4">
        <v>572345</v>
      </c>
      <c r="G2931" s="5" t="s">
        <v>954</v>
      </c>
      <c r="H2931" s="4">
        <v>0</v>
      </c>
      <c r="I2931" s="6">
        <v>5190000</v>
      </c>
      <c r="J2931" s="6">
        <v>3170536</v>
      </c>
    </row>
    <row r="2932" spans="1:10" x14ac:dyDescent="0.2">
      <c r="A2932" s="4" t="s">
        <v>11</v>
      </c>
      <c r="B2932" s="4" t="s">
        <v>19</v>
      </c>
      <c r="C2932" s="4" t="s">
        <v>1054</v>
      </c>
      <c r="D2932" s="4" t="s">
        <v>3470</v>
      </c>
      <c r="F2932" s="4">
        <v>641959</v>
      </c>
      <c r="G2932" s="5" t="s">
        <v>954</v>
      </c>
      <c r="H2932" s="4">
        <v>0</v>
      </c>
      <c r="I2932" s="6">
        <v>5200000</v>
      </c>
      <c r="J2932" s="6">
        <v>3171540</v>
      </c>
    </row>
    <row r="2933" spans="1:10" x14ac:dyDescent="0.2">
      <c r="A2933" s="4" t="s">
        <v>11</v>
      </c>
      <c r="B2933" s="4" t="s">
        <v>12</v>
      </c>
      <c r="C2933" s="4" t="s">
        <v>1054</v>
      </c>
      <c r="D2933" s="4" t="s">
        <v>3471</v>
      </c>
      <c r="F2933" s="4">
        <v>734291</v>
      </c>
      <c r="G2933" s="5" t="s">
        <v>954</v>
      </c>
      <c r="H2933" s="4">
        <v>0</v>
      </c>
      <c r="I2933" s="6">
        <v>5210000</v>
      </c>
      <c r="J2933" s="6">
        <v>3172544</v>
      </c>
    </row>
    <row r="2934" spans="1:10" x14ac:dyDescent="0.2">
      <c r="A2934" s="4" t="s">
        <v>11</v>
      </c>
      <c r="B2934" s="4" t="s">
        <v>12</v>
      </c>
      <c r="C2934" s="4" t="s">
        <v>1054</v>
      </c>
      <c r="D2934" s="4" t="s">
        <v>3472</v>
      </c>
      <c r="F2934" s="4">
        <v>602316</v>
      </c>
      <c r="G2934" s="5" t="s">
        <v>954</v>
      </c>
      <c r="H2934" s="4">
        <v>0</v>
      </c>
      <c r="I2934" s="6">
        <v>5220000</v>
      </c>
      <c r="J2934" s="6">
        <v>3173548</v>
      </c>
    </row>
    <row r="2935" spans="1:10" x14ac:dyDescent="0.2">
      <c r="A2935" s="4" t="s">
        <v>11</v>
      </c>
      <c r="B2935" s="4" t="s">
        <v>12</v>
      </c>
      <c r="C2935" s="4" t="s">
        <v>191</v>
      </c>
      <c r="D2935" s="4" t="s">
        <v>2409</v>
      </c>
      <c r="F2935" s="4">
        <v>751279</v>
      </c>
      <c r="G2935" s="5" t="s">
        <v>954</v>
      </c>
      <c r="H2935" s="4">
        <v>0</v>
      </c>
      <c r="I2935" s="6">
        <v>5230000</v>
      </c>
      <c r="J2935" s="6">
        <v>3174552</v>
      </c>
    </row>
    <row r="2936" spans="1:10" x14ac:dyDescent="0.2">
      <c r="A2936" s="4" t="s">
        <v>11</v>
      </c>
      <c r="B2936" s="4" t="s">
        <v>22</v>
      </c>
      <c r="C2936" s="4" t="s">
        <v>1398</v>
      </c>
      <c r="D2936" s="4" t="s">
        <v>1536</v>
      </c>
      <c r="F2936" s="4">
        <v>572311</v>
      </c>
      <c r="G2936" s="5" t="s">
        <v>954</v>
      </c>
      <c r="H2936" s="4">
        <v>0</v>
      </c>
      <c r="I2936" s="6">
        <v>5240000</v>
      </c>
      <c r="J2936" s="6">
        <v>3175556</v>
      </c>
    </row>
    <row r="2937" spans="1:10" x14ac:dyDescent="0.2">
      <c r="A2937" s="4" t="s">
        <v>11</v>
      </c>
      <c r="B2937" s="4" t="s">
        <v>67</v>
      </c>
      <c r="C2937" s="4" t="s">
        <v>1398</v>
      </c>
      <c r="D2937" s="4" t="s">
        <v>1450</v>
      </c>
      <c r="F2937" s="4">
        <v>520146</v>
      </c>
      <c r="G2937" s="5" t="s">
        <v>954</v>
      </c>
      <c r="H2937" s="4">
        <v>0</v>
      </c>
      <c r="I2937" s="6">
        <v>5250000</v>
      </c>
      <c r="J2937" s="6">
        <v>3176560</v>
      </c>
    </row>
    <row r="2938" spans="1:10" x14ac:dyDescent="0.2">
      <c r="A2938" s="4" t="s">
        <v>11</v>
      </c>
      <c r="B2938" s="4" t="s">
        <v>19</v>
      </c>
      <c r="C2938" s="4" t="s">
        <v>1740</v>
      </c>
      <c r="D2938" s="4" t="s">
        <v>3473</v>
      </c>
      <c r="F2938" s="4">
        <v>1657053</v>
      </c>
      <c r="G2938" s="5" t="s">
        <v>954</v>
      </c>
      <c r="H2938" s="4">
        <v>0</v>
      </c>
      <c r="I2938" s="6">
        <v>5260000</v>
      </c>
      <c r="J2938" s="6">
        <v>3177564</v>
      </c>
    </row>
    <row r="2939" spans="1:10" x14ac:dyDescent="0.2">
      <c r="A2939" s="4" t="s">
        <v>11</v>
      </c>
      <c r="B2939" s="4" t="s">
        <v>488</v>
      </c>
      <c r="C2939" s="4" t="s">
        <v>3474</v>
      </c>
      <c r="D2939" s="4" t="s">
        <v>3475</v>
      </c>
      <c r="F2939" s="4">
        <v>1595758</v>
      </c>
      <c r="G2939" s="5" t="s">
        <v>954</v>
      </c>
      <c r="H2939" s="4">
        <v>0</v>
      </c>
      <c r="I2939" s="6">
        <v>5270000</v>
      </c>
      <c r="J2939" s="6">
        <v>3178568</v>
      </c>
    </row>
    <row r="2940" spans="1:10" x14ac:dyDescent="0.2">
      <c r="A2940" s="4" t="s">
        <v>11</v>
      </c>
      <c r="B2940" s="4" t="s">
        <v>19</v>
      </c>
      <c r="C2940" s="4" t="s">
        <v>1740</v>
      </c>
      <c r="D2940" s="4" t="s">
        <v>1076</v>
      </c>
      <c r="F2940" s="4">
        <v>587053</v>
      </c>
      <c r="G2940" s="5" t="s">
        <v>954</v>
      </c>
      <c r="H2940" s="4">
        <v>0</v>
      </c>
      <c r="I2940" s="6">
        <v>5280000</v>
      </c>
      <c r="J2940" s="6">
        <v>3179572</v>
      </c>
    </row>
    <row r="2941" spans="1:10" x14ac:dyDescent="0.2">
      <c r="A2941" s="4" t="s">
        <v>11</v>
      </c>
      <c r="B2941" s="4" t="s">
        <v>12</v>
      </c>
      <c r="C2941" s="4" t="s">
        <v>1151</v>
      </c>
      <c r="D2941" s="4" t="s">
        <v>307</v>
      </c>
      <c r="F2941" s="4">
        <v>1681111</v>
      </c>
      <c r="G2941" s="5" t="s">
        <v>954</v>
      </c>
      <c r="H2941" s="4">
        <v>0</v>
      </c>
      <c r="I2941" s="6">
        <v>5290000</v>
      </c>
      <c r="J2941" s="6">
        <v>3180576</v>
      </c>
    </row>
    <row r="2942" spans="1:10" x14ac:dyDescent="0.2">
      <c r="A2942" s="4" t="s">
        <v>11</v>
      </c>
      <c r="B2942" s="4" t="s">
        <v>12</v>
      </c>
      <c r="C2942" s="4" t="s">
        <v>1151</v>
      </c>
      <c r="D2942" s="4" t="s">
        <v>3476</v>
      </c>
      <c r="F2942" s="4">
        <v>594398</v>
      </c>
      <c r="G2942" s="5" t="s">
        <v>954</v>
      </c>
      <c r="H2942" s="4">
        <v>0</v>
      </c>
      <c r="I2942" s="6">
        <v>5300000</v>
      </c>
      <c r="J2942" s="6">
        <v>3181580</v>
      </c>
    </row>
    <row r="2943" spans="1:10" x14ac:dyDescent="0.2">
      <c r="A2943" s="4" t="s">
        <v>11</v>
      </c>
      <c r="B2943" s="4" t="s">
        <v>12</v>
      </c>
      <c r="C2943" s="4" t="s">
        <v>191</v>
      </c>
      <c r="D2943" s="4" t="s">
        <v>3477</v>
      </c>
      <c r="F2943" s="4">
        <v>643716</v>
      </c>
      <c r="G2943" s="5" t="s">
        <v>954</v>
      </c>
      <c r="H2943" s="4">
        <v>0</v>
      </c>
      <c r="I2943" s="6">
        <v>5310000</v>
      </c>
      <c r="J2943" s="6">
        <v>3182584</v>
      </c>
    </row>
    <row r="2944" spans="1:10" x14ac:dyDescent="0.2">
      <c r="A2944" s="4" t="s">
        <v>11</v>
      </c>
      <c r="B2944" s="4" t="s">
        <v>19</v>
      </c>
      <c r="C2944" s="4" t="s">
        <v>1151</v>
      </c>
      <c r="D2944" s="4" t="s">
        <v>3478</v>
      </c>
      <c r="F2944" s="4">
        <v>128880</v>
      </c>
      <c r="G2944" s="5" t="s">
        <v>954</v>
      </c>
      <c r="H2944" s="4">
        <v>0</v>
      </c>
      <c r="I2944" s="6">
        <v>5320000</v>
      </c>
      <c r="J2944" s="6">
        <v>3183588</v>
      </c>
    </row>
    <row r="2945" spans="1:10" x14ac:dyDescent="0.2">
      <c r="A2945" s="4" t="s">
        <v>11</v>
      </c>
      <c r="B2945" s="4" t="s">
        <v>25</v>
      </c>
      <c r="C2945" s="4" t="s">
        <v>3479</v>
      </c>
      <c r="D2945" s="4" t="s">
        <v>181</v>
      </c>
      <c r="F2945" s="4">
        <v>532703</v>
      </c>
      <c r="G2945" s="5" t="s">
        <v>954</v>
      </c>
      <c r="H2945" s="4">
        <v>0</v>
      </c>
      <c r="I2945" s="6">
        <v>5330000</v>
      </c>
      <c r="J2945" s="6">
        <v>3184592</v>
      </c>
    </row>
    <row r="2946" spans="1:10" x14ac:dyDescent="0.2">
      <c r="A2946" s="4" t="s">
        <v>11</v>
      </c>
      <c r="B2946" s="4" t="s">
        <v>19</v>
      </c>
      <c r="C2946" s="4" t="s">
        <v>191</v>
      </c>
      <c r="D2946" s="4" t="s">
        <v>3480</v>
      </c>
      <c r="F2946" s="4">
        <v>82590</v>
      </c>
      <c r="G2946" s="5" t="s">
        <v>954</v>
      </c>
      <c r="H2946" s="4">
        <v>0</v>
      </c>
      <c r="I2946" s="6">
        <v>5340000</v>
      </c>
      <c r="J2946" s="6">
        <v>3185596</v>
      </c>
    </row>
    <row r="2947" spans="1:10" x14ac:dyDescent="0.2">
      <c r="A2947" s="4" t="s">
        <v>11</v>
      </c>
      <c r="B2947" s="4" t="s">
        <v>67</v>
      </c>
      <c r="C2947" s="4" t="s">
        <v>2484</v>
      </c>
      <c r="D2947" s="4" t="s">
        <v>2411</v>
      </c>
      <c r="F2947" s="4">
        <v>447100</v>
      </c>
      <c r="G2947" s="5" t="s">
        <v>954</v>
      </c>
      <c r="H2947" s="4">
        <v>0</v>
      </c>
      <c r="I2947" s="6">
        <v>5350000</v>
      </c>
      <c r="J2947" s="6">
        <v>3186600</v>
      </c>
    </row>
    <row r="2948" spans="1:10" x14ac:dyDescent="0.2">
      <c r="A2948" s="4" t="s">
        <v>11</v>
      </c>
      <c r="B2948" s="4" t="s">
        <v>12</v>
      </c>
      <c r="C2948" s="4" t="s">
        <v>3096</v>
      </c>
      <c r="D2948" s="4" t="s">
        <v>3481</v>
      </c>
      <c r="F2948" s="4">
        <v>770493</v>
      </c>
      <c r="G2948" s="5" t="s">
        <v>954</v>
      </c>
      <c r="H2948" s="4">
        <v>0</v>
      </c>
      <c r="I2948" s="6">
        <v>5360000</v>
      </c>
      <c r="J2948" s="6">
        <v>3187604</v>
      </c>
    </row>
    <row r="2949" spans="1:10" x14ac:dyDescent="0.2">
      <c r="A2949" s="4" t="s">
        <v>11</v>
      </c>
      <c r="B2949" s="4" t="s">
        <v>12</v>
      </c>
      <c r="C2949" s="4" t="s">
        <v>677</v>
      </c>
      <c r="D2949" s="4" t="s">
        <v>3482</v>
      </c>
      <c r="F2949" s="4">
        <v>1084746</v>
      </c>
      <c r="G2949" s="5" t="s">
        <v>954</v>
      </c>
      <c r="H2949" s="4">
        <v>0</v>
      </c>
      <c r="I2949" s="6">
        <v>5370000</v>
      </c>
      <c r="J2949" s="6">
        <v>3188608</v>
      </c>
    </row>
    <row r="2950" spans="1:10" x14ac:dyDescent="0.2">
      <c r="A2950" s="4" t="s">
        <v>11</v>
      </c>
      <c r="B2950" s="4" t="s">
        <v>12</v>
      </c>
      <c r="C2950" s="4" t="s">
        <v>677</v>
      </c>
      <c r="D2950" s="4" t="s">
        <v>3483</v>
      </c>
      <c r="F2950" s="4">
        <v>1015203</v>
      </c>
      <c r="G2950" s="5" t="s">
        <v>954</v>
      </c>
      <c r="H2950" s="4">
        <v>0</v>
      </c>
      <c r="I2950" s="6">
        <v>5380000</v>
      </c>
      <c r="J2950" s="6">
        <v>3189612</v>
      </c>
    </row>
    <row r="2951" spans="1:10" x14ac:dyDescent="0.2">
      <c r="A2951" s="4" t="s">
        <v>11</v>
      </c>
      <c r="B2951" s="4" t="s">
        <v>67</v>
      </c>
      <c r="C2951" s="4" t="s">
        <v>700</v>
      </c>
      <c r="D2951" s="4" t="s">
        <v>3484</v>
      </c>
      <c r="F2951" s="4">
        <v>813954</v>
      </c>
      <c r="G2951" s="5" t="s">
        <v>954</v>
      </c>
      <c r="H2951" s="4">
        <v>0</v>
      </c>
      <c r="I2951" s="6">
        <v>5390000</v>
      </c>
      <c r="J2951" s="6">
        <v>3190616</v>
      </c>
    </row>
    <row r="2952" spans="1:10" x14ac:dyDescent="0.2">
      <c r="A2952" s="4" t="s">
        <v>11</v>
      </c>
      <c r="B2952" s="4" t="s">
        <v>12</v>
      </c>
      <c r="C2952" s="4" t="s">
        <v>3485</v>
      </c>
      <c r="D2952" s="4" t="s">
        <v>3486</v>
      </c>
      <c r="F2952" s="4">
        <v>508547</v>
      </c>
      <c r="G2952" s="5" t="s">
        <v>954</v>
      </c>
      <c r="H2952" s="4">
        <v>0</v>
      </c>
      <c r="I2952" s="6">
        <v>5400000</v>
      </c>
      <c r="J2952" s="6">
        <v>3191620</v>
      </c>
    </row>
    <row r="2953" spans="1:10" x14ac:dyDescent="0.2">
      <c r="A2953" s="4" t="s">
        <v>11</v>
      </c>
      <c r="B2953" s="4" t="s">
        <v>25</v>
      </c>
      <c r="C2953" s="4" t="s">
        <v>3216</v>
      </c>
      <c r="D2953" s="4" t="s">
        <v>3487</v>
      </c>
      <c r="F2953" s="4">
        <v>789436</v>
      </c>
      <c r="G2953" s="5" t="s">
        <v>954</v>
      </c>
      <c r="H2953" s="4">
        <v>0</v>
      </c>
      <c r="I2953" s="6">
        <v>5410000</v>
      </c>
      <c r="J2953" s="6">
        <v>3192624</v>
      </c>
    </row>
    <row r="2954" spans="1:10" x14ac:dyDescent="0.2">
      <c r="A2954" s="4" t="s">
        <v>11</v>
      </c>
      <c r="B2954" s="4" t="s">
        <v>488</v>
      </c>
      <c r="C2954" s="4" t="s">
        <v>3216</v>
      </c>
      <c r="D2954" s="4" t="s">
        <v>3488</v>
      </c>
      <c r="F2954" s="4">
        <v>1423969</v>
      </c>
      <c r="G2954" s="5" t="s">
        <v>954</v>
      </c>
      <c r="H2954" s="4">
        <v>0</v>
      </c>
      <c r="I2954" s="6">
        <v>5420000</v>
      </c>
      <c r="J2954" s="6">
        <v>3193628</v>
      </c>
    </row>
    <row r="2955" spans="1:10" x14ac:dyDescent="0.2">
      <c r="A2955" s="4" t="s">
        <v>11</v>
      </c>
      <c r="B2955" s="4" t="s">
        <v>25</v>
      </c>
      <c r="C2955" s="4" t="s">
        <v>3216</v>
      </c>
      <c r="D2955" s="4" t="s">
        <v>3489</v>
      </c>
      <c r="F2955" s="4">
        <v>514230</v>
      </c>
      <c r="G2955" s="5" t="s">
        <v>954</v>
      </c>
      <c r="H2955" s="4">
        <v>0</v>
      </c>
      <c r="I2955" s="6">
        <v>5430000</v>
      </c>
      <c r="J2955" s="6">
        <v>3194632</v>
      </c>
    </row>
    <row r="2956" spans="1:10" x14ac:dyDescent="0.2">
      <c r="A2956" s="4" t="s">
        <v>11</v>
      </c>
      <c r="B2956" s="4" t="s">
        <v>12</v>
      </c>
      <c r="C2956" s="4" t="s">
        <v>747</v>
      </c>
      <c r="D2956" s="4" t="s">
        <v>3490</v>
      </c>
      <c r="F2956" s="4">
        <v>1085032</v>
      </c>
      <c r="G2956" s="5" t="s">
        <v>954</v>
      </c>
      <c r="H2956" s="4">
        <v>0</v>
      </c>
      <c r="I2956" s="6">
        <v>5440000</v>
      </c>
      <c r="J2956" s="6">
        <v>3195636</v>
      </c>
    </row>
    <row r="2957" spans="1:10" x14ac:dyDescent="0.2">
      <c r="A2957" s="4" t="s">
        <v>11</v>
      </c>
      <c r="B2957" s="4" t="s">
        <v>16</v>
      </c>
      <c r="C2957" s="4" t="s">
        <v>1751</v>
      </c>
      <c r="D2957" s="4" t="s">
        <v>3491</v>
      </c>
      <c r="F2957" s="4">
        <v>756526</v>
      </c>
      <c r="G2957" s="5" t="s">
        <v>954</v>
      </c>
      <c r="H2957" s="4">
        <v>0</v>
      </c>
      <c r="I2957" s="6">
        <v>5450000</v>
      </c>
      <c r="J2957" s="6">
        <v>3196640</v>
      </c>
    </row>
    <row r="2958" spans="1:10" x14ac:dyDescent="0.2">
      <c r="A2958" s="4" t="s">
        <v>11</v>
      </c>
      <c r="B2958" s="4" t="s">
        <v>25</v>
      </c>
      <c r="C2958" s="4" t="s">
        <v>1361</v>
      </c>
      <c r="D2958" s="4" t="s">
        <v>37</v>
      </c>
      <c r="F2958" s="4">
        <v>68144</v>
      </c>
      <c r="G2958" s="5" t="s">
        <v>954</v>
      </c>
      <c r="H2958" s="4">
        <v>0</v>
      </c>
      <c r="I2958" s="6">
        <v>5460000</v>
      </c>
      <c r="J2958" s="6">
        <v>3197644</v>
      </c>
    </row>
    <row r="2959" spans="1:10" x14ac:dyDescent="0.2">
      <c r="A2959" s="4" t="s">
        <v>11</v>
      </c>
      <c r="B2959" s="4" t="s">
        <v>25</v>
      </c>
      <c r="C2959" s="4" t="s">
        <v>1361</v>
      </c>
      <c r="D2959" s="4" t="s">
        <v>3492</v>
      </c>
      <c r="F2959" s="4">
        <v>768570</v>
      </c>
      <c r="G2959" s="5" t="s">
        <v>954</v>
      </c>
      <c r="H2959" s="4">
        <v>0</v>
      </c>
      <c r="I2959" s="6">
        <v>5470000</v>
      </c>
      <c r="J2959" s="6">
        <v>3198648</v>
      </c>
    </row>
    <row r="2960" spans="1:10" x14ac:dyDescent="0.2">
      <c r="A2960" s="4" t="s">
        <v>11</v>
      </c>
      <c r="B2960" s="4" t="s">
        <v>22</v>
      </c>
      <c r="C2960" s="4" t="s">
        <v>1694</v>
      </c>
      <c r="D2960" s="4" t="s">
        <v>3493</v>
      </c>
      <c r="F2960" s="4">
        <v>752665</v>
      </c>
      <c r="G2960" s="5" t="s">
        <v>954</v>
      </c>
      <c r="H2960" s="4">
        <v>0</v>
      </c>
      <c r="I2960" s="6">
        <v>5480000</v>
      </c>
      <c r="J2960" s="6">
        <v>3199652</v>
      </c>
    </row>
    <row r="2961" spans="1:10" x14ac:dyDescent="0.2">
      <c r="A2961" s="4" t="s">
        <v>11</v>
      </c>
      <c r="B2961" s="4" t="s">
        <v>50</v>
      </c>
      <c r="C2961" s="4" t="s">
        <v>3494</v>
      </c>
      <c r="D2961" s="4" t="s">
        <v>3495</v>
      </c>
      <c r="F2961" s="4">
        <v>482636</v>
      </c>
      <c r="G2961" s="5" t="s">
        <v>954</v>
      </c>
      <c r="H2961" s="4">
        <v>0</v>
      </c>
      <c r="I2961" s="6">
        <v>5490000</v>
      </c>
      <c r="J2961" s="6">
        <v>3200656</v>
      </c>
    </row>
    <row r="2962" spans="1:10" x14ac:dyDescent="0.2">
      <c r="A2962" s="4" t="s">
        <v>11</v>
      </c>
      <c r="B2962" s="4" t="s">
        <v>19</v>
      </c>
      <c r="C2962" s="4" t="s">
        <v>3494</v>
      </c>
      <c r="D2962" s="4" t="s">
        <v>3388</v>
      </c>
      <c r="F2962" s="4">
        <v>645000</v>
      </c>
      <c r="G2962" s="5" t="s">
        <v>954</v>
      </c>
      <c r="H2962" s="4">
        <v>0</v>
      </c>
      <c r="I2962" s="6">
        <v>5500000</v>
      </c>
      <c r="J2962" s="6">
        <v>3201660</v>
      </c>
    </row>
    <row r="2963" spans="1:10" x14ac:dyDescent="0.2">
      <c r="A2963" s="4" t="s">
        <v>11</v>
      </c>
      <c r="B2963" s="4" t="s">
        <v>16</v>
      </c>
      <c r="C2963" s="4" t="s">
        <v>3494</v>
      </c>
      <c r="D2963" s="4" t="s">
        <v>3496</v>
      </c>
      <c r="F2963" s="4">
        <v>680353</v>
      </c>
      <c r="G2963" s="5" t="s">
        <v>954</v>
      </c>
      <c r="H2963" s="4">
        <v>0</v>
      </c>
      <c r="I2963" s="6">
        <v>5510000</v>
      </c>
      <c r="J2963" s="6">
        <v>3202664</v>
      </c>
    </row>
    <row r="2964" spans="1:10" x14ac:dyDescent="0.2">
      <c r="A2964" s="4" t="s">
        <v>11</v>
      </c>
      <c r="B2964" s="4" t="s">
        <v>50</v>
      </c>
      <c r="C2964" s="4" t="s">
        <v>2945</v>
      </c>
      <c r="D2964" s="4" t="s">
        <v>628</v>
      </c>
      <c r="F2964" s="4">
        <v>674174</v>
      </c>
      <c r="G2964" s="5" t="s">
        <v>954</v>
      </c>
      <c r="H2964" s="4">
        <v>0</v>
      </c>
      <c r="I2964" s="6">
        <v>5520000</v>
      </c>
      <c r="J2964" s="6">
        <v>3203668</v>
      </c>
    </row>
    <row r="2965" spans="1:10" x14ac:dyDescent="0.2">
      <c r="A2965" s="4" t="s">
        <v>11</v>
      </c>
      <c r="B2965" s="4" t="s">
        <v>12</v>
      </c>
      <c r="C2965" s="4" t="s">
        <v>2945</v>
      </c>
      <c r="D2965" s="4" t="s">
        <v>884</v>
      </c>
      <c r="F2965" s="4">
        <v>1012978</v>
      </c>
      <c r="G2965" s="5" t="s">
        <v>954</v>
      </c>
      <c r="H2965" s="4">
        <v>0</v>
      </c>
      <c r="I2965" s="6">
        <v>5530000</v>
      </c>
      <c r="J2965" s="6">
        <v>3204672</v>
      </c>
    </row>
    <row r="2966" spans="1:10" x14ac:dyDescent="0.2">
      <c r="A2966" s="4" t="s">
        <v>11</v>
      </c>
      <c r="B2966" s="4" t="s">
        <v>12</v>
      </c>
      <c r="C2966" s="4" t="s">
        <v>2945</v>
      </c>
      <c r="D2966" s="4" t="s">
        <v>3497</v>
      </c>
      <c r="F2966" s="4">
        <v>1659489</v>
      </c>
      <c r="G2966" s="5" t="s">
        <v>954</v>
      </c>
      <c r="H2966" s="4">
        <v>0</v>
      </c>
      <c r="I2966" s="6">
        <v>5540000</v>
      </c>
      <c r="J2966" s="6">
        <v>3205676</v>
      </c>
    </row>
    <row r="2967" spans="1:10" x14ac:dyDescent="0.2">
      <c r="A2967" s="4" t="s">
        <v>11</v>
      </c>
      <c r="B2967" s="4" t="s">
        <v>50</v>
      </c>
      <c r="C2967" s="4" t="s">
        <v>2945</v>
      </c>
      <c r="D2967" s="4" t="s">
        <v>3242</v>
      </c>
      <c r="F2967" s="4">
        <v>1380193</v>
      </c>
      <c r="G2967" s="5" t="s">
        <v>954</v>
      </c>
      <c r="H2967" s="4">
        <v>0</v>
      </c>
      <c r="I2967" s="6">
        <v>5550000</v>
      </c>
      <c r="J2967" s="6">
        <v>3206680</v>
      </c>
    </row>
    <row r="2968" spans="1:10" x14ac:dyDescent="0.2">
      <c r="A2968" s="4" t="s">
        <v>11</v>
      </c>
      <c r="B2968" s="4" t="s">
        <v>16</v>
      </c>
      <c r="C2968" s="4" t="s">
        <v>389</v>
      </c>
      <c r="D2968" s="4" t="s">
        <v>3498</v>
      </c>
      <c r="F2968" s="4">
        <v>1604410</v>
      </c>
      <c r="G2968" s="5" t="s">
        <v>954</v>
      </c>
      <c r="H2968" s="4">
        <v>0</v>
      </c>
      <c r="I2968" s="6">
        <v>5560000</v>
      </c>
      <c r="J2968" s="6">
        <v>3207684</v>
      </c>
    </row>
    <row r="2969" spans="1:10" x14ac:dyDescent="0.2">
      <c r="A2969" s="4" t="s">
        <v>11</v>
      </c>
      <c r="B2969" s="4" t="s">
        <v>19</v>
      </c>
      <c r="C2969" s="4" t="s">
        <v>3499</v>
      </c>
      <c r="D2969" s="4" t="s">
        <v>3500</v>
      </c>
      <c r="F2969" s="4">
        <v>44145</v>
      </c>
      <c r="G2969" s="5" t="s">
        <v>1291</v>
      </c>
      <c r="H2969" s="4">
        <v>0</v>
      </c>
      <c r="I2969" s="6">
        <v>5570000</v>
      </c>
      <c r="J2969" s="6">
        <v>3208688</v>
      </c>
    </row>
    <row r="2970" spans="1:10" x14ac:dyDescent="0.2">
      <c r="A2970" s="4" t="s">
        <v>11</v>
      </c>
      <c r="B2970" s="4" t="s">
        <v>25</v>
      </c>
      <c r="C2970" s="4" t="s">
        <v>3501</v>
      </c>
      <c r="D2970" s="4" t="s">
        <v>3502</v>
      </c>
      <c r="F2970" s="4">
        <v>739795</v>
      </c>
      <c r="G2970" s="5" t="s">
        <v>1291</v>
      </c>
      <c r="H2970" s="4">
        <v>0</v>
      </c>
      <c r="I2970" s="6">
        <v>5580000</v>
      </c>
      <c r="J2970" s="6">
        <v>3209692</v>
      </c>
    </row>
    <row r="2971" spans="1:10" x14ac:dyDescent="0.2">
      <c r="A2971" s="4" t="s">
        <v>11</v>
      </c>
      <c r="B2971" s="4" t="s">
        <v>12</v>
      </c>
      <c r="C2971" s="4" t="s">
        <v>3501</v>
      </c>
      <c r="D2971" s="4" t="s">
        <v>3245</v>
      </c>
      <c r="F2971" s="4">
        <v>508562</v>
      </c>
      <c r="G2971" s="5" t="s">
        <v>1291</v>
      </c>
      <c r="H2971" s="4">
        <v>0</v>
      </c>
      <c r="I2971" s="6">
        <v>5590000</v>
      </c>
      <c r="J2971" s="6">
        <v>3210696</v>
      </c>
    </row>
    <row r="2972" spans="1:10" x14ac:dyDescent="0.2">
      <c r="A2972" s="4" t="s">
        <v>11</v>
      </c>
      <c r="B2972" s="4" t="s">
        <v>50</v>
      </c>
      <c r="C2972" s="4" t="s">
        <v>1398</v>
      </c>
      <c r="D2972" s="4" t="s">
        <v>66</v>
      </c>
      <c r="F2972" s="4">
        <v>1144318</v>
      </c>
      <c r="G2972" s="5" t="s">
        <v>1291</v>
      </c>
      <c r="H2972" s="4">
        <v>0</v>
      </c>
      <c r="I2972" s="6">
        <v>5600000</v>
      </c>
      <c r="J2972" s="6">
        <v>3211700</v>
      </c>
    </row>
    <row r="2973" spans="1:10" x14ac:dyDescent="0.2">
      <c r="A2973" s="4" t="s">
        <v>11</v>
      </c>
      <c r="B2973" s="4" t="s">
        <v>22</v>
      </c>
      <c r="C2973" s="4" t="s">
        <v>1034</v>
      </c>
      <c r="D2973" s="4" t="s">
        <v>921</v>
      </c>
      <c r="F2973" s="4">
        <v>645596</v>
      </c>
      <c r="G2973" s="5" t="s">
        <v>1291</v>
      </c>
      <c r="H2973" s="4">
        <v>0</v>
      </c>
      <c r="I2973" s="6">
        <v>5610000</v>
      </c>
      <c r="J2973" s="6">
        <v>3212704</v>
      </c>
    </row>
    <row r="2974" spans="1:10" x14ac:dyDescent="0.2">
      <c r="A2974" s="4" t="s">
        <v>11</v>
      </c>
      <c r="B2974" s="4" t="s">
        <v>22</v>
      </c>
      <c r="C2974" s="4" t="s">
        <v>356</v>
      </c>
      <c r="D2974" s="4" t="s">
        <v>2875</v>
      </c>
      <c r="F2974" s="4">
        <v>1296381</v>
      </c>
      <c r="G2974" s="5" t="s">
        <v>1291</v>
      </c>
      <c r="H2974" s="4">
        <v>0</v>
      </c>
      <c r="I2974" s="6">
        <v>5620000</v>
      </c>
      <c r="J2974" s="6">
        <v>3213708</v>
      </c>
    </row>
    <row r="2975" spans="1:10" x14ac:dyDescent="0.2">
      <c r="A2975" s="4" t="s">
        <v>11</v>
      </c>
      <c r="B2975" s="4" t="s">
        <v>157</v>
      </c>
      <c r="C2975" s="4" t="s">
        <v>834</v>
      </c>
      <c r="D2975" s="4" t="s">
        <v>3503</v>
      </c>
      <c r="F2975" s="4">
        <v>1526472</v>
      </c>
      <c r="G2975" s="5" t="s">
        <v>1291</v>
      </c>
      <c r="H2975" s="4">
        <v>0</v>
      </c>
      <c r="I2975" s="6">
        <v>5630000</v>
      </c>
      <c r="J2975" s="6">
        <v>3214712</v>
      </c>
    </row>
    <row r="2976" spans="1:10" x14ac:dyDescent="0.2">
      <c r="A2976" s="4" t="s">
        <v>11</v>
      </c>
      <c r="B2976" s="4" t="s">
        <v>19</v>
      </c>
      <c r="C2976" s="4" t="s">
        <v>952</v>
      </c>
      <c r="D2976" s="4" t="s">
        <v>3504</v>
      </c>
      <c r="F2976" s="4">
        <v>511442</v>
      </c>
      <c r="G2976" s="5" t="s">
        <v>1291</v>
      </c>
      <c r="H2976" s="4">
        <v>0</v>
      </c>
      <c r="I2976" s="6">
        <v>5640000</v>
      </c>
      <c r="J2976" s="6">
        <v>3215716</v>
      </c>
    </row>
    <row r="2977" spans="1:10" x14ac:dyDescent="0.2">
      <c r="A2977" s="4" t="s">
        <v>11</v>
      </c>
      <c r="B2977" s="4" t="s">
        <v>19</v>
      </c>
      <c r="C2977" s="4" t="s">
        <v>3499</v>
      </c>
      <c r="D2977" s="4" t="s">
        <v>893</v>
      </c>
      <c r="F2977" s="4">
        <v>676948</v>
      </c>
      <c r="G2977" s="5" t="s">
        <v>1291</v>
      </c>
      <c r="H2977" s="4">
        <v>0</v>
      </c>
      <c r="I2977" s="6">
        <v>5650000</v>
      </c>
      <c r="J2977" s="6">
        <v>3216720</v>
      </c>
    </row>
    <row r="2978" spans="1:10" x14ac:dyDescent="0.2">
      <c r="A2978" s="4" t="s">
        <v>11</v>
      </c>
      <c r="B2978" s="4" t="s">
        <v>157</v>
      </c>
      <c r="C2978" s="4" t="s">
        <v>191</v>
      </c>
      <c r="D2978" s="4" t="s">
        <v>291</v>
      </c>
      <c r="F2978" s="4">
        <v>1093820</v>
      </c>
      <c r="G2978" s="5" t="s">
        <v>1291</v>
      </c>
      <c r="H2978" s="4">
        <v>0</v>
      </c>
      <c r="I2978" s="6">
        <v>5660000</v>
      </c>
      <c r="J2978" s="6">
        <v>3217724</v>
      </c>
    </row>
    <row r="2979" spans="1:10" x14ac:dyDescent="0.2">
      <c r="A2979" s="4" t="s">
        <v>11</v>
      </c>
      <c r="B2979" s="4" t="s">
        <v>16</v>
      </c>
      <c r="C2979" s="4" t="s">
        <v>3096</v>
      </c>
      <c r="D2979" s="4" t="s">
        <v>3505</v>
      </c>
      <c r="F2979" s="4">
        <v>587970</v>
      </c>
      <c r="G2979" s="5" t="s">
        <v>1291</v>
      </c>
      <c r="H2979" s="4">
        <v>0</v>
      </c>
      <c r="I2979" s="6">
        <v>5670000</v>
      </c>
      <c r="J2979" s="6">
        <v>3218728</v>
      </c>
    </row>
    <row r="2980" spans="1:10" x14ac:dyDescent="0.2">
      <c r="A2980" s="4" t="s">
        <v>11</v>
      </c>
      <c r="B2980" s="4" t="s">
        <v>157</v>
      </c>
      <c r="C2980" s="4" t="s">
        <v>3096</v>
      </c>
      <c r="D2980" s="4" t="s">
        <v>1506</v>
      </c>
      <c r="F2980" s="4">
        <v>759058</v>
      </c>
      <c r="G2980" s="5" t="s">
        <v>1291</v>
      </c>
      <c r="H2980" s="4">
        <v>0</v>
      </c>
      <c r="I2980" s="6">
        <v>5680000</v>
      </c>
      <c r="J2980" s="6">
        <v>3219732</v>
      </c>
    </row>
    <row r="2981" spans="1:10" x14ac:dyDescent="0.2">
      <c r="A2981" s="4" t="s">
        <v>11</v>
      </c>
      <c r="B2981" s="4" t="s">
        <v>16</v>
      </c>
      <c r="C2981" s="4" t="s">
        <v>191</v>
      </c>
      <c r="D2981" s="4" t="s">
        <v>158</v>
      </c>
      <c r="F2981" s="4">
        <v>750925</v>
      </c>
      <c r="G2981" s="5" t="s">
        <v>1291</v>
      </c>
      <c r="H2981" s="4">
        <v>0</v>
      </c>
      <c r="I2981" s="6">
        <v>5690000</v>
      </c>
      <c r="J2981" s="6">
        <v>3220736</v>
      </c>
    </row>
    <row r="2982" spans="1:10" x14ac:dyDescent="0.2">
      <c r="A2982" s="4" t="s">
        <v>11</v>
      </c>
      <c r="B2982" s="4" t="s">
        <v>25</v>
      </c>
      <c r="C2982" s="4" t="s">
        <v>3096</v>
      </c>
      <c r="D2982" s="4" t="s">
        <v>327</v>
      </c>
      <c r="F2982" s="4">
        <v>616001</v>
      </c>
      <c r="G2982" s="5" t="s">
        <v>1291</v>
      </c>
      <c r="H2982" s="4">
        <v>0</v>
      </c>
      <c r="I2982" s="6">
        <v>5700000</v>
      </c>
      <c r="J2982" s="6">
        <v>3221740</v>
      </c>
    </row>
    <row r="2983" spans="1:10" x14ac:dyDescent="0.2">
      <c r="A2983" s="4" t="s">
        <v>11</v>
      </c>
      <c r="B2983" s="4" t="s">
        <v>22</v>
      </c>
      <c r="C2983" s="4" t="s">
        <v>3096</v>
      </c>
      <c r="D2983" s="4" t="s">
        <v>3506</v>
      </c>
      <c r="F2983" s="4">
        <v>614956</v>
      </c>
      <c r="G2983" s="5" t="s">
        <v>1291</v>
      </c>
      <c r="H2983" s="4">
        <v>0</v>
      </c>
      <c r="I2983" s="6">
        <v>5710000</v>
      </c>
      <c r="J2983" s="6">
        <v>3222744</v>
      </c>
    </row>
    <row r="2984" spans="1:10" x14ac:dyDescent="0.2">
      <c r="A2984" s="4" t="s">
        <v>11</v>
      </c>
      <c r="B2984" s="4" t="s">
        <v>12</v>
      </c>
      <c r="C2984" s="4" t="s">
        <v>191</v>
      </c>
      <c r="D2984" s="4" t="s">
        <v>416</v>
      </c>
      <c r="F2984" s="4">
        <v>841732</v>
      </c>
      <c r="G2984" s="5" t="s">
        <v>1291</v>
      </c>
      <c r="H2984" s="4">
        <v>0</v>
      </c>
      <c r="I2984" s="6">
        <v>5720000</v>
      </c>
      <c r="J2984" s="6">
        <v>3223748</v>
      </c>
    </row>
    <row r="2985" spans="1:10" x14ac:dyDescent="0.2">
      <c r="A2985" s="4" t="s">
        <v>11</v>
      </c>
      <c r="B2985" s="4" t="s">
        <v>12</v>
      </c>
      <c r="C2985" s="4" t="s">
        <v>191</v>
      </c>
      <c r="D2985" s="4" t="s">
        <v>47</v>
      </c>
      <c r="F2985" s="4">
        <v>681856</v>
      </c>
      <c r="G2985" s="5" t="s">
        <v>1291</v>
      </c>
      <c r="H2985" s="4">
        <v>0</v>
      </c>
      <c r="I2985" s="6">
        <v>5730000</v>
      </c>
      <c r="J2985" s="6">
        <v>3224752</v>
      </c>
    </row>
    <row r="2986" spans="1:10" x14ac:dyDescent="0.2">
      <c r="A2986" s="4" t="s">
        <v>11</v>
      </c>
      <c r="B2986" s="4" t="s">
        <v>19</v>
      </c>
      <c r="C2986" s="4" t="s">
        <v>191</v>
      </c>
      <c r="D2986" s="4" t="s">
        <v>3507</v>
      </c>
      <c r="F2986" s="4">
        <v>572394</v>
      </c>
      <c r="G2986" s="5" t="s">
        <v>1291</v>
      </c>
      <c r="H2986" s="4">
        <v>0</v>
      </c>
      <c r="I2986" s="6">
        <v>5740000</v>
      </c>
      <c r="J2986" s="6">
        <v>3225756</v>
      </c>
    </row>
    <row r="2987" spans="1:10" x14ac:dyDescent="0.2">
      <c r="A2987" s="4" t="s">
        <v>11</v>
      </c>
      <c r="B2987" s="4" t="s">
        <v>12</v>
      </c>
      <c r="C2987" s="4" t="s">
        <v>1675</v>
      </c>
      <c r="D2987" s="4" t="s">
        <v>3508</v>
      </c>
      <c r="F2987" s="4">
        <v>593515</v>
      </c>
      <c r="G2987" s="5" t="s">
        <v>1291</v>
      </c>
      <c r="H2987" s="4">
        <v>0</v>
      </c>
      <c r="I2987" s="6">
        <v>5750000</v>
      </c>
      <c r="J2987" s="6">
        <v>3226760</v>
      </c>
    </row>
    <row r="2988" spans="1:10" x14ac:dyDescent="0.2">
      <c r="A2988" s="4" t="s">
        <v>11</v>
      </c>
      <c r="B2988" s="4" t="s">
        <v>12</v>
      </c>
      <c r="C2988" s="4" t="s">
        <v>1675</v>
      </c>
      <c r="D2988" s="4" t="s">
        <v>3509</v>
      </c>
      <c r="F2988" s="4">
        <v>1537982</v>
      </c>
      <c r="G2988" s="5" t="s">
        <v>1291</v>
      </c>
      <c r="H2988" s="4">
        <v>0</v>
      </c>
      <c r="I2988" s="6">
        <v>5760000</v>
      </c>
      <c r="J2988" s="6">
        <v>3227764</v>
      </c>
    </row>
    <row r="2989" spans="1:10" x14ac:dyDescent="0.2">
      <c r="A2989" s="4" t="s">
        <v>11</v>
      </c>
      <c r="B2989" s="4" t="s">
        <v>22</v>
      </c>
      <c r="C2989" s="4" t="s">
        <v>1675</v>
      </c>
      <c r="D2989" s="4" t="s">
        <v>3510</v>
      </c>
      <c r="F2989" s="4">
        <v>571917</v>
      </c>
      <c r="G2989" s="5" t="s">
        <v>1291</v>
      </c>
      <c r="H2989" s="4">
        <v>0</v>
      </c>
      <c r="I2989" s="6">
        <v>5770000</v>
      </c>
      <c r="J2989" s="6">
        <v>3228768</v>
      </c>
    </row>
    <row r="2990" spans="1:10" x14ac:dyDescent="0.2">
      <c r="A2990" s="4" t="s">
        <v>11</v>
      </c>
      <c r="B2990" s="4" t="s">
        <v>19</v>
      </c>
      <c r="C2990" s="4" t="s">
        <v>1275</v>
      </c>
      <c r="D2990" s="4" t="s">
        <v>3511</v>
      </c>
      <c r="F2990" s="4">
        <v>1518826</v>
      </c>
      <c r="G2990" s="5" t="s">
        <v>1291</v>
      </c>
      <c r="H2990" s="4">
        <v>0</v>
      </c>
      <c r="I2990" s="6">
        <v>5780000</v>
      </c>
      <c r="J2990" s="6">
        <v>3229772</v>
      </c>
    </row>
    <row r="2991" spans="1:10" x14ac:dyDescent="0.2">
      <c r="A2991" s="4" t="s">
        <v>11</v>
      </c>
      <c r="B2991" s="4" t="s">
        <v>25</v>
      </c>
      <c r="C2991" s="4" t="s">
        <v>887</v>
      </c>
      <c r="D2991" s="4" t="s">
        <v>3512</v>
      </c>
      <c r="F2991" s="4">
        <v>740546</v>
      </c>
      <c r="G2991" s="5" t="s">
        <v>1291</v>
      </c>
      <c r="H2991" s="4">
        <v>0</v>
      </c>
      <c r="I2991" s="6">
        <v>5790000</v>
      </c>
      <c r="J2991" s="6">
        <v>3230776</v>
      </c>
    </row>
    <row r="2992" spans="1:10" x14ac:dyDescent="0.2">
      <c r="A2992" s="4" t="s">
        <v>11</v>
      </c>
      <c r="B2992" s="4" t="s">
        <v>16</v>
      </c>
      <c r="C2992" s="4" t="s">
        <v>795</v>
      </c>
      <c r="D2992" s="4" t="s">
        <v>3513</v>
      </c>
      <c r="F2992" s="4">
        <v>584050</v>
      </c>
      <c r="G2992" s="5" t="s">
        <v>1291</v>
      </c>
      <c r="H2992" s="4">
        <v>0</v>
      </c>
      <c r="I2992" s="6">
        <v>5800000</v>
      </c>
      <c r="J2992" s="6">
        <v>3231780</v>
      </c>
    </row>
    <row r="2993" spans="1:10" x14ac:dyDescent="0.2">
      <c r="A2993" s="4" t="s">
        <v>11</v>
      </c>
      <c r="B2993" s="4" t="s">
        <v>12</v>
      </c>
      <c r="C2993" s="4" t="s">
        <v>1151</v>
      </c>
      <c r="D2993" s="4" t="s">
        <v>1403</v>
      </c>
      <c r="F2993" s="4">
        <v>1357688</v>
      </c>
      <c r="G2993" s="5" t="s">
        <v>1291</v>
      </c>
      <c r="H2993" s="4">
        <v>0</v>
      </c>
      <c r="I2993" s="6">
        <v>5810000</v>
      </c>
      <c r="J2993" s="6">
        <v>3232784</v>
      </c>
    </row>
    <row r="2994" spans="1:10" x14ac:dyDescent="0.2">
      <c r="A2994" s="4" t="s">
        <v>11</v>
      </c>
      <c r="B2994" s="4" t="s">
        <v>25</v>
      </c>
      <c r="C2994" s="4" t="s">
        <v>1423</v>
      </c>
      <c r="D2994" s="4" t="s">
        <v>158</v>
      </c>
      <c r="F2994" s="4">
        <v>59275</v>
      </c>
      <c r="G2994" s="5" t="s">
        <v>1291</v>
      </c>
      <c r="H2994" s="4">
        <v>0</v>
      </c>
      <c r="I2994" s="6">
        <v>5820000</v>
      </c>
      <c r="J2994" s="6">
        <v>3233788</v>
      </c>
    </row>
    <row r="2995" spans="1:10" x14ac:dyDescent="0.2">
      <c r="A2995" s="4" t="s">
        <v>11</v>
      </c>
      <c r="B2995" s="4" t="s">
        <v>12</v>
      </c>
      <c r="C2995" s="4" t="s">
        <v>1423</v>
      </c>
      <c r="D2995" s="4" t="s">
        <v>1415</v>
      </c>
      <c r="F2995" s="4">
        <v>509859</v>
      </c>
      <c r="G2995" s="5" t="s">
        <v>1291</v>
      </c>
      <c r="H2995" s="4">
        <v>0</v>
      </c>
      <c r="I2995" s="6">
        <v>5830000</v>
      </c>
      <c r="J2995" s="6">
        <v>3234792</v>
      </c>
    </row>
    <row r="2996" spans="1:10" x14ac:dyDescent="0.2">
      <c r="A2996" s="4" t="s">
        <v>11</v>
      </c>
      <c r="B2996" s="4" t="s">
        <v>146</v>
      </c>
      <c r="C2996" s="4" t="s">
        <v>3514</v>
      </c>
      <c r="D2996" s="4" t="s">
        <v>3515</v>
      </c>
      <c r="F2996" s="4">
        <v>1758919</v>
      </c>
      <c r="G2996" s="5" t="s">
        <v>1291</v>
      </c>
      <c r="H2996" s="4">
        <v>0</v>
      </c>
      <c r="I2996" s="6">
        <v>5840000</v>
      </c>
      <c r="J2996" s="6">
        <v>3235796</v>
      </c>
    </row>
    <row r="2997" spans="1:10" x14ac:dyDescent="0.2">
      <c r="A2997" s="4" t="s">
        <v>11</v>
      </c>
      <c r="B2997" s="4" t="s">
        <v>16</v>
      </c>
      <c r="C2997" s="4" t="s">
        <v>795</v>
      </c>
      <c r="D2997" s="4" t="s">
        <v>3516</v>
      </c>
      <c r="F2997" s="4">
        <v>678514</v>
      </c>
      <c r="G2997" s="5" t="s">
        <v>1291</v>
      </c>
      <c r="H2997" s="4">
        <v>0</v>
      </c>
      <c r="I2997" s="6">
        <v>5850000</v>
      </c>
      <c r="J2997" s="6">
        <v>3236800</v>
      </c>
    </row>
    <row r="2998" spans="1:10" x14ac:dyDescent="0.2">
      <c r="A2998" s="4" t="s">
        <v>11</v>
      </c>
      <c r="B2998" s="4" t="s">
        <v>12</v>
      </c>
      <c r="C2998" s="4" t="s">
        <v>3180</v>
      </c>
      <c r="D2998" s="4" t="s">
        <v>372</v>
      </c>
      <c r="F2998" s="4">
        <v>600757</v>
      </c>
      <c r="G2998" s="5" t="s">
        <v>1291</v>
      </c>
      <c r="H2998" s="4">
        <v>0</v>
      </c>
      <c r="I2998" s="6">
        <v>5860000</v>
      </c>
      <c r="J2998" s="6">
        <v>3237804</v>
      </c>
    </row>
    <row r="2999" spans="1:10" x14ac:dyDescent="0.2">
      <c r="A2999" s="4" t="s">
        <v>11</v>
      </c>
      <c r="B2999" s="4" t="s">
        <v>67</v>
      </c>
      <c r="C2999" s="4" t="s">
        <v>1282</v>
      </c>
      <c r="D2999" s="4" t="s">
        <v>883</v>
      </c>
      <c r="F2999" s="4">
        <v>676617</v>
      </c>
      <c r="G2999" s="5" t="s">
        <v>1291</v>
      </c>
      <c r="H2999" s="4">
        <v>0</v>
      </c>
      <c r="I2999" s="6">
        <v>5870000</v>
      </c>
      <c r="J2999" s="6">
        <v>3238808</v>
      </c>
    </row>
    <row r="3000" spans="1:10" x14ac:dyDescent="0.2">
      <c r="A3000" s="4" t="s">
        <v>11</v>
      </c>
      <c r="B3000" s="4" t="s">
        <v>50</v>
      </c>
      <c r="C3000" s="4" t="s">
        <v>1282</v>
      </c>
      <c r="D3000" s="4" t="s">
        <v>1415</v>
      </c>
      <c r="F3000" s="4">
        <v>1539699</v>
      </c>
      <c r="G3000" s="5" t="s">
        <v>1291</v>
      </c>
      <c r="H3000" s="4">
        <v>0</v>
      </c>
      <c r="I3000" s="6">
        <v>5880000</v>
      </c>
      <c r="J3000" s="6">
        <v>3239812</v>
      </c>
    </row>
    <row r="3001" spans="1:10" x14ac:dyDescent="0.2">
      <c r="A3001" s="4" t="s">
        <v>11</v>
      </c>
      <c r="B3001" s="4" t="s">
        <v>19</v>
      </c>
      <c r="C3001" s="4" t="s">
        <v>1286</v>
      </c>
      <c r="D3001" s="4" t="s">
        <v>3517</v>
      </c>
      <c r="F3001" s="4">
        <v>520294</v>
      </c>
      <c r="G3001" s="5" t="s">
        <v>1291</v>
      </c>
      <c r="H3001" s="4">
        <v>0</v>
      </c>
      <c r="I3001" s="6">
        <v>5890000</v>
      </c>
      <c r="J3001" s="6">
        <v>3240816</v>
      </c>
    </row>
    <row r="3002" spans="1:10" x14ac:dyDescent="0.2">
      <c r="A3002" s="4" t="s">
        <v>11</v>
      </c>
      <c r="B3002" s="4" t="s">
        <v>19</v>
      </c>
      <c r="C3002" s="4" t="s">
        <v>1282</v>
      </c>
      <c r="D3002" s="4" t="s">
        <v>408</v>
      </c>
      <c r="F3002" s="4">
        <v>649150</v>
      </c>
      <c r="G3002" s="5" t="s">
        <v>1291</v>
      </c>
      <c r="H3002" s="4">
        <v>0</v>
      </c>
      <c r="I3002" s="6">
        <v>5900000</v>
      </c>
      <c r="J3002" s="6">
        <v>3241820</v>
      </c>
    </row>
    <row r="3003" spans="1:10" x14ac:dyDescent="0.2">
      <c r="A3003" s="4" t="s">
        <v>11</v>
      </c>
      <c r="B3003" s="4" t="s">
        <v>12</v>
      </c>
      <c r="C3003" s="4" t="s">
        <v>3518</v>
      </c>
      <c r="D3003" s="4" t="s">
        <v>3519</v>
      </c>
      <c r="F3003" s="4">
        <v>1599578</v>
      </c>
      <c r="G3003" s="5" t="s">
        <v>1291</v>
      </c>
      <c r="H3003" s="4">
        <v>0</v>
      </c>
      <c r="I3003" s="6">
        <v>5910000</v>
      </c>
      <c r="J3003" s="6">
        <v>3242824</v>
      </c>
    </row>
    <row r="3004" spans="1:10" x14ac:dyDescent="0.2">
      <c r="A3004" s="4" t="s">
        <v>11</v>
      </c>
      <c r="B3004" s="4" t="s">
        <v>12</v>
      </c>
      <c r="C3004" s="4" t="s">
        <v>1217</v>
      </c>
      <c r="D3004" s="4" t="s">
        <v>2658</v>
      </c>
      <c r="F3004" s="4">
        <v>36612</v>
      </c>
      <c r="G3004" s="5" t="s">
        <v>1291</v>
      </c>
      <c r="H3004" s="4">
        <v>0</v>
      </c>
      <c r="I3004" s="6">
        <v>5920000</v>
      </c>
      <c r="J3004" s="6">
        <v>3243828</v>
      </c>
    </row>
    <row r="3005" spans="1:10" x14ac:dyDescent="0.2">
      <c r="A3005" s="4" t="s">
        <v>11</v>
      </c>
      <c r="B3005" s="4" t="s">
        <v>50</v>
      </c>
      <c r="C3005" s="4" t="s">
        <v>887</v>
      </c>
      <c r="D3005" s="4" t="s">
        <v>1441</v>
      </c>
      <c r="F3005" s="4">
        <v>522761</v>
      </c>
      <c r="G3005" s="5" t="s">
        <v>1291</v>
      </c>
      <c r="H3005" s="4">
        <v>0</v>
      </c>
      <c r="I3005" s="6">
        <v>5930000</v>
      </c>
      <c r="J3005" s="6">
        <v>3244832</v>
      </c>
    </row>
    <row r="3006" spans="1:10" x14ac:dyDescent="0.2">
      <c r="A3006" s="4" t="s">
        <v>11</v>
      </c>
      <c r="B3006" s="4" t="s">
        <v>19</v>
      </c>
      <c r="C3006" s="4" t="s">
        <v>1292</v>
      </c>
      <c r="D3006" s="4" t="s">
        <v>831</v>
      </c>
      <c r="F3006" s="4">
        <v>1747748</v>
      </c>
      <c r="G3006" s="5" t="s">
        <v>1291</v>
      </c>
      <c r="H3006" s="4">
        <v>0</v>
      </c>
      <c r="I3006" s="6">
        <v>5940000</v>
      </c>
      <c r="J3006" s="6">
        <v>3245836</v>
      </c>
    </row>
    <row r="3007" spans="1:10" x14ac:dyDescent="0.2">
      <c r="A3007" s="4" t="s">
        <v>11</v>
      </c>
      <c r="B3007" s="4" t="s">
        <v>12</v>
      </c>
      <c r="C3007" s="4" t="s">
        <v>1286</v>
      </c>
      <c r="D3007" s="4" t="s">
        <v>3520</v>
      </c>
      <c r="F3007" s="4">
        <v>1661097</v>
      </c>
      <c r="G3007" s="5" t="s">
        <v>1291</v>
      </c>
      <c r="H3007" s="4">
        <v>0</v>
      </c>
      <c r="I3007" s="6">
        <v>5950000</v>
      </c>
      <c r="J3007" s="6">
        <v>3246840</v>
      </c>
    </row>
    <row r="3008" spans="1:10" x14ac:dyDescent="0.2">
      <c r="A3008" s="4" t="s">
        <v>11</v>
      </c>
      <c r="B3008" s="4" t="s">
        <v>157</v>
      </c>
      <c r="C3008" s="4" t="s">
        <v>191</v>
      </c>
      <c r="D3008" s="4" t="s">
        <v>318</v>
      </c>
      <c r="F3008" s="4">
        <v>1280484</v>
      </c>
      <c r="G3008" s="5" t="s">
        <v>1291</v>
      </c>
      <c r="H3008" s="4">
        <v>0</v>
      </c>
      <c r="I3008" s="6">
        <v>5960000</v>
      </c>
      <c r="J3008" s="6">
        <v>3247844</v>
      </c>
    </row>
    <row r="3009" spans="1:10" x14ac:dyDescent="0.2">
      <c r="A3009" s="4" t="s">
        <v>11</v>
      </c>
      <c r="B3009" s="4" t="s">
        <v>19</v>
      </c>
      <c r="C3009" s="4" t="s">
        <v>191</v>
      </c>
      <c r="D3009" s="4" t="s">
        <v>2651</v>
      </c>
      <c r="F3009" s="4">
        <v>641975</v>
      </c>
      <c r="G3009" s="5" t="s">
        <v>1291</v>
      </c>
      <c r="H3009" s="4">
        <v>0</v>
      </c>
      <c r="I3009" s="6">
        <v>5970000</v>
      </c>
      <c r="J3009" s="6">
        <v>3248848</v>
      </c>
    </row>
    <row r="3010" spans="1:10" x14ac:dyDescent="0.2">
      <c r="A3010" s="4" t="s">
        <v>11</v>
      </c>
      <c r="B3010" s="4" t="s">
        <v>146</v>
      </c>
      <c r="C3010" s="4" t="s">
        <v>1148</v>
      </c>
      <c r="D3010" s="4" t="s">
        <v>902</v>
      </c>
      <c r="F3010" s="4">
        <v>1503927</v>
      </c>
      <c r="G3010" s="5" t="s">
        <v>1291</v>
      </c>
      <c r="H3010" s="4">
        <v>0</v>
      </c>
      <c r="I3010" s="6">
        <v>5980000</v>
      </c>
      <c r="J3010" s="6">
        <v>3249852</v>
      </c>
    </row>
    <row r="3011" spans="1:10" x14ac:dyDescent="0.2">
      <c r="A3011" s="4" t="s">
        <v>11</v>
      </c>
      <c r="B3011" s="4" t="s">
        <v>19</v>
      </c>
      <c r="C3011" s="4" t="s">
        <v>1148</v>
      </c>
      <c r="D3011" s="4" t="s">
        <v>3521</v>
      </c>
      <c r="F3011" s="4">
        <v>1098571</v>
      </c>
      <c r="G3011" s="5" t="s">
        <v>1291</v>
      </c>
      <c r="H3011" s="4">
        <v>0</v>
      </c>
      <c r="I3011" s="6">
        <v>5990000</v>
      </c>
      <c r="J3011" s="6">
        <v>3250856</v>
      </c>
    </row>
    <row r="3012" spans="1:10" x14ac:dyDescent="0.2">
      <c r="A3012" s="4" t="s">
        <v>11</v>
      </c>
      <c r="B3012" s="4" t="s">
        <v>12</v>
      </c>
      <c r="C3012" s="4" t="s">
        <v>1148</v>
      </c>
      <c r="D3012" s="4" t="s">
        <v>3522</v>
      </c>
      <c r="F3012" s="4">
        <v>1658549</v>
      </c>
      <c r="G3012" s="5" t="s">
        <v>1291</v>
      </c>
      <c r="H3012" s="4">
        <v>0</v>
      </c>
      <c r="I3012" s="6">
        <v>6000000</v>
      </c>
      <c r="J3012" s="6">
        <v>3251860</v>
      </c>
    </row>
    <row r="3013" spans="1:10" x14ac:dyDescent="0.2">
      <c r="A3013" s="4" t="s">
        <v>11</v>
      </c>
      <c r="B3013" s="4" t="s">
        <v>19</v>
      </c>
      <c r="C3013" s="4" t="s">
        <v>1259</v>
      </c>
      <c r="D3013" s="4" t="s">
        <v>135</v>
      </c>
      <c r="F3013" s="4">
        <v>1605136</v>
      </c>
      <c r="G3013" s="5" t="s">
        <v>1291</v>
      </c>
      <c r="H3013" s="4">
        <v>0</v>
      </c>
      <c r="I3013" s="6">
        <v>6010000</v>
      </c>
      <c r="J3013" s="6">
        <v>3252864</v>
      </c>
    </row>
    <row r="3014" spans="1:10" x14ac:dyDescent="0.2">
      <c r="A3014" s="4" t="s">
        <v>11</v>
      </c>
      <c r="B3014" s="4" t="s">
        <v>12</v>
      </c>
      <c r="C3014" s="4" t="s">
        <v>1148</v>
      </c>
      <c r="D3014" s="4" t="s">
        <v>3523</v>
      </c>
      <c r="F3014" s="4">
        <v>1137205</v>
      </c>
      <c r="G3014" s="5" t="s">
        <v>1291</v>
      </c>
      <c r="H3014" s="4">
        <v>0</v>
      </c>
      <c r="I3014" s="6">
        <v>6020000</v>
      </c>
      <c r="J3014" s="6">
        <v>3253868</v>
      </c>
    </row>
    <row r="3015" spans="1:10" x14ac:dyDescent="0.2">
      <c r="A3015" s="4" t="s">
        <v>11</v>
      </c>
      <c r="B3015" s="4" t="s">
        <v>50</v>
      </c>
      <c r="C3015" s="4" t="s">
        <v>1760</v>
      </c>
      <c r="D3015" s="4" t="s">
        <v>3524</v>
      </c>
      <c r="F3015" s="4">
        <v>672244</v>
      </c>
      <c r="G3015" s="5" t="s">
        <v>1291</v>
      </c>
      <c r="H3015" s="4">
        <v>0</v>
      </c>
      <c r="I3015" s="6">
        <v>6030000</v>
      </c>
      <c r="J3015" s="6">
        <v>3254872</v>
      </c>
    </row>
    <row r="3016" spans="1:10" x14ac:dyDescent="0.2">
      <c r="A3016" s="4" t="s">
        <v>11</v>
      </c>
      <c r="B3016" s="4" t="s">
        <v>25</v>
      </c>
      <c r="C3016" s="4" t="s">
        <v>1760</v>
      </c>
      <c r="D3016" s="4" t="s">
        <v>3525</v>
      </c>
      <c r="F3016" s="4">
        <v>1072568</v>
      </c>
      <c r="G3016" s="5" t="s">
        <v>1291</v>
      </c>
      <c r="H3016" s="4">
        <v>0</v>
      </c>
      <c r="I3016" s="6">
        <v>6040000</v>
      </c>
      <c r="J3016" s="6">
        <v>3255876</v>
      </c>
    </row>
    <row r="3017" spans="1:10" x14ac:dyDescent="0.2">
      <c r="A3017" s="4" t="s">
        <v>11</v>
      </c>
      <c r="B3017" s="4" t="s">
        <v>19</v>
      </c>
      <c r="C3017" s="4" t="s">
        <v>191</v>
      </c>
      <c r="D3017" s="4" t="s">
        <v>3526</v>
      </c>
      <c r="F3017" s="4">
        <v>767416</v>
      </c>
      <c r="G3017" s="5" t="s">
        <v>1291</v>
      </c>
      <c r="H3017" s="4">
        <v>0</v>
      </c>
      <c r="I3017" s="6">
        <v>6050000</v>
      </c>
      <c r="J3017" s="6">
        <v>3256880</v>
      </c>
    </row>
    <row r="3018" spans="1:10" x14ac:dyDescent="0.2">
      <c r="A3018" s="4" t="s">
        <v>11</v>
      </c>
      <c r="B3018" s="4" t="s">
        <v>12</v>
      </c>
      <c r="C3018" s="4" t="s">
        <v>1036</v>
      </c>
      <c r="D3018" s="4" t="s">
        <v>3527</v>
      </c>
      <c r="F3018" s="4">
        <v>573897</v>
      </c>
      <c r="G3018" s="5" t="s">
        <v>1291</v>
      </c>
      <c r="H3018" s="4">
        <v>0</v>
      </c>
      <c r="I3018" s="6">
        <v>6060000</v>
      </c>
      <c r="J3018" s="6">
        <v>3257884</v>
      </c>
    </row>
    <row r="3019" spans="1:10" x14ac:dyDescent="0.2">
      <c r="A3019" s="4" t="s">
        <v>11</v>
      </c>
      <c r="B3019" s="4" t="s">
        <v>12</v>
      </c>
      <c r="C3019" s="4" t="s">
        <v>3528</v>
      </c>
      <c r="D3019" s="4" t="s">
        <v>3529</v>
      </c>
      <c r="F3019" s="4">
        <v>96220</v>
      </c>
      <c r="G3019" s="5" t="s">
        <v>1291</v>
      </c>
      <c r="H3019" s="4">
        <v>0</v>
      </c>
      <c r="I3019" s="6">
        <v>6070000</v>
      </c>
      <c r="J3019" s="6">
        <v>3258888</v>
      </c>
    </row>
    <row r="3020" spans="1:10" x14ac:dyDescent="0.2">
      <c r="A3020" s="4" t="s">
        <v>11</v>
      </c>
      <c r="B3020" s="4" t="s">
        <v>25</v>
      </c>
      <c r="C3020" s="4" t="s">
        <v>1296</v>
      </c>
      <c r="D3020" s="4" t="s">
        <v>600</v>
      </c>
      <c r="F3020" s="4">
        <v>732709</v>
      </c>
      <c r="G3020" s="5" t="s">
        <v>1291</v>
      </c>
      <c r="H3020" s="4">
        <v>0</v>
      </c>
      <c r="I3020" s="6">
        <v>6080000</v>
      </c>
      <c r="J3020" s="6">
        <v>3259892</v>
      </c>
    </row>
    <row r="3021" spans="1:10" x14ac:dyDescent="0.2">
      <c r="A3021" s="4" t="s">
        <v>11</v>
      </c>
      <c r="B3021" s="4" t="s">
        <v>12</v>
      </c>
      <c r="C3021" s="4" t="s">
        <v>1296</v>
      </c>
      <c r="D3021" s="4" t="s">
        <v>3530</v>
      </c>
      <c r="F3021" s="4">
        <v>517944</v>
      </c>
      <c r="G3021" s="5" t="s">
        <v>1291</v>
      </c>
      <c r="H3021" s="4">
        <v>0</v>
      </c>
      <c r="I3021" s="6">
        <v>6090000</v>
      </c>
      <c r="J3021" s="6">
        <v>3260896</v>
      </c>
    </row>
    <row r="3022" spans="1:10" x14ac:dyDescent="0.2">
      <c r="A3022" s="4" t="s">
        <v>11</v>
      </c>
      <c r="B3022" s="4" t="s">
        <v>25</v>
      </c>
      <c r="C3022" s="4" t="s">
        <v>1029</v>
      </c>
      <c r="D3022" s="4" t="s">
        <v>3531</v>
      </c>
      <c r="F3022" s="4">
        <v>1380334</v>
      </c>
      <c r="G3022" s="5" t="s">
        <v>1291</v>
      </c>
      <c r="H3022" s="4">
        <v>0</v>
      </c>
      <c r="I3022" s="6">
        <v>6100000</v>
      </c>
      <c r="J3022" s="6">
        <v>3261900</v>
      </c>
    </row>
    <row r="3023" spans="1:10" x14ac:dyDescent="0.2">
      <c r="A3023" s="4" t="s">
        <v>11</v>
      </c>
      <c r="B3023" s="4" t="s">
        <v>25</v>
      </c>
      <c r="C3023" s="4" t="s">
        <v>191</v>
      </c>
      <c r="D3023" s="4" t="s">
        <v>1050</v>
      </c>
      <c r="F3023" s="4">
        <v>1687332</v>
      </c>
      <c r="G3023" s="5" t="s">
        <v>1291</v>
      </c>
      <c r="H3023" s="4">
        <v>0</v>
      </c>
      <c r="I3023" s="6">
        <v>6110000</v>
      </c>
      <c r="J3023" s="6">
        <v>3262904</v>
      </c>
    </row>
    <row r="3024" spans="1:10" x14ac:dyDescent="0.2">
      <c r="A3024" s="4" t="s">
        <v>11</v>
      </c>
      <c r="B3024" s="4" t="s">
        <v>25</v>
      </c>
      <c r="C3024" s="4" t="s">
        <v>1454</v>
      </c>
      <c r="D3024" s="4" t="s">
        <v>3030</v>
      </c>
      <c r="F3024" s="4">
        <v>1071503</v>
      </c>
      <c r="G3024" s="5" t="s">
        <v>1291</v>
      </c>
      <c r="H3024" s="4">
        <v>0</v>
      </c>
      <c r="I3024" s="6">
        <v>6120000</v>
      </c>
      <c r="J3024" s="6">
        <v>3263908</v>
      </c>
    </row>
    <row r="3025" spans="1:10" x14ac:dyDescent="0.2">
      <c r="A3025" s="4" t="s">
        <v>11</v>
      </c>
      <c r="B3025" s="4" t="s">
        <v>67</v>
      </c>
      <c r="C3025" s="4" t="s">
        <v>686</v>
      </c>
      <c r="D3025" s="4" t="s">
        <v>1189</v>
      </c>
      <c r="F3025" s="4">
        <v>1365665</v>
      </c>
      <c r="G3025" s="5" t="s">
        <v>1291</v>
      </c>
      <c r="H3025" s="4">
        <v>0</v>
      </c>
      <c r="I3025" s="6">
        <v>6130000</v>
      </c>
      <c r="J3025" s="6">
        <v>3264912</v>
      </c>
    </row>
    <row r="3026" spans="1:10" x14ac:dyDescent="0.2">
      <c r="A3026" s="4" t="s">
        <v>11</v>
      </c>
      <c r="B3026" s="4" t="s">
        <v>16</v>
      </c>
      <c r="C3026" s="4" t="s">
        <v>1184</v>
      </c>
      <c r="D3026" s="4" t="s">
        <v>3532</v>
      </c>
      <c r="F3026" s="4">
        <v>1681368</v>
      </c>
      <c r="G3026" s="5" t="s">
        <v>1291</v>
      </c>
      <c r="H3026" s="4">
        <v>0</v>
      </c>
      <c r="I3026" s="6">
        <v>6140000</v>
      </c>
      <c r="J3026" s="6">
        <v>3265916</v>
      </c>
    </row>
    <row r="3027" spans="1:10" x14ac:dyDescent="0.2">
      <c r="A3027" s="4" t="s">
        <v>11</v>
      </c>
      <c r="B3027" s="4" t="s">
        <v>22</v>
      </c>
      <c r="C3027" s="4" t="s">
        <v>1148</v>
      </c>
      <c r="D3027" s="4" t="s">
        <v>661</v>
      </c>
      <c r="F3027" s="4">
        <v>1606928</v>
      </c>
      <c r="G3027" s="5" t="s">
        <v>1291</v>
      </c>
      <c r="H3027" s="4">
        <v>0</v>
      </c>
      <c r="I3027" s="6">
        <v>6150000</v>
      </c>
      <c r="J3027" s="6">
        <v>3266920</v>
      </c>
    </row>
    <row r="3028" spans="1:10" x14ac:dyDescent="0.2">
      <c r="A3028" s="4" t="s">
        <v>11</v>
      </c>
      <c r="B3028" s="4" t="s">
        <v>12</v>
      </c>
      <c r="C3028" s="4" t="s">
        <v>1148</v>
      </c>
      <c r="D3028" s="4" t="s">
        <v>341</v>
      </c>
      <c r="F3028" s="4">
        <v>493740</v>
      </c>
      <c r="G3028" s="5" t="s">
        <v>1291</v>
      </c>
      <c r="H3028" s="4">
        <v>0</v>
      </c>
      <c r="I3028" s="6">
        <v>6160000</v>
      </c>
      <c r="J3028" s="6">
        <v>3267924</v>
      </c>
    </row>
    <row r="3029" spans="1:10" x14ac:dyDescent="0.2">
      <c r="A3029" s="4" t="s">
        <v>11</v>
      </c>
      <c r="B3029" s="4" t="s">
        <v>25</v>
      </c>
      <c r="C3029" s="4" t="s">
        <v>1054</v>
      </c>
      <c r="D3029" s="4" t="s">
        <v>1250</v>
      </c>
      <c r="F3029" s="4">
        <v>732725</v>
      </c>
      <c r="G3029" s="5" t="s">
        <v>1291</v>
      </c>
      <c r="H3029" s="4">
        <v>0</v>
      </c>
      <c r="I3029" s="6">
        <v>6170000</v>
      </c>
      <c r="J3029" s="6">
        <v>3268928</v>
      </c>
    </row>
    <row r="3030" spans="1:10" x14ac:dyDescent="0.2">
      <c r="A3030" s="4" t="s">
        <v>11</v>
      </c>
      <c r="B3030" s="4" t="s">
        <v>146</v>
      </c>
      <c r="C3030" s="4" t="s">
        <v>1148</v>
      </c>
      <c r="D3030" s="4" t="s">
        <v>3533</v>
      </c>
      <c r="F3030" s="4">
        <v>741262</v>
      </c>
      <c r="G3030" s="5" t="s">
        <v>1291</v>
      </c>
      <c r="H3030" s="4">
        <v>0</v>
      </c>
      <c r="I3030" s="6">
        <v>6180000</v>
      </c>
      <c r="J3030" s="6">
        <v>3269932</v>
      </c>
    </row>
    <row r="3031" spans="1:10" x14ac:dyDescent="0.2">
      <c r="A3031" s="4" t="s">
        <v>11</v>
      </c>
      <c r="B3031" s="4" t="s">
        <v>16</v>
      </c>
      <c r="C3031" s="4" t="s">
        <v>700</v>
      </c>
      <c r="D3031" s="4" t="s">
        <v>3534</v>
      </c>
      <c r="F3031" s="4">
        <v>37552</v>
      </c>
      <c r="G3031" s="5" t="s">
        <v>1291</v>
      </c>
      <c r="H3031" s="4">
        <v>0</v>
      </c>
      <c r="I3031" s="6">
        <v>6190000</v>
      </c>
      <c r="J3031" s="6">
        <v>3270936</v>
      </c>
    </row>
    <row r="3032" spans="1:10" x14ac:dyDescent="0.2">
      <c r="A3032" s="4" t="s">
        <v>11</v>
      </c>
      <c r="B3032" s="4" t="s">
        <v>19</v>
      </c>
      <c r="C3032" s="4" t="s">
        <v>1342</v>
      </c>
      <c r="D3032" s="4" t="s">
        <v>3535</v>
      </c>
      <c r="F3032" s="4">
        <v>740629</v>
      </c>
      <c r="G3032" s="5" t="s">
        <v>1291</v>
      </c>
      <c r="H3032" s="4">
        <v>0</v>
      </c>
      <c r="I3032" s="6">
        <v>6200000</v>
      </c>
      <c r="J3032" s="6">
        <v>3271940</v>
      </c>
    </row>
    <row r="3033" spans="1:10" x14ac:dyDescent="0.2">
      <c r="A3033" s="4" t="s">
        <v>11</v>
      </c>
      <c r="B3033" s="4" t="s">
        <v>157</v>
      </c>
      <c r="C3033" s="4" t="s">
        <v>1342</v>
      </c>
      <c r="D3033" s="4" t="s">
        <v>262</v>
      </c>
      <c r="F3033" s="4">
        <v>1510294</v>
      </c>
      <c r="G3033" s="5" t="s">
        <v>1291</v>
      </c>
      <c r="H3033" s="4">
        <v>0</v>
      </c>
      <c r="I3033" s="6">
        <v>6210000</v>
      </c>
      <c r="J3033" s="6">
        <v>3272944</v>
      </c>
    </row>
    <row r="3034" spans="1:10" x14ac:dyDescent="0.2">
      <c r="A3034" s="4" t="s">
        <v>11</v>
      </c>
      <c r="B3034" s="4" t="s">
        <v>12</v>
      </c>
      <c r="C3034" s="4" t="s">
        <v>625</v>
      </c>
      <c r="D3034" s="4" t="s">
        <v>158</v>
      </c>
      <c r="F3034" s="4">
        <v>1509668</v>
      </c>
      <c r="G3034" s="5" t="s">
        <v>1291</v>
      </c>
      <c r="H3034" s="4">
        <v>0</v>
      </c>
      <c r="I3034" s="6">
        <v>6220000</v>
      </c>
      <c r="J3034" s="6">
        <v>3273948</v>
      </c>
    </row>
    <row r="3035" spans="1:10" x14ac:dyDescent="0.2">
      <c r="A3035" s="4" t="s">
        <v>11</v>
      </c>
      <c r="B3035" s="4" t="s">
        <v>12</v>
      </c>
      <c r="C3035" s="4" t="s">
        <v>1289</v>
      </c>
      <c r="D3035" s="4" t="s">
        <v>831</v>
      </c>
      <c r="F3035" s="4">
        <v>857688</v>
      </c>
      <c r="G3035" s="5" t="s">
        <v>1291</v>
      </c>
      <c r="H3035" s="4">
        <v>0</v>
      </c>
      <c r="I3035" s="6">
        <v>6230000</v>
      </c>
      <c r="J3035" s="6">
        <v>3274952</v>
      </c>
    </row>
    <row r="3036" spans="1:10" x14ac:dyDescent="0.2">
      <c r="A3036" s="4" t="s">
        <v>11</v>
      </c>
      <c r="B3036" s="4" t="s">
        <v>22</v>
      </c>
      <c r="C3036" s="4" t="s">
        <v>625</v>
      </c>
      <c r="D3036" s="4" t="s">
        <v>1219</v>
      </c>
      <c r="F3036" s="4">
        <v>38964</v>
      </c>
      <c r="G3036" s="5" t="s">
        <v>1291</v>
      </c>
      <c r="H3036" s="4">
        <v>0</v>
      </c>
      <c r="I3036" s="6">
        <v>6240000</v>
      </c>
      <c r="J3036" s="6">
        <v>3275956</v>
      </c>
    </row>
    <row r="3037" spans="1:10" x14ac:dyDescent="0.2">
      <c r="A3037" s="4" t="s">
        <v>11</v>
      </c>
      <c r="B3037" s="4" t="s">
        <v>12</v>
      </c>
      <c r="C3037" s="4" t="s">
        <v>1454</v>
      </c>
      <c r="D3037" s="4" t="s">
        <v>3536</v>
      </c>
      <c r="F3037" s="4">
        <v>619203</v>
      </c>
      <c r="G3037" s="5" t="s">
        <v>1291</v>
      </c>
      <c r="H3037" s="4">
        <v>0</v>
      </c>
      <c r="I3037" s="6">
        <v>6250000</v>
      </c>
      <c r="J3037" s="6">
        <v>3276960</v>
      </c>
    </row>
    <row r="3038" spans="1:10" x14ac:dyDescent="0.2">
      <c r="A3038" s="4" t="s">
        <v>11</v>
      </c>
      <c r="B3038" s="4" t="s">
        <v>12</v>
      </c>
      <c r="C3038" s="4" t="s">
        <v>747</v>
      </c>
      <c r="D3038" s="4" t="s">
        <v>3537</v>
      </c>
      <c r="F3038" s="4">
        <v>1686896</v>
      </c>
      <c r="G3038" s="5" t="s">
        <v>1291</v>
      </c>
      <c r="H3038" s="4">
        <v>0</v>
      </c>
      <c r="I3038" s="6">
        <v>6260000</v>
      </c>
      <c r="J3038" s="6">
        <v>3277964</v>
      </c>
    </row>
    <row r="3039" spans="1:10" x14ac:dyDescent="0.2">
      <c r="A3039" s="4" t="s">
        <v>11</v>
      </c>
      <c r="B3039" s="4" t="s">
        <v>16</v>
      </c>
      <c r="C3039" s="4" t="s">
        <v>747</v>
      </c>
      <c r="D3039" s="4" t="s">
        <v>3538</v>
      </c>
      <c r="F3039" s="4">
        <v>772085</v>
      </c>
      <c r="G3039" s="5" t="s">
        <v>1291</v>
      </c>
      <c r="H3039" s="4">
        <v>0</v>
      </c>
      <c r="I3039" s="6">
        <v>6270000</v>
      </c>
      <c r="J3039" s="6">
        <v>3278968</v>
      </c>
    </row>
    <row r="3040" spans="1:10" x14ac:dyDescent="0.2">
      <c r="A3040" s="4" t="s">
        <v>11</v>
      </c>
      <c r="B3040" s="4" t="s">
        <v>12</v>
      </c>
      <c r="C3040" s="4" t="s">
        <v>747</v>
      </c>
      <c r="D3040" s="4" t="s">
        <v>3539</v>
      </c>
      <c r="F3040" s="4">
        <v>620573</v>
      </c>
      <c r="G3040" s="5" t="s">
        <v>1291</v>
      </c>
      <c r="H3040" s="4">
        <v>0</v>
      </c>
      <c r="I3040" s="6">
        <v>6280000</v>
      </c>
      <c r="J3040" s="6">
        <v>3279972</v>
      </c>
    </row>
    <row r="3041" spans="1:10" x14ac:dyDescent="0.2">
      <c r="A3041" s="4" t="s">
        <v>11</v>
      </c>
      <c r="B3041" s="4" t="s">
        <v>12</v>
      </c>
      <c r="C3041" s="4" t="s">
        <v>3540</v>
      </c>
      <c r="D3041" s="4" t="s">
        <v>3541</v>
      </c>
      <c r="F3041" s="4">
        <v>616704</v>
      </c>
      <c r="G3041" s="5" t="s">
        <v>1291</v>
      </c>
      <c r="H3041" s="4">
        <v>0</v>
      </c>
      <c r="I3041" s="6">
        <v>6290000</v>
      </c>
      <c r="J3041" s="6">
        <v>3280976</v>
      </c>
    </row>
    <row r="3042" spans="1:10" x14ac:dyDescent="0.2">
      <c r="A3042" s="4" t="s">
        <v>11</v>
      </c>
      <c r="B3042" s="4" t="s">
        <v>157</v>
      </c>
      <c r="C3042" s="4" t="s">
        <v>747</v>
      </c>
      <c r="D3042" s="4" t="s">
        <v>3542</v>
      </c>
      <c r="F3042" s="4">
        <v>762219</v>
      </c>
      <c r="G3042" s="5" t="s">
        <v>1291</v>
      </c>
      <c r="H3042" s="4">
        <v>0</v>
      </c>
      <c r="I3042" s="6">
        <v>6300000</v>
      </c>
      <c r="J3042" s="6">
        <v>3281980</v>
      </c>
    </row>
    <row r="3043" spans="1:10" x14ac:dyDescent="0.2">
      <c r="A3043" s="4" t="s">
        <v>11</v>
      </c>
      <c r="B3043" s="4" t="s">
        <v>25</v>
      </c>
      <c r="C3043" s="4" t="s">
        <v>1220</v>
      </c>
      <c r="D3043" s="4" t="s">
        <v>1810</v>
      </c>
      <c r="F3043" s="4">
        <v>616233</v>
      </c>
      <c r="G3043" s="5" t="s">
        <v>1291</v>
      </c>
      <c r="H3043" s="4">
        <v>0</v>
      </c>
      <c r="I3043" s="6">
        <v>6310000</v>
      </c>
      <c r="J3043" s="6">
        <v>3282984</v>
      </c>
    </row>
    <row r="3044" spans="1:10" x14ac:dyDescent="0.2">
      <c r="A3044" s="4" t="s">
        <v>11</v>
      </c>
      <c r="B3044" s="4" t="s">
        <v>12</v>
      </c>
      <c r="C3044" s="4" t="s">
        <v>1184</v>
      </c>
      <c r="D3044" s="4" t="s">
        <v>661</v>
      </c>
      <c r="F3044" s="4">
        <v>170132</v>
      </c>
      <c r="G3044" s="5" t="s">
        <v>1291</v>
      </c>
      <c r="H3044" s="4">
        <v>0</v>
      </c>
      <c r="I3044" s="6">
        <v>6320000</v>
      </c>
      <c r="J3044" s="6">
        <v>3283988</v>
      </c>
    </row>
    <row r="3045" spans="1:10" x14ac:dyDescent="0.2">
      <c r="A3045" s="4" t="s">
        <v>11</v>
      </c>
      <c r="B3045" s="4" t="s">
        <v>488</v>
      </c>
      <c r="C3045" s="4" t="s">
        <v>1184</v>
      </c>
      <c r="D3045" s="4" t="s">
        <v>3543</v>
      </c>
      <c r="F3045" s="4">
        <v>685840</v>
      </c>
      <c r="G3045" s="5" t="s">
        <v>1291</v>
      </c>
      <c r="H3045" s="4">
        <v>0</v>
      </c>
      <c r="I3045" s="6">
        <v>6330000</v>
      </c>
      <c r="J3045" s="6">
        <v>3284992</v>
      </c>
    </row>
    <row r="3046" spans="1:10" x14ac:dyDescent="0.2">
      <c r="A3046" s="4" t="s">
        <v>11</v>
      </c>
      <c r="B3046" s="4" t="s">
        <v>12</v>
      </c>
      <c r="C3046" s="4" t="s">
        <v>586</v>
      </c>
      <c r="D3046" s="4" t="s">
        <v>3544</v>
      </c>
      <c r="F3046" s="4">
        <v>618783</v>
      </c>
      <c r="G3046" s="5" t="s">
        <v>1291</v>
      </c>
      <c r="H3046" s="4">
        <v>0</v>
      </c>
      <c r="I3046" s="6">
        <v>6340000</v>
      </c>
      <c r="J3046" s="6">
        <v>3285996</v>
      </c>
    </row>
    <row r="3047" spans="1:10" x14ac:dyDescent="0.2">
      <c r="A3047" s="4" t="s">
        <v>11</v>
      </c>
      <c r="B3047" s="4" t="s">
        <v>19</v>
      </c>
      <c r="C3047" s="4" t="s">
        <v>1184</v>
      </c>
      <c r="D3047" s="4" t="s">
        <v>52</v>
      </c>
      <c r="F3047" s="4">
        <v>629046</v>
      </c>
      <c r="G3047" s="5" t="s">
        <v>1291</v>
      </c>
      <c r="H3047" s="4">
        <v>0</v>
      </c>
      <c r="I3047" s="6">
        <v>6350000</v>
      </c>
      <c r="J3047" s="6">
        <v>3287000</v>
      </c>
    </row>
    <row r="3048" spans="1:10" x14ac:dyDescent="0.2">
      <c r="A3048" s="4" t="s">
        <v>11</v>
      </c>
      <c r="B3048" s="4" t="s">
        <v>12</v>
      </c>
      <c r="C3048" s="4" t="s">
        <v>1675</v>
      </c>
      <c r="D3048" s="4" t="s">
        <v>2637</v>
      </c>
      <c r="F3048" s="4">
        <v>1659364</v>
      </c>
      <c r="G3048" s="5" t="s">
        <v>1291</v>
      </c>
      <c r="H3048" s="4">
        <v>0</v>
      </c>
      <c r="I3048" s="6">
        <v>6360000</v>
      </c>
      <c r="J3048" s="6">
        <v>3288004</v>
      </c>
    </row>
    <row r="3049" spans="1:10" x14ac:dyDescent="0.2">
      <c r="A3049" s="4" t="s">
        <v>11</v>
      </c>
      <c r="B3049" s="4" t="s">
        <v>22</v>
      </c>
      <c r="C3049" s="4" t="s">
        <v>3545</v>
      </c>
      <c r="D3049" s="4" t="s">
        <v>77</v>
      </c>
      <c r="F3049" s="4">
        <v>749224</v>
      </c>
      <c r="G3049" s="5" t="s">
        <v>1291</v>
      </c>
      <c r="H3049" s="4">
        <v>0</v>
      </c>
      <c r="I3049" s="6">
        <v>6370000</v>
      </c>
      <c r="J3049" s="6">
        <v>3289008</v>
      </c>
    </row>
    <row r="3050" spans="1:10" x14ac:dyDescent="0.2">
      <c r="A3050" s="4" t="s">
        <v>11</v>
      </c>
      <c r="B3050" s="4" t="s">
        <v>19</v>
      </c>
      <c r="C3050" s="4" t="s">
        <v>1184</v>
      </c>
      <c r="D3050" s="4" t="s">
        <v>330</v>
      </c>
      <c r="F3050" s="4">
        <v>52239</v>
      </c>
      <c r="G3050" s="5" t="s">
        <v>1291</v>
      </c>
      <c r="H3050" s="4">
        <v>0</v>
      </c>
      <c r="I3050" s="6">
        <v>6380000</v>
      </c>
      <c r="J3050" s="6">
        <v>3290012</v>
      </c>
    </row>
    <row r="3051" spans="1:10" x14ac:dyDescent="0.2">
      <c r="A3051" s="4" t="s">
        <v>11</v>
      </c>
      <c r="B3051" s="4" t="s">
        <v>12</v>
      </c>
      <c r="C3051" s="4" t="s">
        <v>765</v>
      </c>
      <c r="D3051" s="4" t="s">
        <v>3546</v>
      </c>
      <c r="F3051" s="4">
        <v>1436987</v>
      </c>
      <c r="G3051" s="5" t="s">
        <v>1291</v>
      </c>
      <c r="H3051" s="4">
        <v>0</v>
      </c>
      <c r="I3051" s="6">
        <v>6390000</v>
      </c>
      <c r="J3051" s="6">
        <v>3291016</v>
      </c>
    </row>
    <row r="3052" spans="1:10" x14ac:dyDescent="0.2">
      <c r="A3052" s="4" t="s">
        <v>11</v>
      </c>
      <c r="B3052" s="4" t="s">
        <v>12</v>
      </c>
      <c r="C3052" s="4" t="s">
        <v>3547</v>
      </c>
      <c r="D3052" s="4" t="s">
        <v>3408</v>
      </c>
      <c r="F3052" s="4">
        <v>1659430</v>
      </c>
      <c r="G3052" s="5" t="s">
        <v>1291</v>
      </c>
      <c r="H3052" s="4">
        <v>0</v>
      </c>
      <c r="I3052" s="6">
        <v>6400000</v>
      </c>
      <c r="J3052" s="6">
        <v>3292020</v>
      </c>
    </row>
    <row r="3053" spans="1:10" x14ac:dyDescent="0.2">
      <c r="A3053" s="4" t="s">
        <v>11</v>
      </c>
      <c r="B3053" s="4" t="s">
        <v>50</v>
      </c>
      <c r="C3053" s="4" t="s">
        <v>1235</v>
      </c>
      <c r="D3053" s="4" t="s">
        <v>3548</v>
      </c>
      <c r="F3053" s="4">
        <v>323004</v>
      </c>
      <c r="G3053" s="5" t="s">
        <v>1291</v>
      </c>
      <c r="H3053" s="4">
        <v>0</v>
      </c>
      <c r="I3053" s="6">
        <v>6410000</v>
      </c>
      <c r="J3053" s="6">
        <v>3293024</v>
      </c>
    </row>
    <row r="3054" spans="1:10" x14ac:dyDescent="0.2">
      <c r="A3054" s="4" t="s">
        <v>11</v>
      </c>
      <c r="B3054" s="4" t="s">
        <v>12</v>
      </c>
      <c r="C3054" s="4" t="s">
        <v>795</v>
      </c>
      <c r="D3054" s="4" t="s">
        <v>3549</v>
      </c>
      <c r="F3054" s="4">
        <v>567535</v>
      </c>
      <c r="G3054" s="5" t="s">
        <v>1291</v>
      </c>
      <c r="H3054" s="4">
        <v>0</v>
      </c>
      <c r="I3054" s="6">
        <v>6420000</v>
      </c>
      <c r="J3054" s="6">
        <v>3294028</v>
      </c>
    </row>
    <row r="3055" spans="1:10" x14ac:dyDescent="0.2">
      <c r="A3055" s="4" t="s">
        <v>11</v>
      </c>
      <c r="B3055" s="4" t="s">
        <v>22</v>
      </c>
      <c r="C3055" s="4" t="s">
        <v>1235</v>
      </c>
      <c r="D3055" s="4" t="s">
        <v>3550</v>
      </c>
      <c r="F3055" s="4">
        <v>619005</v>
      </c>
      <c r="G3055" s="5" t="s">
        <v>1291</v>
      </c>
      <c r="H3055" s="4">
        <v>0</v>
      </c>
      <c r="I3055" s="6">
        <v>6430000</v>
      </c>
      <c r="J3055" s="6">
        <v>3295032</v>
      </c>
    </row>
    <row r="3056" spans="1:10" x14ac:dyDescent="0.2">
      <c r="A3056" s="4" t="s">
        <v>11</v>
      </c>
      <c r="B3056" s="4" t="s">
        <v>12</v>
      </c>
      <c r="C3056" s="4" t="s">
        <v>3344</v>
      </c>
      <c r="D3056" s="4" t="s">
        <v>3551</v>
      </c>
      <c r="F3056" s="4">
        <v>739647</v>
      </c>
      <c r="G3056" s="5" t="s">
        <v>1291</v>
      </c>
      <c r="H3056" s="4">
        <v>0</v>
      </c>
      <c r="I3056" s="6">
        <v>6440000</v>
      </c>
      <c r="J3056" s="6">
        <v>3296036</v>
      </c>
    </row>
    <row r="3057" spans="1:10" x14ac:dyDescent="0.2">
      <c r="A3057" s="4" t="s">
        <v>11</v>
      </c>
      <c r="B3057" s="4" t="s">
        <v>25</v>
      </c>
      <c r="C3057" s="4" t="s">
        <v>191</v>
      </c>
      <c r="D3057" s="4" t="s">
        <v>1185</v>
      </c>
      <c r="F3057" s="4">
        <v>571149</v>
      </c>
      <c r="G3057" s="5" t="s">
        <v>1291</v>
      </c>
      <c r="H3057" s="4">
        <v>0</v>
      </c>
      <c r="I3057" s="6">
        <v>6450000</v>
      </c>
      <c r="J3057" s="6">
        <v>3297040</v>
      </c>
    </row>
    <row r="3058" spans="1:10" x14ac:dyDescent="0.2">
      <c r="A3058" s="4" t="s">
        <v>11</v>
      </c>
      <c r="B3058" s="4" t="s">
        <v>50</v>
      </c>
      <c r="C3058" s="4" t="s">
        <v>984</v>
      </c>
      <c r="D3058" s="4" t="s">
        <v>669</v>
      </c>
      <c r="F3058" s="4">
        <v>616126</v>
      </c>
      <c r="G3058" s="5" t="s">
        <v>1291</v>
      </c>
      <c r="H3058" s="4">
        <v>0</v>
      </c>
      <c r="I3058" s="6">
        <v>6460000</v>
      </c>
      <c r="J3058" s="6">
        <v>3298044</v>
      </c>
    </row>
    <row r="3059" spans="1:10" x14ac:dyDescent="0.2">
      <c r="A3059" s="4" t="s">
        <v>11</v>
      </c>
      <c r="B3059" s="4" t="s">
        <v>12</v>
      </c>
      <c r="C3059" s="4" t="s">
        <v>1275</v>
      </c>
      <c r="D3059" s="4" t="s">
        <v>3552</v>
      </c>
      <c r="F3059" s="4">
        <v>1608460</v>
      </c>
      <c r="G3059" s="5" t="s">
        <v>1291</v>
      </c>
      <c r="H3059" s="4">
        <v>0</v>
      </c>
      <c r="I3059" s="6">
        <v>6470000</v>
      </c>
      <c r="J3059" s="6">
        <v>3299048</v>
      </c>
    </row>
    <row r="3060" spans="1:10" x14ac:dyDescent="0.2">
      <c r="A3060" s="4" t="s">
        <v>11</v>
      </c>
      <c r="B3060" s="4" t="s">
        <v>19</v>
      </c>
      <c r="C3060" s="4" t="s">
        <v>1275</v>
      </c>
      <c r="D3060" s="4" t="s">
        <v>3553</v>
      </c>
      <c r="F3060" s="4">
        <v>798528</v>
      </c>
      <c r="G3060" s="5" t="s">
        <v>1291</v>
      </c>
      <c r="H3060" s="4">
        <v>0</v>
      </c>
      <c r="I3060" s="6">
        <v>6480000</v>
      </c>
      <c r="J3060" s="6">
        <v>3300052</v>
      </c>
    </row>
    <row r="3061" spans="1:10" x14ac:dyDescent="0.2">
      <c r="A3061" s="4" t="s">
        <v>11</v>
      </c>
      <c r="B3061" s="4" t="s">
        <v>19</v>
      </c>
      <c r="C3061" s="4" t="s">
        <v>1275</v>
      </c>
      <c r="D3061" s="4" t="s">
        <v>3554</v>
      </c>
      <c r="F3061" s="4">
        <v>1622800</v>
      </c>
      <c r="G3061" s="5" t="s">
        <v>1291</v>
      </c>
      <c r="H3061" s="4">
        <v>0</v>
      </c>
      <c r="I3061" s="6">
        <v>6490000</v>
      </c>
      <c r="J3061" s="6">
        <v>3301056</v>
      </c>
    </row>
    <row r="3062" spans="1:10" x14ac:dyDescent="0.2">
      <c r="A3062" s="4" t="s">
        <v>11</v>
      </c>
      <c r="B3062" s="4" t="s">
        <v>22</v>
      </c>
      <c r="C3062" s="4" t="s">
        <v>984</v>
      </c>
      <c r="D3062" s="4" t="s">
        <v>831</v>
      </c>
      <c r="F3062" s="4">
        <v>1012861</v>
      </c>
      <c r="G3062" s="5" t="s">
        <v>1291</v>
      </c>
      <c r="H3062" s="4">
        <v>0</v>
      </c>
      <c r="I3062" s="6">
        <v>6500000</v>
      </c>
      <c r="J3062" s="6">
        <v>3302060</v>
      </c>
    </row>
    <row r="3063" spans="1:10" x14ac:dyDescent="0.2">
      <c r="A3063" s="4" t="s">
        <v>11</v>
      </c>
      <c r="B3063" s="4" t="s">
        <v>22</v>
      </c>
      <c r="C3063" s="4" t="s">
        <v>1275</v>
      </c>
      <c r="D3063" s="4" t="s">
        <v>3555</v>
      </c>
      <c r="F3063" s="4">
        <v>620664</v>
      </c>
      <c r="G3063" s="5" t="s">
        <v>1291</v>
      </c>
      <c r="H3063" s="4">
        <v>0</v>
      </c>
      <c r="I3063" s="6">
        <v>6510000</v>
      </c>
      <c r="J3063" s="6">
        <v>3303064</v>
      </c>
    </row>
    <row r="3064" spans="1:10" x14ac:dyDescent="0.2">
      <c r="A3064" s="4" t="s">
        <v>11</v>
      </c>
      <c r="B3064" s="4" t="s">
        <v>67</v>
      </c>
      <c r="C3064" s="4" t="s">
        <v>191</v>
      </c>
      <c r="D3064" s="4" t="s">
        <v>3439</v>
      </c>
      <c r="F3064" s="4">
        <v>1437365</v>
      </c>
      <c r="G3064" s="5" t="s">
        <v>1291</v>
      </c>
      <c r="H3064" s="4">
        <v>0</v>
      </c>
      <c r="I3064" s="6">
        <v>6520000</v>
      </c>
      <c r="J3064" s="6">
        <v>3304068</v>
      </c>
    </row>
    <row r="3065" spans="1:10" x14ac:dyDescent="0.2">
      <c r="A3065" s="4" t="s">
        <v>11</v>
      </c>
      <c r="B3065" s="4" t="s">
        <v>12</v>
      </c>
      <c r="C3065" s="4" t="s">
        <v>191</v>
      </c>
      <c r="D3065" s="4" t="s">
        <v>3556</v>
      </c>
      <c r="F3065" s="4">
        <v>1090883</v>
      </c>
      <c r="G3065" s="5" t="s">
        <v>1291</v>
      </c>
      <c r="H3065" s="4">
        <v>0</v>
      </c>
      <c r="I3065" s="6">
        <v>6530000</v>
      </c>
      <c r="J3065" s="6">
        <v>3305072</v>
      </c>
    </row>
    <row r="3066" spans="1:10" x14ac:dyDescent="0.2">
      <c r="A3066" s="4" t="s">
        <v>11</v>
      </c>
      <c r="B3066" s="4" t="s">
        <v>157</v>
      </c>
      <c r="C3066" s="4" t="s">
        <v>1032</v>
      </c>
      <c r="D3066" s="4" t="s">
        <v>3557</v>
      </c>
      <c r="F3066" s="4">
        <v>493591</v>
      </c>
      <c r="G3066" s="5" t="s">
        <v>1291</v>
      </c>
      <c r="H3066" s="4">
        <v>0</v>
      </c>
      <c r="I3066" s="6">
        <v>6540000</v>
      </c>
      <c r="J3066" s="6">
        <v>3306076</v>
      </c>
    </row>
    <row r="3067" spans="1:10" x14ac:dyDescent="0.2">
      <c r="A3067" s="4" t="s">
        <v>11</v>
      </c>
      <c r="B3067" s="4" t="s">
        <v>50</v>
      </c>
      <c r="C3067" s="4" t="s">
        <v>191</v>
      </c>
      <c r="D3067" s="4" t="s">
        <v>3558</v>
      </c>
      <c r="F3067" s="4">
        <v>1503760</v>
      </c>
      <c r="G3067" s="5" t="s">
        <v>1291</v>
      </c>
      <c r="H3067" s="4">
        <v>0</v>
      </c>
      <c r="I3067" s="6">
        <v>6550000</v>
      </c>
      <c r="J3067" s="6">
        <v>3307080</v>
      </c>
    </row>
    <row r="3068" spans="1:10" x14ac:dyDescent="0.2">
      <c r="A3068" s="4" t="s">
        <v>11</v>
      </c>
      <c r="B3068" s="4" t="s">
        <v>50</v>
      </c>
      <c r="C3068" s="4" t="s">
        <v>462</v>
      </c>
      <c r="D3068" s="4" t="s">
        <v>3559</v>
      </c>
      <c r="F3068" s="4">
        <v>751832</v>
      </c>
      <c r="G3068" s="5" t="s">
        <v>1291</v>
      </c>
      <c r="H3068" s="4">
        <v>0</v>
      </c>
      <c r="I3068" s="6">
        <v>6560000</v>
      </c>
      <c r="J3068" s="6">
        <v>3308084</v>
      </c>
    </row>
    <row r="3069" spans="1:10" x14ac:dyDescent="0.2">
      <c r="A3069" s="4" t="s">
        <v>11</v>
      </c>
      <c r="B3069" s="4" t="s">
        <v>50</v>
      </c>
      <c r="C3069" s="4" t="s">
        <v>991</v>
      </c>
      <c r="D3069" s="4" t="s">
        <v>3560</v>
      </c>
      <c r="F3069" s="4">
        <v>36463</v>
      </c>
      <c r="G3069" s="5" t="s">
        <v>1291</v>
      </c>
      <c r="H3069" s="4">
        <v>0</v>
      </c>
      <c r="I3069" s="6">
        <v>6570000</v>
      </c>
      <c r="J3069" s="6">
        <v>3309088</v>
      </c>
    </row>
    <row r="3070" spans="1:10" x14ac:dyDescent="0.2">
      <c r="A3070" s="4" t="s">
        <v>11</v>
      </c>
      <c r="B3070" s="4" t="s">
        <v>25</v>
      </c>
      <c r="C3070" s="4" t="s">
        <v>991</v>
      </c>
      <c r="D3070" s="4" t="s">
        <v>3561</v>
      </c>
      <c r="F3070" s="4">
        <v>800779</v>
      </c>
      <c r="G3070" s="5" t="s">
        <v>1291</v>
      </c>
      <c r="H3070" s="4">
        <v>0</v>
      </c>
      <c r="I3070" s="6">
        <v>6580000</v>
      </c>
      <c r="J3070" s="6">
        <v>3310092</v>
      </c>
    </row>
    <row r="3071" spans="1:10" x14ac:dyDescent="0.2">
      <c r="A3071" s="4" t="s">
        <v>11</v>
      </c>
      <c r="B3071" s="4" t="s">
        <v>12</v>
      </c>
      <c r="C3071" s="4" t="s">
        <v>991</v>
      </c>
      <c r="D3071" s="4" t="s">
        <v>3314</v>
      </c>
      <c r="F3071" s="4">
        <v>570620</v>
      </c>
      <c r="G3071" s="5" t="s">
        <v>1291</v>
      </c>
      <c r="H3071" s="4">
        <v>0</v>
      </c>
      <c r="I3071" s="6">
        <v>6590000</v>
      </c>
      <c r="J3071" s="6">
        <v>3311096</v>
      </c>
    </row>
    <row r="3072" spans="1:10" x14ac:dyDescent="0.2">
      <c r="A3072" s="4" t="s">
        <v>11</v>
      </c>
      <c r="B3072" s="4" t="s">
        <v>19</v>
      </c>
      <c r="C3072" s="4" t="s">
        <v>2877</v>
      </c>
      <c r="D3072" s="4" t="s">
        <v>3562</v>
      </c>
      <c r="F3072" s="4">
        <v>588341</v>
      </c>
      <c r="G3072" s="5" t="s">
        <v>1291</v>
      </c>
      <c r="H3072" s="4">
        <v>0</v>
      </c>
      <c r="I3072" s="6">
        <v>6600000</v>
      </c>
      <c r="J3072" s="6">
        <v>3312100</v>
      </c>
    </row>
    <row r="3073" spans="1:10" x14ac:dyDescent="0.2">
      <c r="A3073" s="4" t="s">
        <v>11</v>
      </c>
      <c r="B3073" s="4" t="s">
        <v>12</v>
      </c>
      <c r="C3073" s="4" t="s">
        <v>1271</v>
      </c>
      <c r="D3073" s="4" t="s">
        <v>3563</v>
      </c>
      <c r="F3073" s="4">
        <v>1280435</v>
      </c>
      <c r="G3073" s="5" t="s">
        <v>1291</v>
      </c>
      <c r="H3073" s="4">
        <v>0</v>
      </c>
      <c r="I3073" s="6">
        <v>6610000</v>
      </c>
      <c r="J3073" s="6">
        <v>3313104</v>
      </c>
    </row>
    <row r="3074" spans="1:10" x14ac:dyDescent="0.2">
      <c r="A3074" s="4" t="s">
        <v>11</v>
      </c>
      <c r="B3074" s="4" t="s">
        <v>22</v>
      </c>
      <c r="C3074" s="4" t="s">
        <v>2425</v>
      </c>
      <c r="D3074" s="4" t="s">
        <v>893</v>
      </c>
      <c r="F3074" s="4">
        <v>339034</v>
      </c>
      <c r="G3074" s="5" t="s">
        <v>1291</v>
      </c>
      <c r="H3074" s="4">
        <v>0</v>
      </c>
      <c r="I3074" s="6">
        <v>6620000</v>
      </c>
      <c r="J3074" s="6">
        <v>3314108</v>
      </c>
    </row>
    <row r="3075" spans="1:10" x14ac:dyDescent="0.2">
      <c r="A3075" s="4" t="s">
        <v>11</v>
      </c>
      <c r="B3075" s="4" t="s">
        <v>50</v>
      </c>
      <c r="C3075" s="4" t="s">
        <v>795</v>
      </c>
      <c r="D3075" s="4" t="s">
        <v>989</v>
      </c>
      <c r="F3075" s="4">
        <v>1340981</v>
      </c>
      <c r="G3075" s="5" t="s">
        <v>1291</v>
      </c>
      <c r="H3075" s="4">
        <v>0</v>
      </c>
      <c r="I3075" s="6">
        <v>6630000</v>
      </c>
      <c r="J3075" s="6">
        <v>3315112</v>
      </c>
    </row>
    <row r="3076" spans="1:10" x14ac:dyDescent="0.2">
      <c r="A3076" s="4" t="s">
        <v>11</v>
      </c>
      <c r="B3076" s="4" t="s">
        <v>25</v>
      </c>
      <c r="C3076" s="4" t="s">
        <v>3564</v>
      </c>
      <c r="D3076" s="4" t="s">
        <v>3565</v>
      </c>
      <c r="F3076" s="4">
        <v>97192</v>
      </c>
      <c r="G3076" s="5" t="s">
        <v>1291</v>
      </c>
      <c r="H3076" s="4">
        <v>0</v>
      </c>
      <c r="I3076" s="6">
        <v>6640000</v>
      </c>
      <c r="J3076" s="6">
        <v>3316116</v>
      </c>
    </row>
    <row r="3077" spans="1:10" x14ac:dyDescent="0.2">
      <c r="A3077" s="4" t="s">
        <v>11</v>
      </c>
      <c r="B3077" s="4" t="s">
        <v>12</v>
      </c>
      <c r="C3077" s="4" t="s">
        <v>795</v>
      </c>
      <c r="D3077" s="4" t="s">
        <v>3566</v>
      </c>
      <c r="F3077" s="4">
        <v>119343</v>
      </c>
      <c r="G3077" s="5" t="s">
        <v>1291</v>
      </c>
      <c r="H3077" s="4">
        <v>0</v>
      </c>
      <c r="I3077" s="6">
        <v>6650000</v>
      </c>
      <c r="J3077" s="6">
        <v>3317120</v>
      </c>
    </row>
    <row r="3078" spans="1:10" x14ac:dyDescent="0.2">
      <c r="A3078" s="4" t="s">
        <v>11</v>
      </c>
      <c r="B3078" s="4" t="s">
        <v>50</v>
      </c>
      <c r="C3078" s="4" t="s">
        <v>3567</v>
      </c>
      <c r="D3078" s="4" t="s">
        <v>3568</v>
      </c>
      <c r="F3078" s="4">
        <v>1438025</v>
      </c>
      <c r="G3078" s="5" t="s">
        <v>1291</v>
      </c>
      <c r="H3078" s="4">
        <v>0</v>
      </c>
      <c r="I3078" s="6">
        <v>6660000</v>
      </c>
      <c r="J3078" s="6">
        <v>3318124</v>
      </c>
    </row>
    <row r="3079" spans="1:10" x14ac:dyDescent="0.2">
      <c r="A3079" s="4" t="s">
        <v>11</v>
      </c>
      <c r="B3079" s="4" t="s">
        <v>157</v>
      </c>
      <c r="C3079" s="4" t="s">
        <v>830</v>
      </c>
      <c r="D3079" s="4" t="s">
        <v>3473</v>
      </c>
      <c r="F3079" s="4">
        <v>1594090</v>
      </c>
      <c r="G3079" s="5" t="s">
        <v>1291</v>
      </c>
      <c r="H3079" s="4">
        <v>0</v>
      </c>
      <c r="I3079" s="6">
        <v>6670000</v>
      </c>
      <c r="J3079" s="6">
        <v>3319128</v>
      </c>
    </row>
    <row r="3080" spans="1:10" x14ac:dyDescent="0.2">
      <c r="A3080" s="4" t="s">
        <v>11</v>
      </c>
      <c r="B3080" s="4" t="s">
        <v>488</v>
      </c>
      <c r="C3080" s="4" t="s">
        <v>3567</v>
      </c>
      <c r="D3080" s="4" t="s">
        <v>54</v>
      </c>
      <c r="F3080" s="4">
        <v>1690229</v>
      </c>
      <c r="G3080" s="5" t="s">
        <v>1291</v>
      </c>
      <c r="H3080" s="4">
        <v>0</v>
      </c>
      <c r="I3080" s="6">
        <v>6680000</v>
      </c>
      <c r="J3080" s="6">
        <v>3320132</v>
      </c>
    </row>
    <row r="3081" spans="1:10" x14ac:dyDescent="0.2">
      <c r="A3081" s="4" t="s">
        <v>11</v>
      </c>
      <c r="B3081" s="4" t="s">
        <v>12</v>
      </c>
      <c r="C3081" s="4" t="s">
        <v>807</v>
      </c>
      <c r="D3081" s="4" t="s">
        <v>3569</v>
      </c>
      <c r="F3081" s="4">
        <v>1658622</v>
      </c>
      <c r="G3081" s="5" t="s">
        <v>1291</v>
      </c>
      <c r="H3081" s="4">
        <v>0</v>
      </c>
      <c r="I3081" s="6">
        <v>6690000</v>
      </c>
      <c r="J3081" s="6">
        <v>3321136</v>
      </c>
    </row>
    <row r="3082" spans="1:10" x14ac:dyDescent="0.2">
      <c r="A3082" s="4" t="s">
        <v>11</v>
      </c>
      <c r="B3082" s="4" t="s">
        <v>67</v>
      </c>
      <c r="C3082" s="4" t="s">
        <v>191</v>
      </c>
      <c r="D3082" s="4" t="s">
        <v>3570</v>
      </c>
      <c r="F3082" s="4">
        <v>747624</v>
      </c>
      <c r="G3082" s="5" t="s">
        <v>1291</v>
      </c>
      <c r="H3082" s="4">
        <v>0</v>
      </c>
      <c r="I3082" s="6">
        <v>6700000</v>
      </c>
      <c r="J3082" s="6">
        <v>3322140</v>
      </c>
    </row>
    <row r="3083" spans="1:10" x14ac:dyDescent="0.2">
      <c r="A3083" s="4" t="s">
        <v>11</v>
      </c>
      <c r="B3083" s="4" t="s">
        <v>16</v>
      </c>
      <c r="C3083" s="4" t="s">
        <v>805</v>
      </c>
      <c r="D3083" s="4" t="s">
        <v>3571</v>
      </c>
      <c r="F3083" s="4">
        <v>681708</v>
      </c>
      <c r="G3083" s="5" t="s">
        <v>1291</v>
      </c>
      <c r="H3083" s="4">
        <v>0</v>
      </c>
      <c r="I3083" s="6">
        <v>6710000</v>
      </c>
      <c r="J3083" s="6">
        <v>3323144</v>
      </c>
    </row>
    <row r="3084" spans="1:10" x14ac:dyDescent="0.2">
      <c r="A3084" s="4" t="s">
        <v>11</v>
      </c>
      <c r="B3084" s="4" t="s">
        <v>25</v>
      </c>
      <c r="C3084" s="4" t="s">
        <v>805</v>
      </c>
      <c r="D3084" s="4" t="s">
        <v>3572</v>
      </c>
      <c r="F3084" s="4">
        <v>1603057</v>
      </c>
      <c r="G3084" s="5" t="s">
        <v>1291</v>
      </c>
      <c r="H3084" s="4">
        <v>0</v>
      </c>
      <c r="I3084" s="6">
        <v>6720000</v>
      </c>
      <c r="J3084" s="6">
        <v>3324148</v>
      </c>
    </row>
    <row r="3085" spans="1:10" x14ac:dyDescent="0.2">
      <c r="A3085" s="4" t="s">
        <v>11</v>
      </c>
      <c r="B3085" s="4" t="s">
        <v>67</v>
      </c>
      <c r="C3085" s="4" t="s">
        <v>3573</v>
      </c>
      <c r="D3085" s="4" t="s">
        <v>3574</v>
      </c>
      <c r="F3085" s="4">
        <v>674703</v>
      </c>
      <c r="G3085" s="5" t="s">
        <v>1291</v>
      </c>
      <c r="H3085" s="4">
        <v>0</v>
      </c>
      <c r="I3085" s="6">
        <v>6730000</v>
      </c>
      <c r="J3085" s="6">
        <v>3325152</v>
      </c>
    </row>
    <row r="3086" spans="1:10" x14ac:dyDescent="0.2">
      <c r="A3086" s="4" t="s">
        <v>11</v>
      </c>
      <c r="B3086" s="4" t="s">
        <v>22</v>
      </c>
      <c r="C3086" s="4" t="s">
        <v>1034</v>
      </c>
      <c r="D3086" s="4" t="s">
        <v>3357</v>
      </c>
      <c r="F3086" s="4">
        <v>736387</v>
      </c>
      <c r="G3086" s="5" t="s">
        <v>1291</v>
      </c>
      <c r="H3086" s="4">
        <v>0</v>
      </c>
      <c r="I3086" s="6">
        <v>6740000</v>
      </c>
      <c r="J3086" s="6">
        <v>3326156</v>
      </c>
    </row>
    <row r="3087" spans="1:10" x14ac:dyDescent="0.2">
      <c r="A3087" s="4" t="s">
        <v>11</v>
      </c>
      <c r="B3087" s="4" t="s">
        <v>22</v>
      </c>
      <c r="C3087" s="4" t="s">
        <v>1034</v>
      </c>
      <c r="D3087" s="4" t="s">
        <v>3575</v>
      </c>
      <c r="F3087" s="4">
        <v>789691</v>
      </c>
      <c r="G3087" s="5" t="s">
        <v>1291</v>
      </c>
      <c r="H3087" s="4">
        <v>0</v>
      </c>
      <c r="I3087" s="6">
        <v>6750000</v>
      </c>
      <c r="J3087" s="6">
        <v>3327160</v>
      </c>
    </row>
    <row r="3088" spans="1:10" x14ac:dyDescent="0.2">
      <c r="A3088" s="4" t="s">
        <v>11</v>
      </c>
      <c r="B3088" s="4" t="s">
        <v>12</v>
      </c>
      <c r="C3088" s="4" t="s">
        <v>1034</v>
      </c>
      <c r="D3088" s="4" t="s">
        <v>2391</v>
      </c>
      <c r="F3088" s="4">
        <v>673424</v>
      </c>
      <c r="G3088" s="5" t="s">
        <v>1291</v>
      </c>
      <c r="H3088" s="4">
        <v>0</v>
      </c>
      <c r="I3088" s="6">
        <v>6760000</v>
      </c>
      <c r="J3088" s="6">
        <v>3328164</v>
      </c>
    </row>
    <row r="3089" spans="1:10" x14ac:dyDescent="0.2">
      <c r="A3089" s="4" t="s">
        <v>11</v>
      </c>
      <c r="B3089" s="4" t="s">
        <v>12</v>
      </c>
      <c r="C3089" s="4" t="s">
        <v>1034</v>
      </c>
      <c r="D3089" s="4" t="s">
        <v>628</v>
      </c>
      <c r="F3089" s="4">
        <v>594059</v>
      </c>
      <c r="G3089" s="5" t="s">
        <v>1291</v>
      </c>
      <c r="H3089" s="4">
        <v>0</v>
      </c>
      <c r="I3089" s="6">
        <v>6770000</v>
      </c>
      <c r="J3089" s="6">
        <v>3329168</v>
      </c>
    </row>
    <row r="3090" spans="1:10" x14ac:dyDescent="0.2">
      <c r="A3090" s="4" t="s">
        <v>11</v>
      </c>
      <c r="B3090" s="4" t="s">
        <v>19</v>
      </c>
      <c r="C3090" s="4" t="s">
        <v>1034</v>
      </c>
      <c r="D3090" s="4" t="s">
        <v>3576</v>
      </c>
      <c r="F3090" s="4">
        <v>87821</v>
      </c>
      <c r="G3090" s="5" t="s">
        <v>1291</v>
      </c>
      <c r="H3090" s="4">
        <v>0</v>
      </c>
      <c r="I3090" s="6">
        <v>6780000</v>
      </c>
      <c r="J3090" s="6">
        <v>3330172</v>
      </c>
    </row>
    <row r="3091" spans="1:10" x14ac:dyDescent="0.2">
      <c r="A3091" s="4" t="s">
        <v>11</v>
      </c>
      <c r="B3091" s="4" t="s">
        <v>25</v>
      </c>
      <c r="C3091" s="4" t="s">
        <v>1034</v>
      </c>
      <c r="D3091" s="4" t="s">
        <v>3577</v>
      </c>
      <c r="F3091" s="4">
        <v>651370</v>
      </c>
      <c r="G3091" s="5" t="s">
        <v>1291</v>
      </c>
      <c r="H3091" s="4">
        <v>0</v>
      </c>
      <c r="I3091" s="6">
        <v>6790000</v>
      </c>
      <c r="J3091" s="6">
        <v>3331176</v>
      </c>
    </row>
    <row r="3092" spans="1:10" x14ac:dyDescent="0.2">
      <c r="A3092" s="4" t="s">
        <v>11</v>
      </c>
      <c r="B3092" s="4" t="s">
        <v>19</v>
      </c>
      <c r="C3092" s="4" t="s">
        <v>1034</v>
      </c>
      <c r="D3092" s="4" t="s">
        <v>2530</v>
      </c>
      <c r="F3092" s="4">
        <v>769057</v>
      </c>
      <c r="G3092" s="5" t="s">
        <v>1291</v>
      </c>
      <c r="H3092" s="4">
        <v>0</v>
      </c>
      <c r="I3092" s="6">
        <v>6800000</v>
      </c>
      <c r="J3092" s="6">
        <v>3332180</v>
      </c>
    </row>
    <row r="3093" spans="1:10" x14ac:dyDescent="0.2">
      <c r="A3093" s="4" t="s">
        <v>11</v>
      </c>
      <c r="B3093" s="4" t="s">
        <v>488</v>
      </c>
      <c r="C3093" s="4" t="s">
        <v>1034</v>
      </c>
      <c r="D3093" s="4" t="s">
        <v>105</v>
      </c>
      <c r="F3093" s="4">
        <v>104436</v>
      </c>
      <c r="G3093" s="5" t="s">
        <v>1291</v>
      </c>
      <c r="H3093" s="4">
        <v>0</v>
      </c>
      <c r="I3093" s="6">
        <v>6810000</v>
      </c>
      <c r="J3093" s="6">
        <v>3333184</v>
      </c>
    </row>
    <row r="3094" spans="1:10" x14ac:dyDescent="0.2">
      <c r="A3094" s="4" t="s">
        <v>11</v>
      </c>
      <c r="B3094" s="4" t="s">
        <v>12</v>
      </c>
      <c r="C3094" s="4" t="s">
        <v>627</v>
      </c>
      <c r="D3094" s="4" t="s">
        <v>240</v>
      </c>
      <c r="F3094" s="4">
        <v>519767</v>
      </c>
      <c r="G3094" s="5" t="s">
        <v>1291</v>
      </c>
      <c r="H3094" s="4">
        <v>0</v>
      </c>
      <c r="I3094" s="6">
        <v>6820000</v>
      </c>
      <c r="J3094" s="6">
        <v>3334188</v>
      </c>
    </row>
    <row r="3095" spans="1:10" x14ac:dyDescent="0.2">
      <c r="A3095" s="4" t="s">
        <v>11</v>
      </c>
      <c r="B3095" s="4" t="s">
        <v>157</v>
      </c>
      <c r="C3095" s="4" t="s">
        <v>627</v>
      </c>
      <c r="D3095" s="4" t="s">
        <v>3578</v>
      </c>
      <c r="F3095" s="4">
        <v>1078946</v>
      </c>
      <c r="G3095" s="5" t="s">
        <v>1291</v>
      </c>
      <c r="H3095" s="4">
        <v>0</v>
      </c>
      <c r="I3095" s="6">
        <v>6830000</v>
      </c>
      <c r="J3095" s="6">
        <v>3335192</v>
      </c>
    </row>
    <row r="3096" spans="1:10" x14ac:dyDescent="0.2">
      <c r="A3096" s="4" t="s">
        <v>11</v>
      </c>
      <c r="B3096" s="4" t="s">
        <v>67</v>
      </c>
      <c r="C3096" s="4" t="s">
        <v>627</v>
      </c>
      <c r="D3096" s="4" t="s">
        <v>2413</v>
      </c>
      <c r="F3096" s="4">
        <v>1502853</v>
      </c>
      <c r="G3096" s="5" t="s">
        <v>1291</v>
      </c>
      <c r="H3096" s="4">
        <v>0</v>
      </c>
      <c r="I3096" s="6">
        <v>6840000</v>
      </c>
      <c r="J3096" s="6">
        <v>3336196</v>
      </c>
    </row>
    <row r="3097" spans="1:10" x14ac:dyDescent="0.2">
      <c r="A3097" s="4" t="s">
        <v>11</v>
      </c>
      <c r="B3097" s="4" t="s">
        <v>19</v>
      </c>
      <c r="C3097" s="4" t="s">
        <v>3579</v>
      </c>
      <c r="D3097" s="4" t="s">
        <v>3580</v>
      </c>
      <c r="F3097" s="4">
        <v>1443074</v>
      </c>
      <c r="G3097" s="5" t="s">
        <v>1291</v>
      </c>
      <c r="H3097" s="4">
        <v>0</v>
      </c>
      <c r="I3097" s="6">
        <v>6850000</v>
      </c>
      <c r="J3097" s="6">
        <v>3337200</v>
      </c>
    </row>
    <row r="3098" spans="1:10" x14ac:dyDescent="0.2">
      <c r="A3098" s="4" t="s">
        <v>11</v>
      </c>
      <c r="B3098" s="4" t="s">
        <v>12</v>
      </c>
      <c r="C3098" s="4" t="s">
        <v>3540</v>
      </c>
      <c r="D3098" s="4" t="s">
        <v>3581</v>
      </c>
      <c r="F3098" s="4">
        <v>118121</v>
      </c>
      <c r="G3098" s="5" t="s">
        <v>1291</v>
      </c>
      <c r="H3098" s="4">
        <v>0</v>
      </c>
      <c r="I3098" s="6">
        <v>6860000</v>
      </c>
      <c r="J3098" s="6">
        <v>3338204</v>
      </c>
    </row>
    <row r="3099" spans="1:10" x14ac:dyDescent="0.2">
      <c r="A3099" s="4" t="s">
        <v>11</v>
      </c>
      <c r="B3099" s="4" t="s">
        <v>50</v>
      </c>
      <c r="C3099" s="4" t="s">
        <v>3582</v>
      </c>
      <c r="D3099" s="4" t="s">
        <v>1439</v>
      </c>
      <c r="F3099" s="4">
        <v>1614930</v>
      </c>
      <c r="G3099" s="5" t="s">
        <v>1291</v>
      </c>
      <c r="H3099" s="4">
        <v>0</v>
      </c>
      <c r="I3099" s="6">
        <v>6870000</v>
      </c>
      <c r="J3099" s="6">
        <v>3339208</v>
      </c>
    </row>
    <row r="3100" spans="1:10" x14ac:dyDescent="0.2">
      <c r="A3100" s="4" t="s">
        <v>11</v>
      </c>
      <c r="B3100" s="4" t="s">
        <v>22</v>
      </c>
      <c r="C3100" s="4" t="s">
        <v>867</v>
      </c>
      <c r="D3100" s="4" t="s">
        <v>3583</v>
      </c>
      <c r="F3100" s="4">
        <v>1338092</v>
      </c>
      <c r="G3100" s="5" t="s">
        <v>1291</v>
      </c>
      <c r="H3100" s="4">
        <v>0</v>
      </c>
      <c r="I3100" s="6">
        <v>6880000</v>
      </c>
      <c r="J3100" s="6">
        <v>3340212</v>
      </c>
    </row>
    <row r="3101" spans="1:10" x14ac:dyDescent="0.2">
      <c r="A3101" s="4" t="s">
        <v>11</v>
      </c>
      <c r="B3101" s="4" t="s">
        <v>50</v>
      </c>
      <c r="C3101" s="4" t="s">
        <v>867</v>
      </c>
      <c r="D3101" s="4" t="s">
        <v>3584</v>
      </c>
      <c r="F3101" s="4">
        <v>619948</v>
      </c>
      <c r="G3101" s="5" t="s">
        <v>1291</v>
      </c>
      <c r="H3101" s="4">
        <v>0</v>
      </c>
      <c r="I3101" s="6">
        <v>6890000</v>
      </c>
      <c r="J3101" s="6">
        <v>3341216</v>
      </c>
    </row>
    <row r="3102" spans="1:10" x14ac:dyDescent="0.2">
      <c r="A3102" s="4" t="s">
        <v>11</v>
      </c>
      <c r="B3102" s="4" t="s">
        <v>16</v>
      </c>
      <c r="C3102" s="4" t="s">
        <v>867</v>
      </c>
      <c r="D3102" s="4" t="s">
        <v>1160</v>
      </c>
      <c r="F3102" s="4">
        <v>1611654</v>
      </c>
      <c r="G3102" s="5" t="s">
        <v>1291</v>
      </c>
      <c r="H3102" s="4">
        <v>0</v>
      </c>
      <c r="I3102" s="6">
        <v>6900000</v>
      </c>
      <c r="J3102" s="6">
        <v>3342220</v>
      </c>
    </row>
    <row r="3103" spans="1:10" x14ac:dyDescent="0.2">
      <c r="A3103" s="4" t="s">
        <v>11</v>
      </c>
      <c r="B3103" s="4" t="s">
        <v>25</v>
      </c>
      <c r="C3103" s="4" t="s">
        <v>867</v>
      </c>
      <c r="D3103" s="4" t="s">
        <v>3585</v>
      </c>
      <c r="F3103" s="4">
        <v>566297</v>
      </c>
      <c r="G3103" s="5" t="s">
        <v>1291</v>
      </c>
      <c r="H3103" s="4">
        <v>0</v>
      </c>
      <c r="I3103" s="6">
        <v>6910000</v>
      </c>
      <c r="J3103" s="6">
        <v>3343224</v>
      </c>
    </row>
    <row r="3104" spans="1:10" x14ac:dyDescent="0.2">
      <c r="A3104" s="4" t="s">
        <v>11</v>
      </c>
      <c r="B3104" s="4" t="s">
        <v>12</v>
      </c>
      <c r="C3104" s="4" t="s">
        <v>1184</v>
      </c>
      <c r="D3104" s="4" t="s">
        <v>917</v>
      </c>
      <c r="F3104" s="4">
        <v>1076684</v>
      </c>
      <c r="G3104" s="5" t="s">
        <v>1291</v>
      </c>
      <c r="H3104" s="4">
        <v>0</v>
      </c>
      <c r="I3104" s="6">
        <v>6920000</v>
      </c>
      <c r="J3104" s="6">
        <v>3344228</v>
      </c>
    </row>
    <row r="3105" spans="1:10" x14ac:dyDescent="0.2">
      <c r="A3105" s="4" t="s">
        <v>11</v>
      </c>
      <c r="B3105" s="4" t="s">
        <v>12</v>
      </c>
      <c r="C3105" s="4" t="s">
        <v>867</v>
      </c>
      <c r="D3105" s="4" t="s">
        <v>1414</v>
      </c>
      <c r="F3105" s="4">
        <v>1395639</v>
      </c>
      <c r="G3105" s="5" t="s">
        <v>1291</v>
      </c>
      <c r="H3105" s="4">
        <v>0</v>
      </c>
      <c r="I3105" s="6">
        <v>6930000</v>
      </c>
      <c r="J3105" s="6">
        <v>3345232</v>
      </c>
    </row>
    <row r="3106" spans="1:10" x14ac:dyDescent="0.2">
      <c r="A3106" s="4" t="s">
        <v>11</v>
      </c>
      <c r="B3106" s="4" t="s">
        <v>12</v>
      </c>
      <c r="C3106" s="4" t="s">
        <v>1286</v>
      </c>
      <c r="D3106" s="4" t="s">
        <v>3586</v>
      </c>
      <c r="F3106" s="4">
        <v>1683570</v>
      </c>
      <c r="G3106" s="5" t="s">
        <v>1291</v>
      </c>
      <c r="H3106" s="4">
        <v>0</v>
      </c>
      <c r="I3106" s="6">
        <v>6940000</v>
      </c>
      <c r="J3106" s="6">
        <v>3346236</v>
      </c>
    </row>
    <row r="3107" spans="1:10" x14ac:dyDescent="0.2">
      <c r="A3107" s="4" t="s">
        <v>11</v>
      </c>
      <c r="B3107" s="4" t="s">
        <v>12</v>
      </c>
      <c r="C3107" s="4" t="s">
        <v>1286</v>
      </c>
      <c r="D3107" s="4" t="s">
        <v>2968</v>
      </c>
      <c r="F3107" s="4">
        <v>1691078</v>
      </c>
      <c r="G3107" s="5" t="s">
        <v>1291</v>
      </c>
      <c r="H3107" s="4">
        <v>0</v>
      </c>
      <c r="I3107" s="6">
        <v>6950000</v>
      </c>
      <c r="J3107" s="6">
        <v>3347240</v>
      </c>
    </row>
    <row r="3108" spans="1:10" x14ac:dyDescent="0.2">
      <c r="A3108" s="4" t="s">
        <v>11</v>
      </c>
      <c r="B3108" s="4" t="s">
        <v>12</v>
      </c>
      <c r="C3108" s="4" t="s">
        <v>1760</v>
      </c>
      <c r="D3108" s="4" t="s">
        <v>3587</v>
      </c>
      <c r="F3108" s="4">
        <v>1655008</v>
      </c>
      <c r="G3108" s="5" t="s">
        <v>1291</v>
      </c>
      <c r="H3108" s="4">
        <v>0</v>
      </c>
      <c r="I3108" s="6">
        <v>6960000</v>
      </c>
      <c r="J3108" s="6">
        <v>3348244</v>
      </c>
    </row>
    <row r="3109" spans="1:10" x14ac:dyDescent="0.2">
      <c r="A3109" s="4" t="s">
        <v>11</v>
      </c>
      <c r="B3109" s="4" t="s">
        <v>25</v>
      </c>
      <c r="C3109" s="4" t="s">
        <v>1150</v>
      </c>
      <c r="D3109" s="4" t="s">
        <v>3588</v>
      </c>
      <c r="F3109" s="4">
        <v>105714</v>
      </c>
      <c r="G3109" s="5" t="s">
        <v>1291</v>
      </c>
      <c r="H3109" s="4">
        <v>0</v>
      </c>
      <c r="I3109" s="6">
        <v>6970000</v>
      </c>
      <c r="J3109" s="6">
        <v>3349248</v>
      </c>
    </row>
    <row r="3110" spans="1:10" x14ac:dyDescent="0.2">
      <c r="A3110" s="4" t="s">
        <v>11</v>
      </c>
      <c r="B3110" s="4" t="s">
        <v>12</v>
      </c>
      <c r="C3110" s="4" t="s">
        <v>1034</v>
      </c>
      <c r="D3110" s="4" t="s">
        <v>3589</v>
      </c>
      <c r="F3110" s="4">
        <v>1659851</v>
      </c>
      <c r="G3110" s="5" t="s">
        <v>1291</v>
      </c>
      <c r="H3110" s="4">
        <v>0</v>
      </c>
      <c r="I3110" s="6">
        <v>6980000</v>
      </c>
      <c r="J3110" s="6">
        <v>3350252</v>
      </c>
    </row>
    <row r="3111" spans="1:10" x14ac:dyDescent="0.2">
      <c r="A3111" s="4" t="s">
        <v>11</v>
      </c>
      <c r="B3111" s="4" t="s">
        <v>12</v>
      </c>
      <c r="C3111" s="4" t="s">
        <v>1059</v>
      </c>
      <c r="D3111" s="4" t="s">
        <v>3590</v>
      </c>
      <c r="F3111" s="4">
        <v>1662202</v>
      </c>
      <c r="G3111" s="5" t="s">
        <v>1291</v>
      </c>
      <c r="H3111" s="4">
        <v>0</v>
      </c>
      <c r="I3111" s="6">
        <v>6990000</v>
      </c>
      <c r="J3111" s="6">
        <v>3351256</v>
      </c>
    </row>
    <row r="3112" spans="1:10" x14ac:dyDescent="0.2">
      <c r="A3112" s="4" t="s">
        <v>11</v>
      </c>
      <c r="B3112" s="4" t="s">
        <v>12</v>
      </c>
      <c r="C3112" s="4" t="s">
        <v>1059</v>
      </c>
      <c r="D3112" s="4" t="s">
        <v>3591</v>
      </c>
      <c r="F3112" s="4">
        <v>774693</v>
      </c>
      <c r="G3112" s="5" t="s">
        <v>1291</v>
      </c>
      <c r="H3112" s="4">
        <v>0</v>
      </c>
      <c r="I3112" s="6">
        <v>7000000</v>
      </c>
      <c r="J3112" s="6">
        <v>3352260</v>
      </c>
    </row>
    <row r="3113" spans="1:10" x14ac:dyDescent="0.2">
      <c r="A3113" s="4" t="s">
        <v>11</v>
      </c>
      <c r="B3113" s="4" t="s">
        <v>12</v>
      </c>
      <c r="C3113" s="4" t="s">
        <v>3592</v>
      </c>
      <c r="D3113" s="4" t="s">
        <v>3593</v>
      </c>
      <c r="F3113" s="4">
        <v>1450384</v>
      </c>
      <c r="G3113" s="5" t="s">
        <v>1291</v>
      </c>
      <c r="H3113" s="4">
        <v>0</v>
      </c>
      <c r="I3113" s="6">
        <v>7010000</v>
      </c>
      <c r="J3113" s="6">
        <v>3353264</v>
      </c>
    </row>
    <row r="3114" spans="1:10" x14ac:dyDescent="0.2">
      <c r="A3114" s="4" t="s">
        <v>11</v>
      </c>
      <c r="B3114" s="4" t="s">
        <v>12</v>
      </c>
      <c r="C3114" s="4" t="s">
        <v>3594</v>
      </c>
      <c r="D3114" s="4" t="s">
        <v>3408</v>
      </c>
      <c r="F3114" s="4">
        <v>641942</v>
      </c>
      <c r="G3114" s="5" t="s">
        <v>1291</v>
      </c>
      <c r="H3114" s="4">
        <v>0</v>
      </c>
      <c r="I3114" s="6">
        <v>7020000</v>
      </c>
      <c r="J3114" s="6">
        <v>3354268</v>
      </c>
    </row>
    <row r="3115" spans="1:10" x14ac:dyDescent="0.2">
      <c r="A3115" s="4" t="s">
        <v>11</v>
      </c>
      <c r="B3115" s="4" t="s">
        <v>12</v>
      </c>
      <c r="C3115" s="4" t="s">
        <v>2666</v>
      </c>
      <c r="D3115" s="4" t="s">
        <v>3595</v>
      </c>
      <c r="F3115" s="4">
        <v>1517166</v>
      </c>
      <c r="G3115" s="5" t="s">
        <v>1291</v>
      </c>
      <c r="H3115" s="4">
        <v>0</v>
      </c>
      <c r="I3115" s="6">
        <v>7030000</v>
      </c>
      <c r="J3115" s="6">
        <v>3355272</v>
      </c>
    </row>
    <row r="3116" spans="1:10" x14ac:dyDescent="0.2">
      <c r="A3116" s="4" t="s">
        <v>11</v>
      </c>
      <c r="B3116" s="4" t="s">
        <v>12</v>
      </c>
      <c r="C3116" s="4" t="s">
        <v>1059</v>
      </c>
      <c r="D3116" s="4" t="s">
        <v>3596</v>
      </c>
      <c r="F3116" s="4">
        <v>118998</v>
      </c>
      <c r="G3116" s="5" t="s">
        <v>1291</v>
      </c>
      <c r="H3116" s="4">
        <v>0</v>
      </c>
      <c r="I3116" s="6">
        <v>7040000</v>
      </c>
      <c r="J3116" s="6">
        <v>3356276</v>
      </c>
    </row>
    <row r="3117" spans="1:10" x14ac:dyDescent="0.2">
      <c r="A3117" s="4" t="s">
        <v>11</v>
      </c>
      <c r="B3117" s="4" t="s">
        <v>12</v>
      </c>
      <c r="C3117" s="4" t="s">
        <v>191</v>
      </c>
      <c r="D3117" s="4" t="s">
        <v>1141</v>
      </c>
      <c r="F3117" s="4">
        <v>118980</v>
      </c>
      <c r="G3117" s="5" t="s">
        <v>1291</v>
      </c>
      <c r="H3117" s="4">
        <v>0</v>
      </c>
      <c r="I3117" s="6">
        <v>7050000</v>
      </c>
      <c r="J3117" s="6">
        <v>3357280</v>
      </c>
    </row>
    <row r="3118" spans="1:10" x14ac:dyDescent="0.2">
      <c r="A3118" s="4" t="s">
        <v>11</v>
      </c>
      <c r="B3118" s="4" t="s">
        <v>12</v>
      </c>
      <c r="C3118" s="4" t="s">
        <v>191</v>
      </c>
      <c r="D3118" s="4" t="s">
        <v>2970</v>
      </c>
      <c r="F3118" s="4">
        <v>1437019</v>
      </c>
      <c r="G3118" s="5" t="s">
        <v>1291</v>
      </c>
      <c r="H3118" s="4">
        <v>0</v>
      </c>
      <c r="I3118" s="6">
        <v>7060000</v>
      </c>
      <c r="J3118" s="6">
        <v>3358284</v>
      </c>
    </row>
    <row r="3119" spans="1:10" x14ac:dyDescent="0.2">
      <c r="A3119" s="4" t="s">
        <v>11</v>
      </c>
      <c r="B3119" s="4" t="s">
        <v>12</v>
      </c>
      <c r="C3119" s="4" t="s">
        <v>191</v>
      </c>
      <c r="D3119" s="4" t="s">
        <v>241</v>
      </c>
      <c r="F3119" s="4">
        <v>677391</v>
      </c>
      <c r="G3119" s="5" t="s">
        <v>1291</v>
      </c>
      <c r="H3119" s="4">
        <v>0</v>
      </c>
      <c r="I3119" s="6">
        <v>7070000</v>
      </c>
      <c r="J3119" s="6">
        <v>3359288</v>
      </c>
    </row>
    <row r="3120" spans="1:10" x14ac:dyDescent="0.2">
      <c r="A3120" s="4" t="s">
        <v>11</v>
      </c>
      <c r="B3120" s="4" t="s">
        <v>12</v>
      </c>
      <c r="C3120" s="4" t="s">
        <v>988</v>
      </c>
      <c r="D3120" s="4" t="s">
        <v>1439</v>
      </c>
      <c r="F3120" s="4">
        <v>523041</v>
      </c>
      <c r="G3120" s="5" t="s">
        <v>1291</v>
      </c>
      <c r="H3120" s="4">
        <v>0</v>
      </c>
      <c r="I3120" s="6">
        <v>7080000</v>
      </c>
      <c r="J3120" s="6">
        <v>3360292</v>
      </c>
    </row>
    <row r="3121" spans="1:10" x14ac:dyDescent="0.2">
      <c r="A3121" s="4" t="s">
        <v>11</v>
      </c>
      <c r="B3121" s="4" t="s">
        <v>25</v>
      </c>
      <c r="C3121" s="4" t="s">
        <v>584</v>
      </c>
      <c r="D3121" s="4" t="s">
        <v>3597</v>
      </c>
      <c r="F3121" s="4">
        <v>607687</v>
      </c>
      <c r="G3121" s="5" t="s">
        <v>1291</v>
      </c>
      <c r="H3121" s="4">
        <v>0</v>
      </c>
      <c r="I3121" s="6">
        <v>7090000</v>
      </c>
      <c r="J3121" s="6">
        <v>3361296</v>
      </c>
    </row>
    <row r="3122" spans="1:10" x14ac:dyDescent="0.2">
      <c r="A3122" s="4" t="s">
        <v>11</v>
      </c>
      <c r="B3122" s="4" t="s">
        <v>12</v>
      </c>
      <c r="C3122" s="4" t="s">
        <v>584</v>
      </c>
      <c r="D3122" s="4" t="s">
        <v>3598</v>
      </c>
      <c r="F3122" s="4">
        <v>576775</v>
      </c>
      <c r="G3122" s="5" t="s">
        <v>1291</v>
      </c>
      <c r="H3122" s="4">
        <v>0</v>
      </c>
      <c r="I3122" s="6">
        <v>7100000</v>
      </c>
      <c r="J3122" s="6">
        <v>3362300</v>
      </c>
    </row>
    <row r="3123" spans="1:10" x14ac:dyDescent="0.2">
      <c r="A3123" s="4" t="s">
        <v>11</v>
      </c>
      <c r="B3123" s="4" t="s">
        <v>12</v>
      </c>
      <c r="C3123" s="4" t="s">
        <v>3599</v>
      </c>
      <c r="D3123" s="4" t="s">
        <v>1591</v>
      </c>
      <c r="F3123" s="4">
        <v>1444478</v>
      </c>
      <c r="G3123" s="5" t="s">
        <v>1291</v>
      </c>
      <c r="H3123" s="4">
        <v>0</v>
      </c>
      <c r="I3123" s="6">
        <v>7110000</v>
      </c>
      <c r="J3123" s="6">
        <v>3363304</v>
      </c>
    </row>
    <row r="3124" spans="1:10" x14ac:dyDescent="0.2">
      <c r="A3124" s="4" t="s">
        <v>11</v>
      </c>
      <c r="B3124" s="4" t="s">
        <v>12</v>
      </c>
      <c r="C3124" s="4" t="s">
        <v>191</v>
      </c>
      <c r="D3124" s="4" t="s">
        <v>1050</v>
      </c>
      <c r="F3124" s="4">
        <v>1659406</v>
      </c>
      <c r="G3124" s="5" t="s">
        <v>1291</v>
      </c>
      <c r="H3124" s="4">
        <v>0</v>
      </c>
      <c r="I3124" s="6">
        <v>7120000</v>
      </c>
      <c r="J3124" s="6">
        <v>3364308</v>
      </c>
    </row>
    <row r="3125" spans="1:10" x14ac:dyDescent="0.2">
      <c r="A3125" s="4" t="s">
        <v>11</v>
      </c>
      <c r="B3125" s="4" t="s">
        <v>19</v>
      </c>
      <c r="C3125" s="4" t="s">
        <v>726</v>
      </c>
      <c r="D3125" s="4" t="s">
        <v>1300</v>
      </c>
      <c r="F3125" s="4">
        <v>765097</v>
      </c>
      <c r="G3125" s="5" t="s">
        <v>1291</v>
      </c>
      <c r="H3125" s="4">
        <v>0</v>
      </c>
      <c r="I3125" s="6">
        <v>7130000</v>
      </c>
      <c r="J3125" s="6">
        <v>3365312</v>
      </c>
    </row>
    <row r="3126" spans="1:10" x14ac:dyDescent="0.2">
      <c r="A3126" s="4" t="s">
        <v>11</v>
      </c>
      <c r="B3126" s="4" t="s">
        <v>12</v>
      </c>
      <c r="C3126" s="4" t="s">
        <v>765</v>
      </c>
      <c r="D3126" s="4" t="s">
        <v>3600</v>
      </c>
      <c r="F3126" s="4">
        <v>649838</v>
      </c>
      <c r="G3126" s="5" t="s">
        <v>1291</v>
      </c>
      <c r="H3126" s="4">
        <v>0</v>
      </c>
      <c r="I3126" s="6">
        <v>7140000</v>
      </c>
      <c r="J3126" s="6">
        <v>3366316</v>
      </c>
    </row>
    <row r="3127" spans="1:10" x14ac:dyDescent="0.2">
      <c r="A3127" s="4" t="s">
        <v>11</v>
      </c>
      <c r="B3127" s="4" t="s">
        <v>25</v>
      </c>
      <c r="C3127" s="4" t="s">
        <v>1308</v>
      </c>
      <c r="D3127" s="4" t="s">
        <v>291</v>
      </c>
      <c r="F3127" s="4">
        <v>8216</v>
      </c>
      <c r="G3127" s="5" t="s">
        <v>1291</v>
      </c>
      <c r="H3127" s="4">
        <v>0</v>
      </c>
      <c r="I3127" s="6">
        <v>7150000</v>
      </c>
      <c r="J3127" s="6">
        <v>3367320</v>
      </c>
    </row>
    <row r="3128" spans="1:10" x14ac:dyDescent="0.2">
      <c r="A3128" s="4" t="s">
        <v>11</v>
      </c>
      <c r="B3128" s="4" t="s">
        <v>50</v>
      </c>
      <c r="C3128" s="4" t="s">
        <v>765</v>
      </c>
      <c r="D3128" s="4" t="s">
        <v>2442</v>
      </c>
      <c r="F3128" s="4">
        <v>672814</v>
      </c>
      <c r="G3128" s="5" t="s">
        <v>1291</v>
      </c>
      <c r="H3128" s="4">
        <v>0</v>
      </c>
      <c r="I3128" s="6">
        <v>7160000</v>
      </c>
      <c r="J3128" s="6">
        <v>3368324</v>
      </c>
    </row>
    <row r="3129" spans="1:10" x14ac:dyDescent="0.2">
      <c r="A3129" s="4" t="s">
        <v>11</v>
      </c>
      <c r="B3129" s="4" t="s">
        <v>67</v>
      </c>
      <c r="C3129" s="4" t="s">
        <v>1308</v>
      </c>
      <c r="D3129" s="4" t="s">
        <v>3601</v>
      </c>
      <c r="F3129" s="4">
        <v>1379161</v>
      </c>
      <c r="G3129" s="5" t="s">
        <v>1291</v>
      </c>
      <c r="H3129" s="4">
        <v>0</v>
      </c>
      <c r="I3129" s="6">
        <v>7170000</v>
      </c>
      <c r="J3129" s="6">
        <v>3369328</v>
      </c>
    </row>
    <row r="3130" spans="1:10" x14ac:dyDescent="0.2">
      <c r="A3130" s="4" t="s">
        <v>11</v>
      </c>
      <c r="B3130" s="4" t="s">
        <v>146</v>
      </c>
      <c r="C3130" s="4" t="s">
        <v>3602</v>
      </c>
      <c r="D3130" s="4" t="s">
        <v>3603</v>
      </c>
      <c r="F3130" s="4">
        <v>619708</v>
      </c>
      <c r="G3130" s="5" t="s">
        <v>1291</v>
      </c>
      <c r="H3130" s="4">
        <v>0</v>
      </c>
      <c r="I3130" s="6">
        <v>7180000</v>
      </c>
      <c r="J3130" s="6">
        <v>3370332</v>
      </c>
    </row>
    <row r="3131" spans="1:10" x14ac:dyDescent="0.2">
      <c r="A3131" s="4" t="s">
        <v>11</v>
      </c>
      <c r="B3131" s="4" t="s">
        <v>50</v>
      </c>
      <c r="C3131" s="4" t="s">
        <v>191</v>
      </c>
      <c r="D3131" s="4" t="s">
        <v>886</v>
      </c>
      <c r="F3131" s="4">
        <v>1609401</v>
      </c>
      <c r="G3131" s="5" t="s">
        <v>1291</v>
      </c>
      <c r="H3131" s="4">
        <v>0</v>
      </c>
      <c r="I3131" s="6">
        <v>7190000</v>
      </c>
      <c r="J3131" s="6">
        <v>3371336</v>
      </c>
    </row>
    <row r="3132" spans="1:10" x14ac:dyDescent="0.2">
      <c r="A3132" s="4" t="s">
        <v>11</v>
      </c>
      <c r="B3132" s="4" t="s">
        <v>19</v>
      </c>
      <c r="C3132" s="4" t="s">
        <v>1760</v>
      </c>
      <c r="D3132" s="4" t="s">
        <v>1070</v>
      </c>
      <c r="F3132" s="4">
        <v>524684</v>
      </c>
      <c r="G3132" s="5" t="s">
        <v>1291</v>
      </c>
      <c r="H3132" s="4">
        <v>0</v>
      </c>
      <c r="I3132" s="6">
        <v>7200000</v>
      </c>
      <c r="J3132" s="6">
        <v>3372340</v>
      </c>
    </row>
    <row r="3133" spans="1:10" x14ac:dyDescent="0.2">
      <c r="A3133" s="4" t="s">
        <v>11</v>
      </c>
      <c r="B3133" s="4" t="s">
        <v>12</v>
      </c>
      <c r="C3133" s="4" t="s">
        <v>1312</v>
      </c>
      <c r="D3133" s="4" t="s">
        <v>3604</v>
      </c>
      <c r="F3133" s="4">
        <v>813871</v>
      </c>
      <c r="G3133" s="5" t="s">
        <v>1291</v>
      </c>
      <c r="H3133" s="4">
        <v>0</v>
      </c>
      <c r="I3133" s="6">
        <v>7210000</v>
      </c>
      <c r="J3133" s="6">
        <v>3373344</v>
      </c>
    </row>
    <row r="3134" spans="1:10" x14ac:dyDescent="0.2">
      <c r="A3134" s="4" t="s">
        <v>11</v>
      </c>
      <c r="B3134" s="4" t="s">
        <v>22</v>
      </c>
      <c r="C3134" s="4" t="s">
        <v>462</v>
      </c>
      <c r="D3134" s="4" t="s">
        <v>3605</v>
      </c>
      <c r="F3134" s="4">
        <v>1116613</v>
      </c>
      <c r="G3134" s="5" t="s">
        <v>1291</v>
      </c>
      <c r="H3134" s="4">
        <v>0</v>
      </c>
      <c r="I3134" s="6">
        <v>7220000</v>
      </c>
      <c r="J3134" s="6">
        <v>3374348</v>
      </c>
    </row>
    <row r="3135" spans="1:10" x14ac:dyDescent="0.2">
      <c r="A3135" s="4" t="s">
        <v>11</v>
      </c>
      <c r="B3135" s="4" t="s">
        <v>12</v>
      </c>
      <c r="C3135" s="4" t="s">
        <v>462</v>
      </c>
      <c r="D3135" s="4" t="s">
        <v>3606</v>
      </c>
      <c r="F3135" s="4">
        <v>512408</v>
      </c>
      <c r="G3135" s="5" t="s">
        <v>1291</v>
      </c>
      <c r="H3135" s="4">
        <v>0</v>
      </c>
      <c r="I3135" s="6">
        <v>7230000</v>
      </c>
      <c r="J3135" s="6">
        <v>3375352</v>
      </c>
    </row>
    <row r="3136" spans="1:10" x14ac:dyDescent="0.2">
      <c r="A3136" s="4" t="s">
        <v>11</v>
      </c>
      <c r="B3136" s="4" t="s">
        <v>16</v>
      </c>
      <c r="C3136" s="4" t="s">
        <v>3607</v>
      </c>
      <c r="D3136" s="4" t="s">
        <v>3608</v>
      </c>
      <c r="F3136" s="4">
        <v>1435575</v>
      </c>
      <c r="G3136" s="5" t="s">
        <v>1291</v>
      </c>
      <c r="H3136" s="4">
        <v>0</v>
      </c>
      <c r="I3136" s="6">
        <v>7240000</v>
      </c>
      <c r="J3136" s="6">
        <v>3376356</v>
      </c>
    </row>
    <row r="3137" spans="1:10" x14ac:dyDescent="0.2">
      <c r="A3137" s="4" t="s">
        <v>11</v>
      </c>
      <c r="B3137" s="4" t="s">
        <v>12</v>
      </c>
      <c r="C3137" s="4" t="s">
        <v>2802</v>
      </c>
      <c r="D3137" s="4" t="s">
        <v>3229</v>
      </c>
      <c r="F3137" s="4">
        <v>647469</v>
      </c>
      <c r="G3137" s="5" t="s">
        <v>1291</v>
      </c>
      <c r="H3137" s="4">
        <v>0</v>
      </c>
      <c r="I3137" s="6">
        <v>7250000</v>
      </c>
      <c r="J3137" s="6">
        <v>3377360</v>
      </c>
    </row>
    <row r="3138" spans="1:10" x14ac:dyDescent="0.2">
      <c r="A3138" s="4" t="s">
        <v>11</v>
      </c>
      <c r="B3138" s="4" t="s">
        <v>19</v>
      </c>
      <c r="C3138" s="4" t="s">
        <v>1296</v>
      </c>
      <c r="D3138" s="4" t="s">
        <v>3609</v>
      </c>
      <c r="F3138" s="4">
        <v>119517</v>
      </c>
      <c r="G3138" s="5" t="s">
        <v>1291</v>
      </c>
      <c r="H3138" s="4">
        <v>0</v>
      </c>
      <c r="I3138" s="6">
        <v>7260000</v>
      </c>
      <c r="J3138" s="6">
        <v>3378364</v>
      </c>
    </row>
    <row r="3139" spans="1:10" x14ac:dyDescent="0.2">
      <c r="A3139" s="4" t="s">
        <v>11</v>
      </c>
      <c r="B3139" s="4" t="s">
        <v>12</v>
      </c>
      <c r="C3139" s="4" t="s">
        <v>3610</v>
      </c>
      <c r="D3139" s="4" t="s">
        <v>3611</v>
      </c>
      <c r="F3139" s="4">
        <v>769818</v>
      </c>
      <c r="G3139" s="5" t="s">
        <v>1291</v>
      </c>
      <c r="H3139" s="4">
        <v>0</v>
      </c>
      <c r="I3139" s="6">
        <v>7270000</v>
      </c>
      <c r="J3139" s="6">
        <v>3379368</v>
      </c>
    </row>
    <row r="3140" spans="1:10" x14ac:dyDescent="0.2">
      <c r="A3140" s="4" t="s">
        <v>11</v>
      </c>
      <c r="B3140" s="4" t="s">
        <v>22</v>
      </c>
      <c r="C3140" s="4" t="s">
        <v>1296</v>
      </c>
      <c r="D3140" s="4" t="s">
        <v>3612</v>
      </c>
      <c r="F3140" s="4">
        <v>668218</v>
      </c>
      <c r="G3140" s="5" t="s">
        <v>1291</v>
      </c>
      <c r="H3140" s="4">
        <v>0</v>
      </c>
      <c r="I3140" s="6">
        <v>7280000</v>
      </c>
      <c r="J3140" s="6">
        <v>3380372</v>
      </c>
    </row>
    <row r="3141" spans="1:10" x14ac:dyDescent="0.2">
      <c r="A3141" s="4" t="s">
        <v>11</v>
      </c>
      <c r="B3141" s="4" t="s">
        <v>157</v>
      </c>
      <c r="C3141" s="4" t="s">
        <v>275</v>
      </c>
      <c r="D3141" s="4" t="s">
        <v>3613</v>
      </c>
      <c r="F3141" s="4">
        <v>1747557</v>
      </c>
      <c r="G3141" s="5" t="s">
        <v>1291</v>
      </c>
      <c r="H3141" s="4">
        <v>0</v>
      </c>
      <c r="I3141" s="6">
        <v>7290000</v>
      </c>
      <c r="J3141" s="6">
        <v>3381376</v>
      </c>
    </row>
    <row r="3142" spans="1:10" x14ac:dyDescent="0.2">
      <c r="A3142" s="4" t="s">
        <v>11</v>
      </c>
      <c r="B3142" s="4" t="s">
        <v>16</v>
      </c>
      <c r="C3142" s="4" t="s">
        <v>191</v>
      </c>
      <c r="D3142" s="4" t="s">
        <v>3614</v>
      </c>
      <c r="F3142" s="4">
        <v>605707</v>
      </c>
      <c r="G3142" s="5" t="s">
        <v>1291</v>
      </c>
      <c r="H3142" s="4">
        <v>0</v>
      </c>
      <c r="I3142" s="6">
        <v>7300000</v>
      </c>
      <c r="J3142" s="6">
        <v>3382380</v>
      </c>
    </row>
    <row r="3143" spans="1:10" x14ac:dyDescent="0.2">
      <c r="A3143" s="4" t="s">
        <v>11</v>
      </c>
      <c r="B3143" s="4" t="s">
        <v>25</v>
      </c>
      <c r="C3143" s="4" t="s">
        <v>1296</v>
      </c>
      <c r="D3143" s="4" t="s">
        <v>54</v>
      </c>
      <c r="F3143" s="4">
        <v>1297256</v>
      </c>
      <c r="G3143" s="5" t="s">
        <v>1291</v>
      </c>
      <c r="H3143" s="4">
        <v>0</v>
      </c>
      <c r="I3143" s="6">
        <v>7310000</v>
      </c>
      <c r="J3143" s="6">
        <v>3383384</v>
      </c>
    </row>
    <row r="3144" spans="1:10" x14ac:dyDescent="0.2">
      <c r="A3144" s="4" t="s">
        <v>11</v>
      </c>
      <c r="B3144" s="4" t="s">
        <v>19</v>
      </c>
      <c r="C3144" s="4" t="s">
        <v>1312</v>
      </c>
      <c r="D3144" s="4" t="s">
        <v>3615</v>
      </c>
      <c r="F3144" s="4">
        <v>128542</v>
      </c>
      <c r="G3144" s="5" t="s">
        <v>1291</v>
      </c>
      <c r="H3144" s="4">
        <v>0</v>
      </c>
      <c r="I3144" s="6">
        <v>7320000</v>
      </c>
      <c r="J3144" s="6">
        <v>3384388</v>
      </c>
    </row>
    <row r="3145" spans="1:10" x14ac:dyDescent="0.2">
      <c r="A3145" s="4" t="s">
        <v>11</v>
      </c>
      <c r="B3145" s="4" t="s">
        <v>12</v>
      </c>
      <c r="C3145" s="4" t="s">
        <v>1312</v>
      </c>
      <c r="D3145" s="4" t="s">
        <v>1218</v>
      </c>
      <c r="F3145" s="4">
        <v>1661204</v>
      </c>
      <c r="G3145" s="5" t="s">
        <v>1291</v>
      </c>
      <c r="H3145" s="4">
        <v>0</v>
      </c>
      <c r="I3145" s="6">
        <v>7330000</v>
      </c>
      <c r="J3145" s="6">
        <v>3385392</v>
      </c>
    </row>
    <row r="3146" spans="1:10" x14ac:dyDescent="0.2">
      <c r="A3146" s="4" t="s">
        <v>11</v>
      </c>
      <c r="B3146" s="4" t="s">
        <v>50</v>
      </c>
      <c r="C3146" s="4" t="s">
        <v>2778</v>
      </c>
      <c r="D3146" s="4" t="s">
        <v>1486</v>
      </c>
      <c r="F3146" s="4">
        <v>507465</v>
      </c>
      <c r="G3146" s="5" t="s">
        <v>1291</v>
      </c>
      <c r="H3146" s="4">
        <v>0</v>
      </c>
      <c r="I3146" s="6">
        <v>7340000</v>
      </c>
      <c r="J3146" s="6">
        <v>3386396</v>
      </c>
    </row>
    <row r="3147" spans="1:10" x14ac:dyDescent="0.2">
      <c r="A3147" s="4" t="s">
        <v>11</v>
      </c>
      <c r="B3147" s="4" t="s">
        <v>12</v>
      </c>
      <c r="C3147" s="4" t="s">
        <v>1312</v>
      </c>
      <c r="D3147" s="4" t="s">
        <v>3616</v>
      </c>
      <c r="F3147" s="4">
        <v>813913</v>
      </c>
      <c r="G3147" s="5" t="s">
        <v>1291</v>
      </c>
      <c r="H3147" s="4">
        <v>0</v>
      </c>
      <c r="I3147" s="6">
        <v>7350000</v>
      </c>
      <c r="J3147" s="6">
        <v>3387400</v>
      </c>
    </row>
    <row r="3148" spans="1:10" x14ac:dyDescent="0.2">
      <c r="A3148" s="4" t="s">
        <v>11</v>
      </c>
      <c r="B3148" s="4" t="s">
        <v>25</v>
      </c>
      <c r="C3148" s="4" t="s">
        <v>193</v>
      </c>
      <c r="D3148" s="4" t="s">
        <v>1451</v>
      </c>
      <c r="F3148" s="4">
        <v>773141</v>
      </c>
      <c r="G3148" s="5" t="s">
        <v>1291</v>
      </c>
      <c r="H3148" s="4">
        <v>0</v>
      </c>
      <c r="I3148" s="6">
        <v>7360000</v>
      </c>
      <c r="J3148" s="6">
        <v>3388404</v>
      </c>
    </row>
    <row r="3149" spans="1:10" x14ac:dyDescent="0.2">
      <c r="A3149" s="4" t="s">
        <v>11</v>
      </c>
      <c r="B3149" s="4" t="s">
        <v>12</v>
      </c>
      <c r="C3149" s="4" t="s">
        <v>737</v>
      </c>
      <c r="D3149" s="4" t="s">
        <v>3617</v>
      </c>
      <c r="F3149" s="4">
        <v>1662111</v>
      </c>
      <c r="G3149" s="5" t="s">
        <v>1291</v>
      </c>
      <c r="H3149" s="4">
        <v>0</v>
      </c>
      <c r="I3149" s="6">
        <v>7370000</v>
      </c>
      <c r="J3149" s="6">
        <v>3389408</v>
      </c>
    </row>
    <row r="3150" spans="1:10" x14ac:dyDescent="0.2">
      <c r="A3150" s="4" t="s">
        <v>11</v>
      </c>
      <c r="B3150" s="4" t="s">
        <v>16</v>
      </c>
      <c r="C3150" s="4" t="s">
        <v>737</v>
      </c>
      <c r="D3150" s="4" t="s">
        <v>3618</v>
      </c>
      <c r="F3150" s="4">
        <v>674760</v>
      </c>
      <c r="G3150" s="5" t="s">
        <v>1291</v>
      </c>
      <c r="H3150" s="4">
        <v>0</v>
      </c>
      <c r="I3150" s="6">
        <v>7380000</v>
      </c>
      <c r="J3150" s="6">
        <v>3390412</v>
      </c>
    </row>
    <row r="3151" spans="1:10" x14ac:dyDescent="0.2">
      <c r="A3151" s="4" t="s">
        <v>11</v>
      </c>
      <c r="B3151" s="4" t="s">
        <v>22</v>
      </c>
      <c r="C3151" s="4" t="s">
        <v>191</v>
      </c>
      <c r="D3151" s="4" t="s">
        <v>893</v>
      </c>
      <c r="F3151" s="4">
        <v>1555943</v>
      </c>
      <c r="G3151" s="5" t="s">
        <v>1291</v>
      </c>
      <c r="H3151" s="4">
        <v>0</v>
      </c>
      <c r="I3151" s="6">
        <v>7390000</v>
      </c>
      <c r="J3151" s="6">
        <v>3391416</v>
      </c>
    </row>
    <row r="3152" spans="1:10" x14ac:dyDescent="0.2">
      <c r="A3152" s="4" t="s">
        <v>11</v>
      </c>
      <c r="B3152" s="4" t="s">
        <v>12</v>
      </c>
      <c r="C3152" s="4" t="s">
        <v>3619</v>
      </c>
      <c r="D3152" s="4" t="s">
        <v>258</v>
      </c>
      <c r="F3152" s="4">
        <v>13232</v>
      </c>
      <c r="G3152" s="5" t="s">
        <v>1291</v>
      </c>
      <c r="H3152" s="4">
        <v>0</v>
      </c>
      <c r="I3152" s="6">
        <v>7400000</v>
      </c>
      <c r="J3152" s="6">
        <v>3392420</v>
      </c>
    </row>
    <row r="3153" spans="1:10" x14ac:dyDescent="0.2">
      <c r="A3153" s="4" t="s">
        <v>11</v>
      </c>
      <c r="B3153" s="4" t="s">
        <v>12</v>
      </c>
      <c r="C3153" s="4" t="s">
        <v>3619</v>
      </c>
      <c r="D3153" s="4" t="s">
        <v>3620</v>
      </c>
      <c r="F3153" s="4">
        <v>133393</v>
      </c>
      <c r="G3153" s="5" t="s">
        <v>1291</v>
      </c>
      <c r="H3153" s="4">
        <v>0</v>
      </c>
      <c r="I3153" s="6">
        <v>7410000</v>
      </c>
      <c r="J3153" s="6">
        <v>3393424</v>
      </c>
    </row>
    <row r="3154" spans="1:10" x14ac:dyDescent="0.2">
      <c r="A3154" s="4" t="s">
        <v>11</v>
      </c>
      <c r="B3154" s="4" t="s">
        <v>12</v>
      </c>
      <c r="C3154" s="4" t="s">
        <v>3619</v>
      </c>
      <c r="D3154" s="4" t="s">
        <v>3621</v>
      </c>
      <c r="F3154" s="4">
        <v>1015849</v>
      </c>
      <c r="G3154" s="5" t="s">
        <v>1291</v>
      </c>
      <c r="H3154" s="4">
        <v>0</v>
      </c>
      <c r="I3154" s="6">
        <v>7420000</v>
      </c>
      <c r="J3154" s="6">
        <v>3394428</v>
      </c>
    </row>
    <row r="3155" spans="1:10" x14ac:dyDescent="0.2">
      <c r="A3155" s="4" t="s">
        <v>11</v>
      </c>
      <c r="B3155" s="4" t="s">
        <v>12</v>
      </c>
      <c r="C3155" s="4" t="s">
        <v>3619</v>
      </c>
      <c r="D3155" s="4" t="s">
        <v>3622</v>
      </c>
      <c r="F3155" s="4">
        <v>1662145</v>
      </c>
      <c r="G3155" s="5" t="s">
        <v>1291</v>
      </c>
      <c r="H3155" s="4">
        <v>0</v>
      </c>
      <c r="I3155" s="6">
        <v>7430000</v>
      </c>
      <c r="J3155" s="6">
        <v>3395432</v>
      </c>
    </row>
    <row r="3156" spans="1:10" x14ac:dyDescent="0.2">
      <c r="A3156" s="4" t="s">
        <v>11</v>
      </c>
      <c r="B3156" s="4" t="s">
        <v>12</v>
      </c>
      <c r="C3156" s="4" t="s">
        <v>2462</v>
      </c>
      <c r="D3156" s="4" t="s">
        <v>377</v>
      </c>
      <c r="F3156" s="4">
        <v>588184</v>
      </c>
      <c r="G3156" s="5" t="s">
        <v>1291</v>
      </c>
      <c r="H3156" s="4">
        <v>0</v>
      </c>
      <c r="I3156" s="6">
        <v>7440000</v>
      </c>
      <c r="J3156" s="6">
        <v>3396436</v>
      </c>
    </row>
    <row r="3157" spans="1:10" x14ac:dyDescent="0.2">
      <c r="A3157" s="4" t="s">
        <v>11</v>
      </c>
      <c r="B3157" s="4" t="s">
        <v>12</v>
      </c>
      <c r="C3157" s="4" t="s">
        <v>3619</v>
      </c>
      <c r="D3157" s="4" t="s">
        <v>52</v>
      </c>
      <c r="F3157" s="4">
        <v>566669</v>
      </c>
      <c r="G3157" s="5" t="s">
        <v>1291</v>
      </c>
      <c r="H3157" s="4">
        <v>0</v>
      </c>
      <c r="I3157" s="6">
        <v>7450000</v>
      </c>
      <c r="J3157" s="6">
        <v>3397440</v>
      </c>
    </row>
    <row r="3158" spans="1:10" x14ac:dyDescent="0.2">
      <c r="A3158" s="4" t="s">
        <v>11</v>
      </c>
      <c r="B3158" s="4" t="s">
        <v>16</v>
      </c>
      <c r="C3158" s="4" t="s">
        <v>1286</v>
      </c>
      <c r="D3158" s="4" t="s">
        <v>921</v>
      </c>
      <c r="F3158" s="4">
        <v>1530326</v>
      </c>
      <c r="G3158" s="5" t="s">
        <v>1291</v>
      </c>
      <c r="H3158" s="4">
        <v>0</v>
      </c>
      <c r="I3158" s="6">
        <v>7460000</v>
      </c>
      <c r="J3158" s="6">
        <v>3398444</v>
      </c>
    </row>
    <row r="3159" spans="1:10" x14ac:dyDescent="0.2">
      <c r="A3159" s="4" t="s">
        <v>11</v>
      </c>
      <c r="B3159" s="4" t="s">
        <v>12</v>
      </c>
      <c r="C3159" s="4" t="s">
        <v>1166</v>
      </c>
      <c r="D3159" s="4" t="s">
        <v>2482</v>
      </c>
      <c r="F3159" s="4">
        <v>644136</v>
      </c>
      <c r="G3159" s="5" t="s">
        <v>1291</v>
      </c>
      <c r="H3159" s="4">
        <v>0</v>
      </c>
      <c r="I3159" s="6">
        <v>7470000</v>
      </c>
      <c r="J3159" s="6">
        <v>3399448</v>
      </c>
    </row>
    <row r="3160" spans="1:10" x14ac:dyDescent="0.2">
      <c r="A3160" s="4" t="s">
        <v>11</v>
      </c>
      <c r="B3160" s="4" t="s">
        <v>25</v>
      </c>
      <c r="C3160" s="4" t="s">
        <v>1166</v>
      </c>
      <c r="D3160" s="4" t="s">
        <v>661</v>
      </c>
      <c r="F3160" s="4">
        <v>577112</v>
      </c>
      <c r="G3160" s="5" t="s">
        <v>1291</v>
      </c>
      <c r="H3160" s="4">
        <v>0</v>
      </c>
      <c r="I3160" s="6">
        <v>7480000</v>
      </c>
      <c r="J3160" s="6">
        <v>3400452</v>
      </c>
    </row>
    <row r="3161" spans="1:10" x14ac:dyDescent="0.2">
      <c r="A3161" s="4" t="s">
        <v>11</v>
      </c>
      <c r="B3161" s="4" t="s">
        <v>19</v>
      </c>
      <c r="C3161" s="4" t="s">
        <v>1166</v>
      </c>
      <c r="D3161" s="4" t="s">
        <v>3623</v>
      </c>
      <c r="F3161" s="4">
        <v>1382116</v>
      </c>
      <c r="G3161" s="5" t="s">
        <v>1291</v>
      </c>
      <c r="H3161" s="4">
        <v>0</v>
      </c>
      <c r="I3161" s="6">
        <v>7490000</v>
      </c>
      <c r="J3161" s="6">
        <v>3401456</v>
      </c>
    </row>
    <row r="3162" spans="1:10" x14ac:dyDescent="0.2">
      <c r="A3162" s="4" t="s">
        <v>11</v>
      </c>
      <c r="B3162" s="4" t="s">
        <v>157</v>
      </c>
      <c r="C3162" s="4" t="s">
        <v>2705</v>
      </c>
      <c r="D3162" s="4" t="s">
        <v>1710</v>
      </c>
      <c r="F3162" s="4">
        <v>1662277</v>
      </c>
      <c r="G3162" s="5" t="s">
        <v>1291</v>
      </c>
      <c r="H3162" s="4">
        <v>0</v>
      </c>
      <c r="I3162" s="6">
        <v>7500000</v>
      </c>
      <c r="J3162" s="6">
        <v>3402460</v>
      </c>
    </row>
    <row r="3163" spans="1:10" x14ac:dyDescent="0.2">
      <c r="A3163" s="4" t="s">
        <v>11</v>
      </c>
      <c r="B3163" s="4" t="s">
        <v>12</v>
      </c>
      <c r="C3163" s="4" t="s">
        <v>1166</v>
      </c>
      <c r="D3163" s="4" t="s">
        <v>3624</v>
      </c>
      <c r="F3163" s="4">
        <v>1662210</v>
      </c>
      <c r="G3163" s="5" t="s">
        <v>1291</v>
      </c>
      <c r="H3163" s="4">
        <v>0</v>
      </c>
      <c r="I3163" s="6">
        <v>7510000</v>
      </c>
      <c r="J3163" s="6">
        <v>3403464</v>
      </c>
    </row>
    <row r="3164" spans="1:10" x14ac:dyDescent="0.2">
      <c r="A3164" s="4" t="s">
        <v>11</v>
      </c>
      <c r="B3164" s="4" t="s">
        <v>12</v>
      </c>
      <c r="C3164" s="4" t="s">
        <v>3625</v>
      </c>
      <c r="D3164" s="4" t="s">
        <v>3626</v>
      </c>
      <c r="F3164" s="4">
        <v>1366663</v>
      </c>
      <c r="G3164" s="5" t="s">
        <v>1291</v>
      </c>
      <c r="H3164" s="4">
        <v>0</v>
      </c>
      <c r="I3164" s="6">
        <v>7520000</v>
      </c>
      <c r="J3164" s="6">
        <v>3404468</v>
      </c>
    </row>
    <row r="3165" spans="1:10" x14ac:dyDescent="0.2">
      <c r="A3165" s="4" t="s">
        <v>11</v>
      </c>
      <c r="B3165" s="4" t="s">
        <v>67</v>
      </c>
      <c r="C3165" s="4" t="s">
        <v>2697</v>
      </c>
      <c r="D3165" s="4" t="s">
        <v>3627</v>
      </c>
      <c r="F3165" s="4">
        <v>1450517</v>
      </c>
      <c r="G3165" s="5" t="s">
        <v>1291</v>
      </c>
      <c r="H3165" s="4">
        <v>0</v>
      </c>
      <c r="I3165" s="6">
        <v>7530000</v>
      </c>
      <c r="J3165" s="6">
        <v>3405472</v>
      </c>
    </row>
    <row r="3166" spans="1:10" x14ac:dyDescent="0.2">
      <c r="A3166" s="4" t="s">
        <v>11</v>
      </c>
      <c r="B3166" s="4" t="s">
        <v>19</v>
      </c>
      <c r="C3166" s="4" t="s">
        <v>1166</v>
      </c>
      <c r="D3166" s="4" t="s">
        <v>3628</v>
      </c>
      <c r="F3166" s="4">
        <v>756799</v>
      </c>
      <c r="G3166" s="5" t="s">
        <v>1291</v>
      </c>
      <c r="H3166" s="4">
        <v>0</v>
      </c>
      <c r="I3166" s="6">
        <v>7540000</v>
      </c>
      <c r="J3166" s="6">
        <v>3406476</v>
      </c>
    </row>
    <row r="3167" spans="1:10" x14ac:dyDescent="0.2">
      <c r="A3167" s="4" t="s">
        <v>11</v>
      </c>
      <c r="B3167" s="4" t="s">
        <v>12</v>
      </c>
      <c r="C3167" s="4" t="s">
        <v>3629</v>
      </c>
      <c r="D3167" s="4" t="s">
        <v>3630</v>
      </c>
      <c r="F3167" s="4">
        <v>1662103</v>
      </c>
      <c r="G3167" s="5" t="s">
        <v>1291</v>
      </c>
      <c r="H3167" s="4">
        <v>0</v>
      </c>
      <c r="I3167" s="6">
        <v>7550000</v>
      </c>
      <c r="J3167" s="6">
        <v>3407480</v>
      </c>
    </row>
    <row r="3168" spans="1:10" x14ac:dyDescent="0.2">
      <c r="A3168" s="4" t="s">
        <v>11</v>
      </c>
      <c r="B3168" s="4" t="s">
        <v>12</v>
      </c>
      <c r="C3168" s="4" t="s">
        <v>1312</v>
      </c>
      <c r="D3168" s="4" t="s">
        <v>3118</v>
      </c>
      <c r="F3168" s="4">
        <v>1502663</v>
      </c>
      <c r="G3168" s="5" t="s">
        <v>1291</v>
      </c>
      <c r="H3168" s="4">
        <v>0</v>
      </c>
      <c r="I3168" s="6">
        <v>7560000</v>
      </c>
      <c r="J3168" s="6">
        <v>3408484</v>
      </c>
    </row>
    <row r="3169" spans="1:10" x14ac:dyDescent="0.2">
      <c r="A3169" s="4" t="s">
        <v>11</v>
      </c>
      <c r="B3169" s="4" t="s">
        <v>12</v>
      </c>
      <c r="C3169" s="4" t="s">
        <v>1312</v>
      </c>
      <c r="D3169" s="4" t="s">
        <v>3631</v>
      </c>
      <c r="F3169" s="4">
        <v>36570</v>
      </c>
      <c r="G3169" s="5" t="s">
        <v>1291</v>
      </c>
      <c r="H3169" s="4">
        <v>0</v>
      </c>
      <c r="I3169" s="6">
        <v>7570000</v>
      </c>
      <c r="J3169" s="6">
        <v>3409488</v>
      </c>
    </row>
    <row r="3170" spans="1:10" x14ac:dyDescent="0.2">
      <c r="A3170" s="4" t="s">
        <v>11</v>
      </c>
      <c r="B3170" s="4" t="s">
        <v>157</v>
      </c>
      <c r="C3170" s="4" t="s">
        <v>1312</v>
      </c>
      <c r="D3170" s="4" t="s">
        <v>3632</v>
      </c>
      <c r="F3170" s="4">
        <v>766038</v>
      </c>
      <c r="G3170" s="5" t="s">
        <v>1291</v>
      </c>
      <c r="H3170" s="4">
        <v>0</v>
      </c>
      <c r="I3170" s="6">
        <v>7580000</v>
      </c>
      <c r="J3170" s="6">
        <v>3410492</v>
      </c>
    </row>
    <row r="3171" spans="1:10" x14ac:dyDescent="0.2">
      <c r="A3171" s="4" t="s">
        <v>11</v>
      </c>
      <c r="B3171" s="4" t="s">
        <v>12</v>
      </c>
      <c r="C3171" s="4" t="s">
        <v>191</v>
      </c>
      <c r="D3171" s="4" t="s">
        <v>3633</v>
      </c>
      <c r="F3171" s="4">
        <v>1095213</v>
      </c>
      <c r="G3171" s="5" t="s">
        <v>1291</v>
      </c>
      <c r="H3171" s="4">
        <v>0</v>
      </c>
      <c r="I3171" s="6">
        <v>7590000</v>
      </c>
      <c r="J3171" s="6">
        <v>3411496</v>
      </c>
    </row>
    <row r="3172" spans="1:10" x14ac:dyDescent="0.2">
      <c r="A3172" s="4" t="s">
        <v>11</v>
      </c>
      <c r="B3172" s="4" t="s">
        <v>16</v>
      </c>
      <c r="C3172" s="4" t="s">
        <v>1312</v>
      </c>
      <c r="D3172" s="4" t="s">
        <v>3634</v>
      </c>
      <c r="F3172" s="4">
        <v>1060241</v>
      </c>
      <c r="G3172" s="5" t="s">
        <v>1291</v>
      </c>
      <c r="H3172" s="4">
        <v>0</v>
      </c>
      <c r="I3172" s="6">
        <v>7600000</v>
      </c>
      <c r="J3172" s="6">
        <v>3412500</v>
      </c>
    </row>
    <row r="3173" spans="1:10" x14ac:dyDescent="0.2">
      <c r="A3173" s="4" t="s">
        <v>11</v>
      </c>
      <c r="B3173" s="4" t="s">
        <v>19</v>
      </c>
      <c r="C3173" s="4" t="s">
        <v>3602</v>
      </c>
      <c r="D3173" s="4" t="s">
        <v>141</v>
      </c>
      <c r="F3173" s="4">
        <v>763894</v>
      </c>
      <c r="G3173" s="5" t="s">
        <v>1291</v>
      </c>
      <c r="H3173" s="4">
        <v>0</v>
      </c>
      <c r="I3173" s="6">
        <v>7610000</v>
      </c>
      <c r="J3173" s="6">
        <v>3413504</v>
      </c>
    </row>
    <row r="3174" spans="1:10" x14ac:dyDescent="0.2">
      <c r="A3174" s="4" t="s">
        <v>11</v>
      </c>
      <c r="B3174" s="4" t="s">
        <v>19</v>
      </c>
      <c r="C3174" s="4" t="s">
        <v>3055</v>
      </c>
      <c r="D3174" s="4" t="s">
        <v>3635</v>
      </c>
      <c r="F3174" s="4">
        <v>677151</v>
      </c>
      <c r="G3174" s="5" t="s">
        <v>1291</v>
      </c>
      <c r="H3174" s="4">
        <v>0</v>
      </c>
      <c r="I3174" s="6">
        <v>7620000</v>
      </c>
      <c r="J3174" s="6">
        <v>3414508</v>
      </c>
    </row>
    <row r="3175" spans="1:10" x14ac:dyDescent="0.2">
      <c r="A3175" s="4" t="s">
        <v>11</v>
      </c>
      <c r="B3175" s="4" t="s">
        <v>16</v>
      </c>
      <c r="C3175" s="4" t="s">
        <v>191</v>
      </c>
      <c r="D3175" s="4" t="s">
        <v>1177</v>
      </c>
      <c r="F3175" s="4">
        <v>764058</v>
      </c>
      <c r="G3175" s="5" t="s">
        <v>1291</v>
      </c>
      <c r="H3175" s="4">
        <v>0</v>
      </c>
      <c r="I3175" s="6">
        <v>7630000</v>
      </c>
      <c r="J3175" s="6">
        <v>3415512</v>
      </c>
    </row>
    <row r="3176" spans="1:10" x14ac:dyDescent="0.2">
      <c r="A3176" s="4" t="s">
        <v>11</v>
      </c>
      <c r="B3176" s="4" t="s">
        <v>25</v>
      </c>
      <c r="C3176" s="4" t="s">
        <v>3180</v>
      </c>
      <c r="D3176" s="4" t="s">
        <v>3636</v>
      </c>
      <c r="F3176" s="4">
        <v>1503851</v>
      </c>
      <c r="G3176" s="5" t="s">
        <v>1291</v>
      </c>
      <c r="H3176" s="4">
        <v>0</v>
      </c>
      <c r="I3176" s="6">
        <v>7640000</v>
      </c>
      <c r="J3176" s="6">
        <v>3416516</v>
      </c>
    </row>
    <row r="3177" spans="1:10" x14ac:dyDescent="0.2">
      <c r="A3177" s="4" t="s">
        <v>11</v>
      </c>
      <c r="B3177" s="4" t="s">
        <v>16</v>
      </c>
      <c r="C3177" s="4" t="s">
        <v>3637</v>
      </c>
      <c r="D3177" s="4" t="s">
        <v>3018</v>
      </c>
      <c r="F3177" s="4">
        <v>1337565</v>
      </c>
      <c r="G3177" s="5" t="s">
        <v>1291</v>
      </c>
      <c r="H3177" s="4">
        <v>0</v>
      </c>
      <c r="I3177" s="6">
        <v>7650000</v>
      </c>
      <c r="J3177" s="6">
        <v>3417520</v>
      </c>
    </row>
    <row r="3178" spans="1:10" x14ac:dyDescent="0.2">
      <c r="A3178" s="4" t="s">
        <v>11</v>
      </c>
      <c r="B3178" s="4" t="s">
        <v>12</v>
      </c>
      <c r="C3178" s="4" t="s">
        <v>3638</v>
      </c>
      <c r="D3178" s="4" t="s">
        <v>3639</v>
      </c>
      <c r="F3178" s="4">
        <v>1654092</v>
      </c>
      <c r="G3178" s="5" t="s">
        <v>1291</v>
      </c>
      <c r="H3178" s="4">
        <v>0</v>
      </c>
      <c r="I3178" s="6">
        <v>7660000</v>
      </c>
      <c r="J3178" s="6">
        <v>3418524</v>
      </c>
    </row>
    <row r="3179" spans="1:10" x14ac:dyDescent="0.2">
      <c r="A3179" s="4" t="s">
        <v>11</v>
      </c>
      <c r="B3179" s="4" t="s">
        <v>19</v>
      </c>
      <c r="C3179" s="4" t="s">
        <v>3638</v>
      </c>
      <c r="D3179" s="4" t="s">
        <v>3640</v>
      </c>
      <c r="F3179" s="4">
        <v>583540</v>
      </c>
      <c r="G3179" s="5" t="s">
        <v>1291</v>
      </c>
      <c r="H3179" s="4">
        <v>0</v>
      </c>
      <c r="I3179" s="6">
        <v>7670000</v>
      </c>
      <c r="J3179" s="6">
        <v>3419528</v>
      </c>
    </row>
    <row r="3180" spans="1:10" x14ac:dyDescent="0.2">
      <c r="A3180" s="4" t="s">
        <v>11</v>
      </c>
      <c r="B3180" s="4" t="s">
        <v>19</v>
      </c>
      <c r="C3180" s="4" t="s">
        <v>191</v>
      </c>
      <c r="D3180" s="4" t="s">
        <v>3641</v>
      </c>
      <c r="F3180" s="4">
        <v>751287</v>
      </c>
      <c r="G3180" s="5" t="s">
        <v>1291</v>
      </c>
      <c r="H3180" s="4">
        <v>0</v>
      </c>
      <c r="I3180" s="6">
        <v>7680000</v>
      </c>
      <c r="J3180" s="6">
        <v>3420532</v>
      </c>
    </row>
    <row r="3181" spans="1:10" x14ac:dyDescent="0.2">
      <c r="A3181" s="4" t="s">
        <v>11</v>
      </c>
      <c r="B3181" s="4" t="s">
        <v>22</v>
      </c>
      <c r="C3181" s="4" t="s">
        <v>3638</v>
      </c>
      <c r="D3181" s="4" t="s">
        <v>3642</v>
      </c>
      <c r="F3181" s="4">
        <v>1341906</v>
      </c>
      <c r="G3181" s="5" t="s">
        <v>1291</v>
      </c>
      <c r="H3181" s="4">
        <v>0</v>
      </c>
      <c r="I3181" s="6">
        <v>7690000</v>
      </c>
      <c r="J3181" s="6">
        <v>3421536</v>
      </c>
    </row>
    <row r="3182" spans="1:10" x14ac:dyDescent="0.2">
      <c r="A3182" s="4" t="s">
        <v>11</v>
      </c>
      <c r="B3182" s="4" t="s">
        <v>22</v>
      </c>
      <c r="C3182" s="4" t="s">
        <v>3638</v>
      </c>
      <c r="D3182" s="4" t="s">
        <v>3643</v>
      </c>
      <c r="F3182" s="4">
        <v>1609922</v>
      </c>
      <c r="G3182" s="5" t="s">
        <v>1291</v>
      </c>
      <c r="H3182" s="4">
        <v>0</v>
      </c>
      <c r="I3182" s="6">
        <v>7700000</v>
      </c>
      <c r="J3182" s="6">
        <v>3422540</v>
      </c>
    </row>
    <row r="3183" spans="1:10" x14ac:dyDescent="0.2">
      <c r="A3183" s="4" t="s">
        <v>11</v>
      </c>
      <c r="B3183" s="4" t="s">
        <v>157</v>
      </c>
      <c r="C3183" s="4" t="s">
        <v>700</v>
      </c>
      <c r="D3183" s="4" t="s">
        <v>3644</v>
      </c>
      <c r="F3183" s="4">
        <v>517282</v>
      </c>
      <c r="G3183" s="5" t="s">
        <v>1291</v>
      </c>
      <c r="H3183" s="4">
        <v>0</v>
      </c>
      <c r="I3183" s="6">
        <v>7710000</v>
      </c>
      <c r="J3183" s="6">
        <v>3423544</v>
      </c>
    </row>
    <row r="3184" spans="1:10" x14ac:dyDescent="0.2">
      <c r="A3184" s="4" t="s">
        <v>11</v>
      </c>
      <c r="B3184" s="4" t="s">
        <v>19</v>
      </c>
      <c r="C3184" s="4" t="s">
        <v>191</v>
      </c>
      <c r="D3184" s="4" t="s">
        <v>3645</v>
      </c>
      <c r="F3184" s="4">
        <v>571289</v>
      </c>
      <c r="G3184" s="5" t="s">
        <v>1291</v>
      </c>
      <c r="H3184" s="4">
        <v>0</v>
      </c>
      <c r="I3184" s="6">
        <v>7720000</v>
      </c>
      <c r="J3184" s="6">
        <v>3424548</v>
      </c>
    </row>
    <row r="3185" spans="1:10" x14ac:dyDescent="0.2">
      <c r="A3185" s="4" t="s">
        <v>11</v>
      </c>
      <c r="B3185" s="4" t="s">
        <v>16</v>
      </c>
      <c r="C3185" s="4" t="s">
        <v>191</v>
      </c>
      <c r="D3185" s="4" t="s">
        <v>3646</v>
      </c>
      <c r="F3185" s="4">
        <v>1365780</v>
      </c>
      <c r="G3185" s="5" t="s">
        <v>1291</v>
      </c>
      <c r="H3185" s="4">
        <v>0</v>
      </c>
      <c r="I3185" s="6">
        <v>7730000</v>
      </c>
      <c r="J3185" s="6">
        <v>3425552</v>
      </c>
    </row>
    <row r="3186" spans="1:10" x14ac:dyDescent="0.2">
      <c r="A3186" s="4" t="s">
        <v>11</v>
      </c>
      <c r="B3186" s="4" t="s">
        <v>12</v>
      </c>
      <c r="C3186" s="4" t="s">
        <v>191</v>
      </c>
      <c r="D3186" s="4" t="s">
        <v>3647</v>
      </c>
      <c r="F3186" s="4">
        <v>1608395</v>
      </c>
      <c r="G3186" s="5" t="s">
        <v>1291</v>
      </c>
      <c r="H3186" s="4">
        <v>0</v>
      </c>
      <c r="I3186" s="6">
        <v>7740000</v>
      </c>
      <c r="J3186" s="6">
        <v>3426556</v>
      </c>
    </row>
    <row r="3187" spans="1:10" x14ac:dyDescent="0.2">
      <c r="A3187" s="4" t="s">
        <v>11</v>
      </c>
      <c r="B3187" s="4" t="s">
        <v>12</v>
      </c>
      <c r="C3187" s="4" t="s">
        <v>3213</v>
      </c>
      <c r="D3187" s="4" t="s">
        <v>3648</v>
      </c>
      <c r="F3187" s="4">
        <v>1750601</v>
      </c>
      <c r="G3187" s="5" t="s">
        <v>1291</v>
      </c>
      <c r="H3187" s="4">
        <v>0</v>
      </c>
      <c r="I3187" s="6">
        <v>7750000</v>
      </c>
      <c r="J3187" s="6">
        <v>3427560</v>
      </c>
    </row>
    <row r="3188" spans="1:10" x14ac:dyDescent="0.2">
      <c r="A3188" s="4" t="s">
        <v>11</v>
      </c>
      <c r="B3188" s="4" t="s">
        <v>22</v>
      </c>
      <c r="C3188" s="4" t="s">
        <v>3231</v>
      </c>
      <c r="D3188" s="4" t="s">
        <v>3649</v>
      </c>
      <c r="F3188" s="4">
        <v>1500931</v>
      </c>
      <c r="G3188" s="5" t="s">
        <v>1291</v>
      </c>
      <c r="H3188" s="4">
        <v>0</v>
      </c>
      <c r="I3188" s="6">
        <v>7760000</v>
      </c>
      <c r="J3188" s="6">
        <v>3428564</v>
      </c>
    </row>
    <row r="3189" spans="1:10" x14ac:dyDescent="0.2">
      <c r="A3189" s="4" t="s">
        <v>11</v>
      </c>
      <c r="B3189" s="4" t="s">
        <v>12</v>
      </c>
      <c r="C3189" s="4" t="s">
        <v>1148</v>
      </c>
      <c r="D3189" s="4" t="s">
        <v>299</v>
      </c>
      <c r="F3189" s="4">
        <v>639128</v>
      </c>
      <c r="G3189" s="5" t="s">
        <v>1291</v>
      </c>
      <c r="H3189" s="4">
        <v>0</v>
      </c>
      <c r="I3189" s="6">
        <v>7770000</v>
      </c>
      <c r="J3189" s="6">
        <v>3429568</v>
      </c>
    </row>
    <row r="3190" spans="1:10" x14ac:dyDescent="0.2">
      <c r="A3190" s="4" t="s">
        <v>11</v>
      </c>
      <c r="B3190" s="4" t="s">
        <v>22</v>
      </c>
      <c r="C3190" s="4" t="s">
        <v>3650</v>
      </c>
      <c r="D3190" s="4" t="s">
        <v>3647</v>
      </c>
      <c r="F3190" s="4">
        <v>1607538</v>
      </c>
      <c r="G3190" s="5" t="s">
        <v>1291</v>
      </c>
      <c r="H3190" s="4">
        <v>0</v>
      </c>
      <c r="I3190" s="6">
        <v>7780000</v>
      </c>
      <c r="J3190" s="6">
        <v>3430572</v>
      </c>
    </row>
    <row r="3191" spans="1:10" x14ac:dyDescent="0.2">
      <c r="A3191" s="4" t="s">
        <v>11</v>
      </c>
      <c r="B3191" s="4" t="s">
        <v>19</v>
      </c>
      <c r="C3191" s="4" t="s">
        <v>3651</v>
      </c>
      <c r="D3191" s="4" t="s">
        <v>3558</v>
      </c>
      <c r="F3191" s="4">
        <v>788008</v>
      </c>
      <c r="G3191" s="5" t="s">
        <v>1291</v>
      </c>
      <c r="H3191" s="4">
        <v>0</v>
      </c>
      <c r="I3191" s="6">
        <v>7790000</v>
      </c>
      <c r="J3191" s="6">
        <v>3431576</v>
      </c>
    </row>
    <row r="3192" spans="1:10" x14ac:dyDescent="0.2">
      <c r="A3192" s="4" t="s">
        <v>11</v>
      </c>
      <c r="B3192" s="4" t="s">
        <v>12</v>
      </c>
      <c r="C3192" s="4" t="s">
        <v>3651</v>
      </c>
      <c r="D3192" s="4" t="s">
        <v>902</v>
      </c>
      <c r="F3192" s="4">
        <v>118303</v>
      </c>
      <c r="G3192" s="5" t="s">
        <v>1291</v>
      </c>
      <c r="H3192" s="4">
        <v>0</v>
      </c>
      <c r="I3192" s="6">
        <v>7800000</v>
      </c>
      <c r="J3192" s="6">
        <v>3432580</v>
      </c>
    </row>
    <row r="3193" spans="1:10" x14ac:dyDescent="0.2">
      <c r="A3193" s="4" t="s">
        <v>11</v>
      </c>
      <c r="B3193" s="4" t="s">
        <v>16</v>
      </c>
      <c r="C3193" s="4" t="s">
        <v>2425</v>
      </c>
      <c r="D3193" s="4" t="s">
        <v>3652</v>
      </c>
      <c r="F3193" s="4">
        <v>1447646</v>
      </c>
      <c r="G3193" s="5" t="s">
        <v>1291</v>
      </c>
      <c r="H3193" s="4">
        <v>0</v>
      </c>
      <c r="I3193" s="6">
        <v>7810000</v>
      </c>
      <c r="J3193" s="6">
        <v>3433584</v>
      </c>
    </row>
    <row r="3194" spans="1:10" x14ac:dyDescent="0.2">
      <c r="A3194" s="4" t="s">
        <v>11</v>
      </c>
      <c r="B3194" s="4" t="s">
        <v>157</v>
      </c>
      <c r="C3194" s="4" t="s">
        <v>747</v>
      </c>
      <c r="D3194" s="4" t="s">
        <v>3653</v>
      </c>
      <c r="F3194" s="4">
        <v>774651</v>
      </c>
      <c r="G3194" s="5" t="s">
        <v>1291</v>
      </c>
      <c r="H3194" s="4">
        <v>0</v>
      </c>
      <c r="I3194" s="6">
        <v>7820000</v>
      </c>
      <c r="J3194" s="6">
        <v>3434588</v>
      </c>
    </row>
    <row r="3195" spans="1:10" x14ac:dyDescent="0.2">
      <c r="A3195" s="4" t="s">
        <v>11</v>
      </c>
      <c r="B3195" s="4" t="s">
        <v>67</v>
      </c>
      <c r="C3195" s="4" t="s">
        <v>747</v>
      </c>
      <c r="D3195" s="4" t="s">
        <v>3654</v>
      </c>
      <c r="F3195" s="4">
        <v>1012713</v>
      </c>
      <c r="G3195" s="5" t="s">
        <v>1291</v>
      </c>
      <c r="H3195" s="4">
        <v>0</v>
      </c>
      <c r="I3195" s="6">
        <v>7830000</v>
      </c>
      <c r="J3195" s="6">
        <v>3435592</v>
      </c>
    </row>
    <row r="3196" spans="1:10" x14ac:dyDescent="0.2">
      <c r="A3196" s="4" t="s">
        <v>11</v>
      </c>
      <c r="B3196" s="4" t="s">
        <v>12</v>
      </c>
      <c r="C3196" s="4" t="s">
        <v>191</v>
      </c>
      <c r="D3196" s="4" t="s">
        <v>211</v>
      </c>
      <c r="F3196" s="4">
        <v>127080</v>
      </c>
      <c r="G3196" s="5" t="s">
        <v>1291</v>
      </c>
      <c r="H3196" s="4">
        <v>0</v>
      </c>
      <c r="I3196" s="6">
        <v>7840000</v>
      </c>
      <c r="J3196" s="6">
        <v>3436596</v>
      </c>
    </row>
    <row r="3197" spans="1:10" x14ac:dyDescent="0.2">
      <c r="A3197" s="4" t="s">
        <v>11</v>
      </c>
      <c r="B3197" s="4" t="s">
        <v>146</v>
      </c>
      <c r="C3197" s="4" t="s">
        <v>3655</v>
      </c>
      <c r="D3197" s="4" t="s">
        <v>1141</v>
      </c>
      <c r="F3197" s="4">
        <v>629491</v>
      </c>
      <c r="G3197" s="5" t="s">
        <v>1291</v>
      </c>
      <c r="H3197" s="4">
        <v>0</v>
      </c>
      <c r="I3197" s="6">
        <v>7850000</v>
      </c>
      <c r="J3197" s="6">
        <v>3437600</v>
      </c>
    </row>
    <row r="3198" spans="1:10" x14ac:dyDescent="0.2">
      <c r="A3198" s="4" t="s">
        <v>11</v>
      </c>
      <c r="B3198" s="4" t="s">
        <v>50</v>
      </c>
      <c r="C3198" s="4" t="s">
        <v>1039</v>
      </c>
      <c r="D3198" s="4" t="s">
        <v>3656</v>
      </c>
      <c r="F3198" s="4">
        <v>591709</v>
      </c>
      <c r="G3198" s="5" t="s">
        <v>1291</v>
      </c>
      <c r="H3198" s="4">
        <v>0</v>
      </c>
      <c r="I3198" s="6">
        <v>7860000</v>
      </c>
      <c r="J3198" s="6">
        <v>3438604</v>
      </c>
    </row>
    <row r="3199" spans="1:10" x14ac:dyDescent="0.2">
      <c r="A3199" s="4" t="s">
        <v>11</v>
      </c>
      <c r="B3199" s="4" t="s">
        <v>12</v>
      </c>
      <c r="C3199" s="4" t="s">
        <v>627</v>
      </c>
      <c r="D3199" s="4" t="s">
        <v>1414</v>
      </c>
      <c r="F3199" s="4">
        <v>127106</v>
      </c>
      <c r="G3199" s="5" t="s">
        <v>1291</v>
      </c>
      <c r="H3199" s="4">
        <v>0</v>
      </c>
      <c r="I3199" s="6">
        <v>7870000</v>
      </c>
      <c r="J3199" s="6">
        <v>3439608</v>
      </c>
    </row>
    <row r="3200" spans="1:10" x14ac:dyDescent="0.2">
      <c r="A3200" s="4" t="s">
        <v>11</v>
      </c>
      <c r="B3200" s="4" t="s">
        <v>22</v>
      </c>
      <c r="C3200" s="4" t="s">
        <v>1039</v>
      </c>
      <c r="D3200" s="4" t="s">
        <v>796</v>
      </c>
      <c r="F3200" s="4">
        <v>459857</v>
      </c>
      <c r="G3200" s="5" t="s">
        <v>1291</v>
      </c>
      <c r="H3200" s="4">
        <v>0</v>
      </c>
      <c r="I3200" s="6">
        <v>7880000</v>
      </c>
      <c r="J3200" s="6">
        <v>3440612</v>
      </c>
    </row>
    <row r="3201" spans="1:10" x14ac:dyDescent="0.2">
      <c r="A3201" s="4" t="s">
        <v>11</v>
      </c>
      <c r="B3201" s="4" t="s">
        <v>157</v>
      </c>
      <c r="C3201" s="4" t="s">
        <v>2439</v>
      </c>
      <c r="D3201" s="4" t="s">
        <v>3566</v>
      </c>
      <c r="F3201" s="4">
        <v>674943</v>
      </c>
      <c r="G3201" s="5" t="s">
        <v>1291</v>
      </c>
      <c r="H3201" s="4">
        <v>0</v>
      </c>
      <c r="I3201" s="6">
        <v>7890000</v>
      </c>
      <c r="J3201" s="6">
        <v>3441616</v>
      </c>
    </row>
    <row r="3202" spans="1:10" x14ac:dyDescent="0.2">
      <c r="A3202" s="4" t="s">
        <v>11</v>
      </c>
      <c r="B3202" s="4" t="s">
        <v>488</v>
      </c>
      <c r="C3202" s="4" t="s">
        <v>2439</v>
      </c>
      <c r="D3202" s="4" t="s">
        <v>307</v>
      </c>
      <c r="F3202" s="4">
        <v>1597408</v>
      </c>
      <c r="G3202" s="5" t="s">
        <v>1291</v>
      </c>
      <c r="H3202" s="4">
        <v>0</v>
      </c>
      <c r="I3202" s="6">
        <v>7900000</v>
      </c>
      <c r="J3202" s="6">
        <v>3442620</v>
      </c>
    </row>
    <row r="3203" spans="1:10" x14ac:dyDescent="0.2">
      <c r="A3203" s="4" t="s">
        <v>11</v>
      </c>
      <c r="B3203" s="4" t="s">
        <v>19</v>
      </c>
      <c r="C3203" s="4" t="s">
        <v>1425</v>
      </c>
      <c r="D3203" s="4" t="s">
        <v>581</v>
      </c>
      <c r="F3203" s="4">
        <v>1433885</v>
      </c>
      <c r="G3203" s="5" t="s">
        <v>1291</v>
      </c>
      <c r="H3203" s="4">
        <v>0</v>
      </c>
      <c r="I3203" s="6">
        <v>7910000</v>
      </c>
      <c r="J3203" s="6">
        <v>3443624</v>
      </c>
    </row>
    <row r="3204" spans="1:10" x14ac:dyDescent="0.2">
      <c r="A3204" s="4" t="s">
        <v>11</v>
      </c>
      <c r="B3204" s="4" t="s">
        <v>12</v>
      </c>
      <c r="C3204" s="4" t="s">
        <v>2439</v>
      </c>
      <c r="D3204" s="4" t="s">
        <v>3657</v>
      </c>
      <c r="F3204" s="4">
        <v>597946</v>
      </c>
      <c r="G3204" s="5" t="s">
        <v>1291</v>
      </c>
      <c r="H3204" s="4">
        <v>0</v>
      </c>
      <c r="I3204" s="6">
        <v>7920000</v>
      </c>
      <c r="J3204" s="6">
        <v>3444628</v>
      </c>
    </row>
    <row r="3205" spans="1:10" x14ac:dyDescent="0.2">
      <c r="A3205" s="4" t="s">
        <v>11</v>
      </c>
      <c r="B3205" s="4" t="s">
        <v>22</v>
      </c>
      <c r="C3205" s="4" t="s">
        <v>1184</v>
      </c>
      <c r="D3205" s="4" t="s">
        <v>3658</v>
      </c>
      <c r="F3205" s="4">
        <v>676005</v>
      </c>
      <c r="G3205" s="5" t="s">
        <v>1291</v>
      </c>
      <c r="H3205" s="4">
        <v>0</v>
      </c>
      <c r="I3205" s="6">
        <v>7930000</v>
      </c>
      <c r="J3205" s="6">
        <v>3445632</v>
      </c>
    </row>
    <row r="3206" spans="1:10" x14ac:dyDescent="0.2">
      <c r="A3206" s="4" t="s">
        <v>11</v>
      </c>
      <c r="B3206" s="4" t="s">
        <v>50</v>
      </c>
      <c r="C3206" s="4" t="s">
        <v>1322</v>
      </c>
      <c r="D3206" s="4" t="s">
        <v>3659</v>
      </c>
      <c r="F3206" s="4">
        <v>1501384</v>
      </c>
      <c r="G3206" s="5" t="s">
        <v>1291</v>
      </c>
      <c r="H3206" s="4">
        <v>0</v>
      </c>
      <c r="I3206" s="6">
        <v>7940000</v>
      </c>
      <c r="J3206" s="6">
        <v>3446636</v>
      </c>
    </row>
    <row r="3207" spans="1:10" x14ac:dyDescent="0.2">
      <c r="A3207" s="4" t="s">
        <v>11</v>
      </c>
      <c r="B3207" s="4" t="s">
        <v>25</v>
      </c>
      <c r="C3207" s="4" t="s">
        <v>1187</v>
      </c>
      <c r="D3207" s="4" t="s">
        <v>3660</v>
      </c>
      <c r="F3207" s="4">
        <v>1606449</v>
      </c>
      <c r="G3207" s="5" t="s">
        <v>1291</v>
      </c>
      <c r="H3207" s="4">
        <v>0</v>
      </c>
      <c r="I3207" s="6">
        <v>7950000</v>
      </c>
      <c r="J3207" s="6">
        <v>3447640</v>
      </c>
    </row>
    <row r="3208" spans="1:10" x14ac:dyDescent="0.2">
      <c r="A3208" s="4" t="s">
        <v>11</v>
      </c>
      <c r="B3208" s="4" t="s">
        <v>12</v>
      </c>
      <c r="C3208" s="4" t="s">
        <v>1324</v>
      </c>
      <c r="D3208" s="4" t="s">
        <v>3187</v>
      </c>
      <c r="F3208" s="4">
        <v>1659679</v>
      </c>
      <c r="G3208" s="5" t="s">
        <v>1291</v>
      </c>
      <c r="H3208" s="4">
        <v>0</v>
      </c>
      <c r="I3208" s="6">
        <v>7960000</v>
      </c>
      <c r="J3208" s="6">
        <v>3448644</v>
      </c>
    </row>
    <row r="3209" spans="1:10" x14ac:dyDescent="0.2">
      <c r="A3209" s="4" t="s">
        <v>11</v>
      </c>
      <c r="B3209" s="4" t="s">
        <v>16</v>
      </c>
      <c r="C3209" s="4" t="s">
        <v>1651</v>
      </c>
      <c r="D3209" s="4" t="s">
        <v>3661</v>
      </c>
      <c r="F3209" s="4">
        <v>741981</v>
      </c>
      <c r="G3209" s="5" t="s">
        <v>1291</v>
      </c>
      <c r="H3209" s="4">
        <v>0</v>
      </c>
      <c r="I3209" s="6">
        <v>7970000</v>
      </c>
      <c r="J3209" s="6">
        <v>3449648</v>
      </c>
    </row>
    <row r="3210" spans="1:10" x14ac:dyDescent="0.2">
      <c r="A3210" s="4" t="s">
        <v>11</v>
      </c>
      <c r="B3210" s="4" t="s">
        <v>19</v>
      </c>
      <c r="C3210" s="4" t="s">
        <v>686</v>
      </c>
      <c r="D3210" s="4" t="s">
        <v>3662</v>
      </c>
      <c r="F3210" s="4">
        <v>1747623</v>
      </c>
      <c r="G3210" s="5" t="s">
        <v>1291</v>
      </c>
      <c r="H3210" s="4">
        <v>0</v>
      </c>
      <c r="I3210" s="6">
        <v>7980000</v>
      </c>
      <c r="J3210" s="6">
        <v>3450652</v>
      </c>
    </row>
    <row r="3211" spans="1:10" x14ac:dyDescent="0.2">
      <c r="A3211" s="4" t="s">
        <v>11</v>
      </c>
      <c r="B3211" s="4" t="s">
        <v>25</v>
      </c>
      <c r="C3211" s="4" t="s">
        <v>1324</v>
      </c>
      <c r="D3211" s="4" t="s">
        <v>3663</v>
      </c>
      <c r="F3211" s="4">
        <v>108973</v>
      </c>
      <c r="G3211" s="5" t="s">
        <v>1291</v>
      </c>
      <c r="H3211" s="4">
        <v>0</v>
      </c>
      <c r="I3211" s="6">
        <v>7990000</v>
      </c>
      <c r="J3211" s="6">
        <v>3451656</v>
      </c>
    </row>
    <row r="3212" spans="1:10" x14ac:dyDescent="0.2">
      <c r="A3212" s="4" t="s">
        <v>11</v>
      </c>
      <c r="B3212" s="4" t="s">
        <v>50</v>
      </c>
      <c r="C3212" s="4" t="s">
        <v>686</v>
      </c>
      <c r="D3212" s="4" t="s">
        <v>3664</v>
      </c>
      <c r="F3212" s="4">
        <v>507432</v>
      </c>
      <c r="G3212" s="5" t="s">
        <v>1291</v>
      </c>
      <c r="H3212" s="4">
        <v>0</v>
      </c>
      <c r="I3212" s="6">
        <v>8000000</v>
      </c>
      <c r="J3212" s="6">
        <v>3452660</v>
      </c>
    </row>
    <row r="3213" spans="1:10" x14ac:dyDescent="0.2">
      <c r="A3213" s="4" t="s">
        <v>11</v>
      </c>
      <c r="B3213" s="4" t="s">
        <v>22</v>
      </c>
      <c r="C3213" s="4" t="s">
        <v>3107</v>
      </c>
      <c r="D3213" s="4" t="s">
        <v>2959</v>
      </c>
      <c r="F3213" s="4">
        <v>34708</v>
      </c>
      <c r="G3213" s="5" t="s">
        <v>1291</v>
      </c>
      <c r="H3213" s="4">
        <v>0</v>
      </c>
      <c r="I3213" s="6">
        <v>8010000</v>
      </c>
      <c r="J3213" s="6">
        <v>3453664</v>
      </c>
    </row>
    <row r="3214" spans="1:10" x14ac:dyDescent="0.2">
      <c r="A3214" s="4" t="s">
        <v>11</v>
      </c>
      <c r="B3214" s="4" t="s">
        <v>157</v>
      </c>
      <c r="C3214" s="4" t="s">
        <v>1675</v>
      </c>
      <c r="D3214" s="4" t="s">
        <v>3665</v>
      </c>
      <c r="F3214" s="4">
        <v>1209731</v>
      </c>
      <c r="G3214" s="5" t="s">
        <v>1291</v>
      </c>
      <c r="H3214" s="4">
        <v>0</v>
      </c>
      <c r="I3214" s="6">
        <v>8020000</v>
      </c>
      <c r="J3214" s="6">
        <v>3454668</v>
      </c>
    </row>
    <row r="3215" spans="1:10" x14ac:dyDescent="0.2">
      <c r="A3215" s="4" t="s">
        <v>11</v>
      </c>
      <c r="B3215" s="4" t="s">
        <v>50</v>
      </c>
      <c r="C3215" s="4" t="s">
        <v>887</v>
      </c>
      <c r="D3215" s="4" t="s">
        <v>3666</v>
      </c>
      <c r="F3215" s="4">
        <v>494748</v>
      </c>
      <c r="G3215" s="5" t="s">
        <v>1291</v>
      </c>
      <c r="H3215" s="4">
        <v>0</v>
      </c>
      <c r="I3215" s="6">
        <v>8030000</v>
      </c>
      <c r="J3215" s="6">
        <v>3455672</v>
      </c>
    </row>
    <row r="3216" spans="1:10" x14ac:dyDescent="0.2">
      <c r="A3216" s="4" t="s">
        <v>11</v>
      </c>
      <c r="B3216" s="4" t="s">
        <v>25</v>
      </c>
      <c r="C3216" s="4" t="s">
        <v>887</v>
      </c>
      <c r="D3216" s="4" t="s">
        <v>3667</v>
      </c>
      <c r="F3216" s="4">
        <v>100822</v>
      </c>
      <c r="G3216" s="5" t="s">
        <v>1291</v>
      </c>
      <c r="H3216" s="4">
        <v>0</v>
      </c>
      <c r="I3216" s="6">
        <v>8040000</v>
      </c>
      <c r="J3216" s="6">
        <v>3456676</v>
      </c>
    </row>
    <row r="3217" spans="1:10" x14ac:dyDescent="0.2">
      <c r="A3217" s="4" t="s">
        <v>11</v>
      </c>
      <c r="B3217" s="4" t="s">
        <v>19</v>
      </c>
      <c r="C3217" s="4" t="s">
        <v>3668</v>
      </c>
      <c r="D3217" s="4" t="s">
        <v>3669</v>
      </c>
      <c r="F3217" s="4">
        <v>648434</v>
      </c>
      <c r="G3217" s="5" t="s">
        <v>1291</v>
      </c>
      <c r="H3217" s="4">
        <v>0</v>
      </c>
      <c r="I3217" s="6">
        <v>8050000</v>
      </c>
      <c r="J3217" s="6">
        <v>3457680</v>
      </c>
    </row>
    <row r="3218" spans="1:10" x14ac:dyDescent="0.2">
      <c r="A3218" s="4" t="s">
        <v>11</v>
      </c>
      <c r="B3218" s="4" t="s">
        <v>16</v>
      </c>
      <c r="C3218" s="4" t="s">
        <v>3668</v>
      </c>
      <c r="D3218" s="4" t="s">
        <v>3670</v>
      </c>
      <c r="F3218" s="4">
        <v>1143732</v>
      </c>
      <c r="G3218" s="5" t="s">
        <v>1291</v>
      </c>
      <c r="H3218" s="4">
        <v>0</v>
      </c>
      <c r="I3218" s="6">
        <v>8060000</v>
      </c>
      <c r="J3218" s="6">
        <v>3458684</v>
      </c>
    </row>
    <row r="3219" spans="1:10" x14ac:dyDescent="0.2">
      <c r="A3219" s="4" t="s">
        <v>11</v>
      </c>
      <c r="B3219" s="4" t="s">
        <v>25</v>
      </c>
      <c r="C3219" s="4" t="s">
        <v>3671</v>
      </c>
      <c r="D3219" s="4" t="s">
        <v>1347</v>
      </c>
      <c r="F3219" s="4">
        <v>1537883</v>
      </c>
      <c r="G3219" s="5" t="s">
        <v>1291</v>
      </c>
      <c r="H3219" s="4">
        <v>0</v>
      </c>
      <c r="I3219" s="6">
        <v>8070000</v>
      </c>
      <c r="J3219" s="6">
        <v>3459688</v>
      </c>
    </row>
    <row r="3220" spans="1:10" x14ac:dyDescent="0.2">
      <c r="A3220" s="4" t="s">
        <v>11</v>
      </c>
      <c r="B3220" s="4" t="s">
        <v>50</v>
      </c>
      <c r="C3220" s="4" t="s">
        <v>3672</v>
      </c>
      <c r="D3220" s="4" t="s">
        <v>3673</v>
      </c>
      <c r="F3220" s="4">
        <v>679751</v>
      </c>
      <c r="G3220" s="5" t="s">
        <v>1291</v>
      </c>
      <c r="H3220" s="4">
        <v>0</v>
      </c>
      <c r="I3220" s="6">
        <v>8080000</v>
      </c>
      <c r="J3220" s="6">
        <v>3460692</v>
      </c>
    </row>
    <row r="3221" spans="1:10" x14ac:dyDescent="0.2">
      <c r="A3221" s="4" t="s">
        <v>11</v>
      </c>
      <c r="B3221" s="4" t="s">
        <v>12</v>
      </c>
      <c r="C3221" s="4" t="s">
        <v>3672</v>
      </c>
      <c r="D3221" s="4" t="s">
        <v>3674</v>
      </c>
      <c r="F3221" s="4">
        <v>34591</v>
      </c>
      <c r="G3221" s="5" t="s">
        <v>1291</v>
      </c>
      <c r="H3221" s="4">
        <v>0</v>
      </c>
      <c r="I3221" s="6">
        <v>8090000</v>
      </c>
      <c r="J3221" s="6">
        <v>3461696</v>
      </c>
    </row>
    <row r="3222" spans="1:10" x14ac:dyDescent="0.2">
      <c r="A3222" s="4" t="s">
        <v>11</v>
      </c>
      <c r="B3222" s="4" t="s">
        <v>19</v>
      </c>
      <c r="C3222" s="4" t="s">
        <v>3672</v>
      </c>
      <c r="D3222" s="4" t="s">
        <v>3675</v>
      </c>
      <c r="F3222" s="4">
        <v>1049905</v>
      </c>
      <c r="G3222" s="5" t="s">
        <v>1291</v>
      </c>
      <c r="H3222" s="4">
        <v>0</v>
      </c>
      <c r="I3222" s="6">
        <v>8100000</v>
      </c>
      <c r="J3222" s="6">
        <v>3462700</v>
      </c>
    </row>
    <row r="3223" spans="1:10" x14ac:dyDescent="0.2">
      <c r="A3223" s="4" t="s">
        <v>11</v>
      </c>
      <c r="B3223" s="4" t="s">
        <v>19</v>
      </c>
      <c r="C3223" s="4" t="s">
        <v>3672</v>
      </c>
      <c r="D3223" s="4" t="s">
        <v>3676</v>
      </c>
      <c r="F3223" s="4">
        <v>1069994</v>
      </c>
      <c r="G3223" s="5" t="s">
        <v>1291</v>
      </c>
      <c r="H3223" s="4">
        <v>0</v>
      </c>
      <c r="I3223" s="6">
        <v>8110000</v>
      </c>
      <c r="J3223" s="6">
        <v>3463704</v>
      </c>
    </row>
    <row r="3224" spans="1:10" x14ac:dyDescent="0.2">
      <c r="A3224" s="4" t="s">
        <v>11</v>
      </c>
      <c r="B3224" s="4" t="s">
        <v>22</v>
      </c>
      <c r="C3224" s="4" t="s">
        <v>3672</v>
      </c>
      <c r="D3224" s="4" t="s">
        <v>3677</v>
      </c>
      <c r="F3224" s="4">
        <v>1074747</v>
      </c>
      <c r="G3224" s="5" t="s">
        <v>1291</v>
      </c>
      <c r="H3224" s="4">
        <v>0</v>
      </c>
      <c r="I3224" s="6">
        <v>8120000</v>
      </c>
      <c r="J3224" s="6">
        <v>3464708</v>
      </c>
    </row>
    <row r="3225" spans="1:10" x14ac:dyDescent="0.2">
      <c r="A3225" s="4" t="s">
        <v>11</v>
      </c>
      <c r="B3225" s="4" t="s">
        <v>19</v>
      </c>
      <c r="C3225" s="4" t="s">
        <v>1020</v>
      </c>
      <c r="D3225" s="4" t="s">
        <v>3678</v>
      </c>
      <c r="F3225" s="4">
        <v>1131927</v>
      </c>
      <c r="G3225" s="5" t="s">
        <v>1291</v>
      </c>
      <c r="H3225" s="4">
        <v>0</v>
      </c>
      <c r="I3225" s="6">
        <v>8130000</v>
      </c>
      <c r="J3225" s="6">
        <v>3465712</v>
      </c>
    </row>
    <row r="3226" spans="1:10" x14ac:dyDescent="0.2">
      <c r="A3226" s="4" t="s">
        <v>11</v>
      </c>
      <c r="B3226" s="4" t="s">
        <v>19</v>
      </c>
      <c r="C3226" s="4" t="s">
        <v>1020</v>
      </c>
      <c r="D3226" s="4" t="s">
        <v>2399</v>
      </c>
      <c r="F3226" s="4">
        <v>1297678</v>
      </c>
      <c r="G3226" s="5" t="s">
        <v>1291</v>
      </c>
      <c r="H3226" s="4">
        <v>0</v>
      </c>
      <c r="I3226" s="6">
        <v>8140000</v>
      </c>
      <c r="J3226" s="6">
        <v>3466716</v>
      </c>
    </row>
    <row r="3227" spans="1:10" x14ac:dyDescent="0.2">
      <c r="A3227" s="4" t="s">
        <v>11</v>
      </c>
      <c r="B3227" s="4" t="s">
        <v>12</v>
      </c>
      <c r="C3227" s="4" t="s">
        <v>191</v>
      </c>
      <c r="D3227" s="4" t="s">
        <v>2993</v>
      </c>
      <c r="F3227" s="4">
        <v>1661378</v>
      </c>
      <c r="G3227" s="5" t="s">
        <v>1291</v>
      </c>
      <c r="H3227" s="4">
        <v>0</v>
      </c>
      <c r="I3227" s="6">
        <v>8150000</v>
      </c>
      <c r="J3227" s="6">
        <v>3467720</v>
      </c>
    </row>
    <row r="3228" spans="1:10" x14ac:dyDescent="0.2">
      <c r="A3228" s="4" t="s">
        <v>11</v>
      </c>
      <c r="B3228" s="4" t="s">
        <v>12</v>
      </c>
      <c r="C3228" s="4" t="s">
        <v>1020</v>
      </c>
      <c r="D3228" s="4" t="s">
        <v>3679</v>
      </c>
      <c r="F3228" s="4">
        <v>42107</v>
      </c>
      <c r="G3228" s="5" t="s">
        <v>1291</v>
      </c>
      <c r="H3228" s="4">
        <v>0</v>
      </c>
      <c r="I3228" s="6">
        <v>8160000</v>
      </c>
      <c r="J3228" s="6">
        <v>3468724</v>
      </c>
    </row>
    <row r="3229" spans="1:10" x14ac:dyDescent="0.2">
      <c r="A3229" s="4" t="s">
        <v>11</v>
      </c>
      <c r="B3229" s="4" t="s">
        <v>12</v>
      </c>
      <c r="C3229" s="4" t="s">
        <v>1381</v>
      </c>
      <c r="D3229" s="4" t="s">
        <v>161</v>
      </c>
      <c r="F3229" s="4">
        <v>1613163</v>
      </c>
      <c r="G3229" s="5" t="s">
        <v>1291</v>
      </c>
      <c r="H3229" s="4">
        <v>0</v>
      </c>
      <c r="I3229" s="6">
        <v>8170000</v>
      </c>
      <c r="J3229" s="6">
        <v>3469728</v>
      </c>
    </row>
    <row r="3230" spans="1:10" x14ac:dyDescent="0.2">
      <c r="A3230" s="4" t="s">
        <v>11</v>
      </c>
      <c r="B3230" s="4" t="s">
        <v>22</v>
      </c>
      <c r="C3230" s="4" t="s">
        <v>3680</v>
      </c>
      <c r="D3230" s="4" t="s">
        <v>714</v>
      </c>
      <c r="F3230" s="4">
        <v>678373</v>
      </c>
      <c r="G3230" s="5" t="s">
        <v>1291</v>
      </c>
      <c r="H3230" s="4">
        <v>0</v>
      </c>
      <c r="I3230" s="6">
        <v>8180000</v>
      </c>
      <c r="J3230" s="6">
        <v>3470732</v>
      </c>
    </row>
    <row r="3231" spans="1:10" x14ac:dyDescent="0.2">
      <c r="A3231" s="4" t="s">
        <v>11</v>
      </c>
      <c r="B3231" s="4" t="s">
        <v>25</v>
      </c>
      <c r="C3231" s="4" t="s">
        <v>1020</v>
      </c>
      <c r="D3231" s="4" t="s">
        <v>919</v>
      </c>
      <c r="F3231" s="4">
        <v>528602</v>
      </c>
      <c r="G3231" s="5" t="s">
        <v>1291</v>
      </c>
      <c r="H3231" s="4">
        <v>0</v>
      </c>
      <c r="I3231" s="6">
        <v>8190000</v>
      </c>
      <c r="J3231" s="6">
        <v>3471736</v>
      </c>
    </row>
    <row r="3232" spans="1:10" x14ac:dyDescent="0.2">
      <c r="A3232" s="4" t="s">
        <v>11</v>
      </c>
      <c r="B3232" s="4" t="s">
        <v>50</v>
      </c>
      <c r="C3232" s="4" t="s">
        <v>1184</v>
      </c>
      <c r="D3232" s="4" t="s">
        <v>3681</v>
      </c>
      <c r="F3232" s="4">
        <v>1077575</v>
      </c>
      <c r="G3232" s="5" t="s">
        <v>1291</v>
      </c>
      <c r="H3232" s="4">
        <v>0</v>
      </c>
      <c r="I3232" s="6">
        <v>8200000</v>
      </c>
      <c r="J3232" s="6">
        <v>3472740</v>
      </c>
    </row>
    <row r="3233" spans="1:10" x14ac:dyDescent="0.2">
      <c r="A3233" s="4" t="s">
        <v>11</v>
      </c>
      <c r="B3233" s="4" t="s">
        <v>488</v>
      </c>
      <c r="C3233" s="4" t="s">
        <v>1054</v>
      </c>
      <c r="D3233" s="4" t="s">
        <v>3682</v>
      </c>
      <c r="F3233" s="4">
        <v>1094380</v>
      </c>
      <c r="G3233" s="5" t="s">
        <v>1291</v>
      </c>
      <c r="H3233" s="4">
        <v>0</v>
      </c>
      <c r="I3233" s="6">
        <v>8210000</v>
      </c>
      <c r="J3233" s="6">
        <v>3473744</v>
      </c>
    </row>
    <row r="3234" spans="1:10" x14ac:dyDescent="0.2">
      <c r="A3234" s="4" t="s">
        <v>11</v>
      </c>
      <c r="B3234" s="4" t="s">
        <v>25</v>
      </c>
      <c r="C3234" s="4" t="s">
        <v>3683</v>
      </c>
      <c r="D3234" s="4" t="s">
        <v>3684</v>
      </c>
      <c r="F3234" s="4">
        <v>1280344</v>
      </c>
      <c r="G3234" s="5" t="s">
        <v>1291</v>
      </c>
      <c r="H3234" s="4">
        <v>0</v>
      </c>
      <c r="I3234" s="6">
        <v>8220000</v>
      </c>
      <c r="J3234" s="6">
        <v>3474748</v>
      </c>
    </row>
    <row r="3235" spans="1:10" x14ac:dyDescent="0.2">
      <c r="A3235" s="4" t="s">
        <v>11</v>
      </c>
      <c r="B3235" s="4" t="s">
        <v>25</v>
      </c>
      <c r="C3235" s="4" t="s">
        <v>2846</v>
      </c>
      <c r="D3235" s="4" t="s">
        <v>3685</v>
      </c>
      <c r="F3235" s="4">
        <v>1605953</v>
      </c>
      <c r="G3235" s="5" t="s">
        <v>1291</v>
      </c>
      <c r="H3235" s="4">
        <v>0</v>
      </c>
      <c r="I3235" s="6">
        <v>8230000</v>
      </c>
      <c r="J3235" s="6">
        <v>3475752</v>
      </c>
    </row>
    <row r="3236" spans="1:10" x14ac:dyDescent="0.2">
      <c r="A3236" s="4" t="s">
        <v>11</v>
      </c>
      <c r="B3236" s="4" t="s">
        <v>12</v>
      </c>
      <c r="C3236" s="4" t="s">
        <v>1016</v>
      </c>
      <c r="D3236" s="4" t="s">
        <v>3686</v>
      </c>
      <c r="F3236" s="4">
        <v>1084498</v>
      </c>
      <c r="G3236" s="5" t="s">
        <v>1291</v>
      </c>
      <c r="H3236" s="4">
        <v>0</v>
      </c>
      <c r="I3236" s="6">
        <v>8240000</v>
      </c>
      <c r="J3236" s="6">
        <v>3476756</v>
      </c>
    </row>
    <row r="3237" spans="1:10" x14ac:dyDescent="0.2">
      <c r="A3237" s="4" t="s">
        <v>11</v>
      </c>
      <c r="B3237" s="4" t="s">
        <v>25</v>
      </c>
      <c r="C3237" s="4" t="s">
        <v>1166</v>
      </c>
      <c r="D3237" s="4" t="s">
        <v>3687</v>
      </c>
      <c r="F3237" s="4">
        <v>1526761</v>
      </c>
      <c r="G3237" s="5" t="s">
        <v>1291</v>
      </c>
      <c r="H3237" s="4">
        <v>0</v>
      </c>
      <c r="I3237" s="6">
        <v>8250000</v>
      </c>
      <c r="J3237" s="6">
        <v>3477760</v>
      </c>
    </row>
    <row r="3238" spans="1:10" x14ac:dyDescent="0.2">
      <c r="A3238" s="4" t="s">
        <v>11</v>
      </c>
      <c r="B3238" s="4" t="s">
        <v>157</v>
      </c>
      <c r="C3238" s="4" t="s">
        <v>1166</v>
      </c>
      <c r="D3238" s="4" t="s">
        <v>3688</v>
      </c>
      <c r="F3238" s="4">
        <v>523462</v>
      </c>
      <c r="G3238" s="5" t="s">
        <v>1291</v>
      </c>
      <c r="H3238" s="4">
        <v>0</v>
      </c>
      <c r="I3238" s="6">
        <v>8260000</v>
      </c>
      <c r="J3238" s="6">
        <v>3478764</v>
      </c>
    </row>
    <row r="3239" spans="1:10" x14ac:dyDescent="0.2">
      <c r="A3239" s="4" t="s">
        <v>11</v>
      </c>
      <c r="B3239" s="4" t="s">
        <v>67</v>
      </c>
      <c r="C3239" s="4" t="s">
        <v>191</v>
      </c>
      <c r="D3239" s="4" t="s">
        <v>3689</v>
      </c>
      <c r="F3239" s="4">
        <v>749687</v>
      </c>
      <c r="G3239" s="5" t="s">
        <v>1291</v>
      </c>
      <c r="H3239" s="4">
        <v>0</v>
      </c>
      <c r="I3239" s="6">
        <v>8270000</v>
      </c>
      <c r="J3239" s="6">
        <v>3479768</v>
      </c>
    </row>
    <row r="3240" spans="1:10" x14ac:dyDescent="0.2">
      <c r="A3240" s="4" t="s">
        <v>11</v>
      </c>
      <c r="B3240" s="4" t="s">
        <v>157</v>
      </c>
      <c r="C3240" s="4" t="s">
        <v>2648</v>
      </c>
      <c r="D3240" s="4" t="s">
        <v>3690</v>
      </c>
      <c r="F3240" s="4">
        <v>590883</v>
      </c>
      <c r="G3240" s="5" t="s">
        <v>1291</v>
      </c>
      <c r="H3240" s="4">
        <v>0</v>
      </c>
      <c r="I3240" s="6">
        <v>8280000</v>
      </c>
      <c r="J3240" s="6">
        <v>3480772</v>
      </c>
    </row>
    <row r="3241" spans="1:10" x14ac:dyDescent="0.2">
      <c r="A3241" s="4" t="s">
        <v>11</v>
      </c>
      <c r="B3241" s="4" t="s">
        <v>19</v>
      </c>
      <c r="C3241" s="4" t="s">
        <v>1331</v>
      </c>
      <c r="D3241" s="4" t="s">
        <v>3691</v>
      </c>
      <c r="F3241" s="4">
        <v>750586</v>
      </c>
      <c r="G3241" s="5" t="s">
        <v>1291</v>
      </c>
      <c r="H3241" s="4">
        <v>0</v>
      </c>
      <c r="I3241" s="6">
        <v>8290000</v>
      </c>
      <c r="J3241" s="6">
        <v>3481776</v>
      </c>
    </row>
    <row r="3242" spans="1:10" x14ac:dyDescent="0.2">
      <c r="A3242" s="4" t="s">
        <v>11</v>
      </c>
      <c r="B3242" s="4" t="s">
        <v>22</v>
      </c>
      <c r="C3242" s="4" t="s">
        <v>2648</v>
      </c>
      <c r="D3242" s="4" t="s">
        <v>3692</v>
      </c>
      <c r="F3242" s="4">
        <v>1049996</v>
      </c>
      <c r="G3242" s="5" t="s">
        <v>1291</v>
      </c>
      <c r="H3242" s="4">
        <v>0</v>
      </c>
      <c r="I3242" s="6">
        <v>8300000</v>
      </c>
      <c r="J3242" s="6">
        <v>3482780</v>
      </c>
    </row>
    <row r="3243" spans="1:10" x14ac:dyDescent="0.2">
      <c r="A3243" s="4" t="s">
        <v>11</v>
      </c>
      <c r="B3243" s="4" t="s">
        <v>12</v>
      </c>
      <c r="C3243" s="4" t="s">
        <v>1020</v>
      </c>
      <c r="D3243" s="4" t="s">
        <v>3693</v>
      </c>
      <c r="F3243" s="4">
        <v>1145158</v>
      </c>
      <c r="G3243" s="5" t="s">
        <v>1291</v>
      </c>
      <c r="H3243" s="4">
        <v>0</v>
      </c>
      <c r="I3243" s="6">
        <v>8310000</v>
      </c>
      <c r="J3243" s="6">
        <v>3483784</v>
      </c>
    </row>
    <row r="3244" spans="1:10" x14ac:dyDescent="0.2">
      <c r="A3244" s="4" t="s">
        <v>11</v>
      </c>
      <c r="B3244" s="4" t="s">
        <v>22</v>
      </c>
      <c r="C3244" s="4" t="s">
        <v>191</v>
      </c>
      <c r="D3244" s="4" t="s">
        <v>3630</v>
      </c>
      <c r="F3244" s="4">
        <v>591071</v>
      </c>
      <c r="G3244" s="5" t="s">
        <v>1291</v>
      </c>
      <c r="H3244" s="4">
        <v>0</v>
      </c>
      <c r="I3244" s="6">
        <v>8320000</v>
      </c>
      <c r="J3244" s="6">
        <v>3484788</v>
      </c>
    </row>
    <row r="3245" spans="1:10" x14ac:dyDescent="0.2">
      <c r="A3245" s="4" t="s">
        <v>11</v>
      </c>
      <c r="B3245" s="4" t="s">
        <v>12</v>
      </c>
      <c r="C3245" s="4" t="s">
        <v>3564</v>
      </c>
      <c r="D3245" s="4" t="s">
        <v>3694</v>
      </c>
      <c r="F3245" s="4">
        <v>1388261</v>
      </c>
      <c r="G3245" s="5" t="s">
        <v>1291</v>
      </c>
      <c r="H3245" s="4">
        <v>0</v>
      </c>
      <c r="I3245" s="6">
        <v>8330000</v>
      </c>
      <c r="J3245" s="6">
        <v>3485792</v>
      </c>
    </row>
    <row r="3246" spans="1:10" x14ac:dyDescent="0.2">
      <c r="A3246" s="4" t="s">
        <v>11</v>
      </c>
      <c r="B3246" s="4" t="s">
        <v>25</v>
      </c>
      <c r="C3246" s="4" t="s">
        <v>795</v>
      </c>
      <c r="D3246" s="4" t="s">
        <v>3242</v>
      </c>
      <c r="F3246" s="4">
        <v>200608</v>
      </c>
      <c r="G3246" s="5" t="s">
        <v>1291</v>
      </c>
      <c r="H3246" s="4">
        <v>0</v>
      </c>
      <c r="I3246" s="6">
        <v>8340000</v>
      </c>
      <c r="J3246" s="6">
        <v>3486796</v>
      </c>
    </row>
    <row r="3247" spans="1:10" x14ac:dyDescent="0.2">
      <c r="A3247" s="4" t="s">
        <v>11</v>
      </c>
      <c r="B3247" s="4" t="s">
        <v>16</v>
      </c>
      <c r="C3247" s="4" t="s">
        <v>3695</v>
      </c>
      <c r="D3247" s="4" t="s">
        <v>3696</v>
      </c>
      <c r="F3247" s="4">
        <v>54854</v>
      </c>
      <c r="G3247" s="5" t="s">
        <v>1291</v>
      </c>
      <c r="H3247" s="4">
        <v>0</v>
      </c>
      <c r="I3247" s="6">
        <v>8350000</v>
      </c>
      <c r="J3247" s="6">
        <v>3487800</v>
      </c>
    </row>
    <row r="3248" spans="1:10" x14ac:dyDescent="0.2">
      <c r="A3248" s="4" t="s">
        <v>11</v>
      </c>
      <c r="B3248" s="4" t="s">
        <v>19</v>
      </c>
      <c r="C3248" s="4" t="s">
        <v>3564</v>
      </c>
      <c r="D3248" s="4" t="s">
        <v>335</v>
      </c>
      <c r="F3248" s="4">
        <v>583888</v>
      </c>
      <c r="G3248" s="5" t="s">
        <v>1291</v>
      </c>
      <c r="H3248" s="4">
        <v>0</v>
      </c>
      <c r="I3248" s="6">
        <v>8360000</v>
      </c>
      <c r="J3248" s="6">
        <v>3488804</v>
      </c>
    </row>
    <row r="3249" spans="1:10" x14ac:dyDescent="0.2">
      <c r="A3249" s="4" t="s">
        <v>11</v>
      </c>
      <c r="B3249" s="4" t="s">
        <v>19</v>
      </c>
      <c r="C3249" s="4" t="s">
        <v>242</v>
      </c>
      <c r="D3249" s="4" t="s">
        <v>3630</v>
      </c>
      <c r="F3249" s="4">
        <v>4146</v>
      </c>
      <c r="G3249" s="5" t="s">
        <v>1291</v>
      </c>
      <c r="H3249" s="4">
        <v>0</v>
      </c>
      <c r="I3249" s="6">
        <v>8370000</v>
      </c>
      <c r="J3249" s="6">
        <v>3489808</v>
      </c>
    </row>
    <row r="3250" spans="1:10" x14ac:dyDescent="0.2">
      <c r="A3250" s="4" t="s">
        <v>11</v>
      </c>
      <c r="B3250" s="4" t="s">
        <v>67</v>
      </c>
      <c r="C3250" s="4" t="s">
        <v>1150</v>
      </c>
      <c r="D3250" s="4" t="s">
        <v>3697</v>
      </c>
      <c r="F3250" s="4">
        <v>114476</v>
      </c>
      <c r="G3250" s="5" t="s">
        <v>1291</v>
      </c>
      <c r="H3250" s="4">
        <v>0</v>
      </c>
      <c r="I3250" s="6">
        <v>8380000</v>
      </c>
      <c r="J3250" s="6">
        <v>3490812</v>
      </c>
    </row>
    <row r="3251" spans="1:10" x14ac:dyDescent="0.2">
      <c r="A3251" s="4" t="s">
        <v>11</v>
      </c>
      <c r="B3251" s="4" t="s">
        <v>12</v>
      </c>
      <c r="C3251" s="4" t="s">
        <v>1150</v>
      </c>
      <c r="D3251" s="4" t="s">
        <v>3698</v>
      </c>
      <c r="F3251" s="4">
        <v>118345</v>
      </c>
      <c r="G3251" s="5" t="s">
        <v>1291</v>
      </c>
      <c r="H3251" s="4">
        <v>0</v>
      </c>
      <c r="I3251" s="6">
        <v>8390000</v>
      </c>
      <c r="J3251" s="6">
        <v>3491816</v>
      </c>
    </row>
    <row r="3252" spans="1:10" x14ac:dyDescent="0.2">
      <c r="A3252" s="4" t="s">
        <v>11</v>
      </c>
      <c r="B3252" s="4" t="s">
        <v>25</v>
      </c>
      <c r="C3252" s="4" t="s">
        <v>1034</v>
      </c>
      <c r="D3252" s="4" t="s">
        <v>3699</v>
      </c>
      <c r="F3252" s="4">
        <v>800688</v>
      </c>
      <c r="G3252" s="5" t="s">
        <v>1291</v>
      </c>
      <c r="H3252" s="4">
        <v>0</v>
      </c>
      <c r="I3252" s="6">
        <v>8400000</v>
      </c>
      <c r="J3252" s="6">
        <v>3492820</v>
      </c>
    </row>
    <row r="3253" spans="1:10" x14ac:dyDescent="0.2">
      <c r="A3253" s="4" t="s">
        <v>11</v>
      </c>
      <c r="B3253" s="4" t="s">
        <v>50</v>
      </c>
      <c r="C3253" s="4" t="s">
        <v>3065</v>
      </c>
      <c r="D3253" s="4" t="s">
        <v>1486</v>
      </c>
      <c r="F3253" s="4">
        <v>760486</v>
      </c>
      <c r="G3253" s="5" t="s">
        <v>1291</v>
      </c>
      <c r="H3253" s="4">
        <v>0</v>
      </c>
      <c r="I3253" s="6">
        <v>8410000</v>
      </c>
      <c r="J3253" s="6">
        <v>3493824</v>
      </c>
    </row>
    <row r="3254" spans="1:10" x14ac:dyDescent="0.2">
      <c r="A3254" s="4" t="s">
        <v>11</v>
      </c>
      <c r="B3254" s="4" t="s">
        <v>19</v>
      </c>
      <c r="C3254" s="4" t="s">
        <v>3065</v>
      </c>
      <c r="D3254" s="4" t="s">
        <v>3700</v>
      </c>
      <c r="F3254" s="4">
        <v>34187</v>
      </c>
      <c r="G3254" s="5" t="s">
        <v>1291</v>
      </c>
      <c r="H3254" s="4">
        <v>0</v>
      </c>
      <c r="I3254" s="6">
        <v>8420000</v>
      </c>
      <c r="J3254" s="6">
        <v>3494828</v>
      </c>
    </row>
    <row r="3255" spans="1:10" x14ac:dyDescent="0.2">
      <c r="A3255" s="4" t="s">
        <v>11</v>
      </c>
      <c r="B3255" s="4" t="s">
        <v>12</v>
      </c>
      <c r="C3255" s="4" t="s">
        <v>1150</v>
      </c>
      <c r="D3255" s="4" t="s">
        <v>3701</v>
      </c>
      <c r="F3255" s="4">
        <v>1680998</v>
      </c>
      <c r="G3255" s="5" t="s">
        <v>1291</v>
      </c>
      <c r="H3255" s="4">
        <v>0</v>
      </c>
      <c r="I3255" s="6">
        <v>8430000</v>
      </c>
      <c r="J3255" s="6">
        <v>3495832</v>
      </c>
    </row>
    <row r="3256" spans="1:10" x14ac:dyDescent="0.2">
      <c r="A3256" s="4" t="s">
        <v>11</v>
      </c>
      <c r="B3256" s="4" t="s">
        <v>67</v>
      </c>
      <c r="C3256" s="4" t="s">
        <v>3702</v>
      </c>
      <c r="D3256" s="4" t="s">
        <v>3703</v>
      </c>
      <c r="F3256" s="4">
        <v>146140</v>
      </c>
      <c r="G3256" s="5" t="s">
        <v>1291</v>
      </c>
      <c r="H3256" s="4">
        <v>0</v>
      </c>
      <c r="I3256" s="6">
        <v>8440000</v>
      </c>
      <c r="J3256" s="6">
        <v>3496836</v>
      </c>
    </row>
    <row r="3257" spans="1:10" x14ac:dyDescent="0.2">
      <c r="A3257" s="4" t="s">
        <v>11</v>
      </c>
      <c r="B3257" s="4" t="s">
        <v>50</v>
      </c>
      <c r="C3257" s="4" t="s">
        <v>1684</v>
      </c>
      <c r="D3257" s="4" t="s">
        <v>3704</v>
      </c>
      <c r="F3257" s="4">
        <v>1603396</v>
      </c>
      <c r="G3257" s="5" t="s">
        <v>1291</v>
      </c>
      <c r="H3257" s="4">
        <v>0</v>
      </c>
      <c r="I3257" s="6">
        <v>8450000</v>
      </c>
      <c r="J3257" s="6">
        <v>3497840</v>
      </c>
    </row>
    <row r="3258" spans="1:10" x14ac:dyDescent="0.2">
      <c r="A3258" s="4" t="s">
        <v>11</v>
      </c>
      <c r="B3258" s="4" t="s">
        <v>25</v>
      </c>
      <c r="C3258" s="4" t="s">
        <v>3705</v>
      </c>
      <c r="D3258" s="4" t="s">
        <v>3706</v>
      </c>
      <c r="F3258" s="4">
        <v>629301</v>
      </c>
      <c r="G3258" s="5" t="s">
        <v>1291</v>
      </c>
      <c r="H3258" s="4">
        <v>0</v>
      </c>
      <c r="I3258" s="6">
        <v>8460000</v>
      </c>
      <c r="J3258" s="6">
        <v>3498844</v>
      </c>
    </row>
    <row r="3259" spans="1:10" x14ac:dyDescent="0.2">
      <c r="A3259" s="4" t="s">
        <v>11</v>
      </c>
      <c r="B3259" s="4" t="s">
        <v>12</v>
      </c>
      <c r="C3259" s="4" t="s">
        <v>1684</v>
      </c>
      <c r="D3259" s="4" t="s">
        <v>1543</v>
      </c>
      <c r="F3259" s="4">
        <v>44251</v>
      </c>
      <c r="G3259" s="5" t="s">
        <v>1291</v>
      </c>
      <c r="H3259" s="4">
        <v>0</v>
      </c>
      <c r="I3259" s="6">
        <v>8470000</v>
      </c>
      <c r="J3259" s="6">
        <v>3499848</v>
      </c>
    </row>
    <row r="3260" spans="1:10" x14ac:dyDescent="0.2">
      <c r="A3260" s="4" t="s">
        <v>11</v>
      </c>
      <c r="B3260" s="4" t="s">
        <v>19</v>
      </c>
      <c r="C3260" s="4" t="s">
        <v>1684</v>
      </c>
      <c r="D3260" s="4" t="s">
        <v>3707</v>
      </c>
      <c r="F3260" s="4">
        <v>34203</v>
      </c>
      <c r="G3260" s="5" t="s">
        <v>1291</v>
      </c>
      <c r="H3260" s="4">
        <v>0</v>
      </c>
      <c r="I3260" s="6">
        <v>8480000</v>
      </c>
      <c r="J3260" s="6">
        <v>3500852</v>
      </c>
    </row>
    <row r="3261" spans="1:10" x14ac:dyDescent="0.2">
      <c r="A3261" s="4" t="s">
        <v>11</v>
      </c>
      <c r="B3261" s="4" t="s">
        <v>19</v>
      </c>
      <c r="C3261" s="4" t="s">
        <v>275</v>
      </c>
      <c r="D3261" s="4" t="s">
        <v>3708</v>
      </c>
      <c r="F3261" s="4">
        <v>528990</v>
      </c>
      <c r="G3261" s="5" t="s">
        <v>1291</v>
      </c>
      <c r="H3261" s="4">
        <v>0</v>
      </c>
      <c r="I3261" s="6">
        <v>8490000</v>
      </c>
      <c r="J3261" s="6">
        <v>3501856</v>
      </c>
    </row>
    <row r="3262" spans="1:10" x14ac:dyDescent="0.2">
      <c r="A3262" s="4" t="s">
        <v>11</v>
      </c>
      <c r="B3262" s="4" t="s">
        <v>12</v>
      </c>
      <c r="C3262" s="4" t="s">
        <v>1684</v>
      </c>
      <c r="D3262" s="4" t="s">
        <v>3709</v>
      </c>
      <c r="F3262" s="4">
        <v>38899</v>
      </c>
      <c r="G3262" s="5" t="s">
        <v>1291</v>
      </c>
      <c r="H3262" s="4">
        <v>0</v>
      </c>
      <c r="I3262" s="6">
        <v>8500000</v>
      </c>
      <c r="J3262" s="6">
        <v>3502860</v>
      </c>
    </row>
    <row r="3263" spans="1:10" x14ac:dyDescent="0.2">
      <c r="A3263" s="4" t="s">
        <v>11</v>
      </c>
      <c r="B3263" s="4" t="s">
        <v>50</v>
      </c>
      <c r="C3263" s="4" t="s">
        <v>1308</v>
      </c>
      <c r="D3263" s="4" t="s">
        <v>3710</v>
      </c>
      <c r="F3263" s="4">
        <v>1441805</v>
      </c>
      <c r="G3263" s="5" t="s">
        <v>1291</v>
      </c>
      <c r="H3263" s="4">
        <v>0</v>
      </c>
      <c r="I3263" s="6">
        <v>8510000</v>
      </c>
      <c r="J3263" s="6">
        <v>3503864</v>
      </c>
    </row>
    <row r="3264" spans="1:10" x14ac:dyDescent="0.2">
      <c r="A3264" s="4" t="s">
        <v>11</v>
      </c>
      <c r="B3264" s="4" t="s">
        <v>488</v>
      </c>
      <c r="C3264" s="4" t="s">
        <v>1308</v>
      </c>
      <c r="D3264" s="4" t="s">
        <v>3566</v>
      </c>
      <c r="F3264" s="4">
        <v>1395084</v>
      </c>
      <c r="G3264" s="5" t="s">
        <v>1291</v>
      </c>
      <c r="H3264" s="4">
        <v>0</v>
      </c>
      <c r="I3264" s="6">
        <v>8520000</v>
      </c>
      <c r="J3264" s="6">
        <v>3504868</v>
      </c>
    </row>
    <row r="3265" spans="1:10" x14ac:dyDescent="0.2">
      <c r="A3265" s="4" t="s">
        <v>11</v>
      </c>
      <c r="B3265" s="4" t="s">
        <v>157</v>
      </c>
      <c r="C3265" s="4" t="s">
        <v>3711</v>
      </c>
      <c r="D3265" s="4" t="s">
        <v>3712</v>
      </c>
      <c r="F3265" s="4">
        <v>526309</v>
      </c>
      <c r="G3265" s="5" t="s">
        <v>1291</v>
      </c>
      <c r="H3265" s="4">
        <v>0</v>
      </c>
      <c r="I3265" s="6">
        <v>8530000</v>
      </c>
      <c r="J3265" s="6">
        <v>3505872</v>
      </c>
    </row>
    <row r="3266" spans="1:10" x14ac:dyDescent="0.2">
      <c r="A3266" s="4" t="s">
        <v>11</v>
      </c>
      <c r="B3266" s="4" t="s">
        <v>19</v>
      </c>
      <c r="C3266" s="4" t="s">
        <v>3711</v>
      </c>
      <c r="D3266" s="4" t="s">
        <v>3713</v>
      </c>
      <c r="F3266" s="4">
        <v>507176</v>
      </c>
      <c r="G3266" s="5" t="s">
        <v>1291</v>
      </c>
      <c r="H3266" s="4">
        <v>0</v>
      </c>
      <c r="I3266" s="6">
        <v>8540000</v>
      </c>
      <c r="J3266" s="6">
        <v>3506876</v>
      </c>
    </row>
    <row r="3267" spans="1:10" x14ac:dyDescent="0.2">
      <c r="A3267" s="4" t="s">
        <v>11</v>
      </c>
      <c r="B3267" s="4" t="s">
        <v>12</v>
      </c>
      <c r="C3267" s="4" t="s">
        <v>3711</v>
      </c>
      <c r="D3267" s="4" t="s">
        <v>3714</v>
      </c>
      <c r="F3267" s="4">
        <v>857506</v>
      </c>
      <c r="G3267" s="5" t="s">
        <v>1291</v>
      </c>
      <c r="H3267" s="4">
        <v>0</v>
      </c>
      <c r="I3267" s="6">
        <v>8550000</v>
      </c>
      <c r="J3267" s="6">
        <v>3507880</v>
      </c>
    </row>
    <row r="3268" spans="1:10" x14ac:dyDescent="0.2">
      <c r="A3268" s="4" t="s">
        <v>11</v>
      </c>
      <c r="B3268" s="4" t="s">
        <v>488</v>
      </c>
      <c r="C3268" s="4" t="s">
        <v>242</v>
      </c>
      <c r="D3268" s="4" t="s">
        <v>3715</v>
      </c>
      <c r="F3268" s="4">
        <v>1295714</v>
      </c>
      <c r="G3268" s="5" t="s">
        <v>1291</v>
      </c>
      <c r="H3268" s="4">
        <v>0</v>
      </c>
      <c r="I3268" s="6">
        <v>8560000</v>
      </c>
      <c r="J3268" s="6">
        <v>3508884</v>
      </c>
    </row>
    <row r="3269" spans="1:10" x14ac:dyDescent="0.2">
      <c r="A3269" s="4" t="s">
        <v>11</v>
      </c>
      <c r="B3269" s="4" t="s">
        <v>12</v>
      </c>
      <c r="C3269" s="4" t="s">
        <v>191</v>
      </c>
      <c r="D3269" s="4" t="s">
        <v>3716</v>
      </c>
      <c r="F3269" s="4">
        <v>1660941</v>
      </c>
      <c r="G3269" s="5" t="s">
        <v>1291</v>
      </c>
      <c r="H3269" s="4">
        <v>0</v>
      </c>
      <c r="I3269" s="6">
        <v>8570000</v>
      </c>
      <c r="J3269" s="6">
        <v>3509888</v>
      </c>
    </row>
    <row r="3270" spans="1:10" x14ac:dyDescent="0.2">
      <c r="A3270" s="4" t="s">
        <v>11</v>
      </c>
      <c r="B3270" s="4" t="s">
        <v>12</v>
      </c>
      <c r="C3270" s="4" t="s">
        <v>3711</v>
      </c>
      <c r="D3270" s="4" t="s">
        <v>211</v>
      </c>
      <c r="F3270" s="4">
        <v>582401</v>
      </c>
      <c r="G3270" s="5" t="s">
        <v>1291</v>
      </c>
      <c r="H3270" s="4">
        <v>0</v>
      </c>
      <c r="I3270" s="6">
        <v>8580000</v>
      </c>
      <c r="J3270" s="6">
        <v>3510892</v>
      </c>
    </row>
    <row r="3271" spans="1:10" x14ac:dyDescent="0.2">
      <c r="A3271" s="4" t="s">
        <v>11</v>
      </c>
      <c r="B3271" s="4" t="s">
        <v>19</v>
      </c>
      <c r="C3271" s="4" t="s">
        <v>3711</v>
      </c>
      <c r="D3271" s="4" t="s">
        <v>3717</v>
      </c>
      <c r="F3271" s="4">
        <v>1388279</v>
      </c>
      <c r="G3271" s="5" t="s">
        <v>1291</v>
      </c>
      <c r="H3271" s="4">
        <v>0</v>
      </c>
      <c r="I3271" s="6">
        <v>8590000</v>
      </c>
      <c r="J3271" s="6">
        <v>3511896</v>
      </c>
    </row>
    <row r="3272" spans="1:10" x14ac:dyDescent="0.2">
      <c r="A3272" s="4" t="s">
        <v>11</v>
      </c>
      <c r="B3272" s="4" t="s">
        <v>12</v>
      </c>
      <c r="C3272" s="4" t="s">
        <v>3718</v>
      </c>
      <c r="D3272" s="4" t="s">
        <v>318</v>
      </c>
      <c r="F3272" s="4">
        <v>118956</v>
      </c>
      <c r="G3272" s="5" t="s">
        <v>1291</v>
      </c>
      <c r="H3272" s="4">
        <v>0</v>
      </c>
      <c r="I3272" s="6">
        <v>8600000</v>
      </c>
      <c r="J3272" s="6">
        <v>3512900</v>
      </c>
    </row>
    <row r="3273" spans="1:10" x14ac:dyDescent="0.2">
      <c r="A3273" s="4" t="s">
        <v>11</v>
      </c>
      <c r="B3273" s="4" t="s">
        <v>146</v>
      </c>
      <c r="C3273" s="4" t="s">
        <v>1284</v>
      </c>
      <c r="D3273" s="4" t="s">
        <v>3719</v>
      </c>
      <c r="F3273" s="4">
        <v>1239308</v>
      </c>
      <c r="G3273" s="5" t="s">
        <v>1291</v>
      </c>
      <c r="H3273" s="4">
        <v>0</v>
      </c>
      <c r="I3273" s="6">
        <v>8610000</v>
      </c>
      <c r="J3273" s="6">
        <v>3513904</v>
      </c>
    </row>
    <row r="3274" spans="1:10" x14ac:dyDescent="0.2">
      <c r="A3274" s="4" t="s">
        <v>11</v>
      </c>
      <c r="B3274" s="4" t="s">
        <v>25</v>
      </c>
      <c r="C3274" s="4" t="s">
        <v>1284</v>
      </c>
      <c r="D3274" s="4" t="s">
        <v>3720</v>
      </c>
      <c r="F3274" s="4">
        <v>636512</v>
      </c>
      <c r="G3274" s="5" t="s">
        <v>1291</v>
      </c>
      <c r="H3274" s="4">
        <v>0</v>
      </c>
      <c r="I3274" s="6">
        <v>8620000</v>
      </c>
      <c r="J3274" s="6">
        <v>3514908</v>
      </c>
    </row>
    <row r="3275" spans="1:10" x14ac:dyDescent="0.2">
      <c r="A3275" s="4" t="s">
        <v>11</v>
      </c>
      <c r="B3275" s="4" t="s">
        <v>19</v>
      </c>
      <c r="C3275" s="4" t="s">
        <v>1333</v>
      </c>
      <c r="D3275" s="4" t="s">
        <v>3721</v>
      </c>
      <c r="F3275" s="4">
        <v>681344</v>
      </c>
      <c r="G3275" s="5" t="s">
        <v>1291</v>
      </c>
      <c r="H3275" s="4">
        <v>0</v>
      </c>
      <c r="I3275" s="6">
        <v>8630000</v>
      </c>
      <c r="J3275" s="6">
        <v>3515912</v>
      </c>
    </row>
    <row r="3276" spans="1:10" x14ac:dyDescent="0.2">
      <c r="A3276" s="4" t="s">
        <v>11</v>
      </c>
      <c r="B3276" s="4" t="s">
        <v>50</v>
      </c>
      <c r="C3276" s="4" t="s">
        <v>1284</v>
      </c>
      <c r="D3276" s="4" t="s">
        <v>3418</v>
      </c>
      <c r="F3276" s="4">
        <v>1611696</v>
      </c>
      <c r="G3276" s="5" t="s">
        <v>1291</v>
      </c>
      <c r="H3276" s="4">
        <v>0</v>
      </c>
      <c r="I3276" s="6">
        <v>8640000</v>
      </c>
      <c r="J3276" s="6">
        <v>3516916</v>
      </c>
    </row>
    <row r="3277" spans="1:10" x14ac:dyDescent="0.2">
      <c r="A3277" s="4" t="s">
        <v>11</v>
      </c>
      <c r="B3277" s="4" t="s">
        <v>12</v>
      </c>
      <c r="C3277" s="4" t="s">
        <v>1675</v>
      </c>
      <c r="D3277" s="4" t="s">
        <v>310</v>
      </c>
      <c r="F3277" s="4">
        <v>1749413</v>
      </c>
      <c r="G3277" s="5" t="s">
        <v>1291</v>
      </c>
      <c r="H3277" s="4">
        <v>0</v>
      </c>
      <c r="I3277" s="6">
        <v>8650000</v>
      </c>
      <c r="J3277" s="6">
        <v>3517920</v>
      </c>
    </row>
    <row r="3278" spans="1:10" x14ac:dyDescent="0.2">
      <c r="A3278" s="4" t="s">
        <v>11</v>
      </c>
      <c r="B3278" s="4" t="s">
        <v>19</v>
      </c>
      <c r="C3278" s="4" t="s">
        <v>1333</v>
      </c>
      <c r="D3278" s="4" t="s">
        <v>3722</v>
      </c>
      <c r="F3278" s="4">
        <v>67286</v>
      </c>
      <c r="G3278" s="5" t="s">
        <v>1291</v>
      </c>
      <c r="H3278" s="4">
        <v>0</v>
      </c>
      <c r="I3278" s="6">
        <v>8660000</v>
      </c>
      <c r="J3278" s="6">
        <v>3518924</v>
      </c>
    </row>
    <row r="3279" spans="1:10" x14ac:dyDescent="0.2">
      <c r="A3279" s="4" t="s">
        <v>11</v>
      </c>
      <c r="B3279" s="4" t="s">
        <v>12</v>
      </c>
      <c r="C3279" s="4" t="s">
        <v>1336</v>
      </c>
      <c r="D3279" s="4" t="s">
        <v>3723</v>
      </c>
      <c r="F3279" s="4">
        <v>117693</v>
      </c>
      <c r="G3279" s="5" t="s">
        <v>1291</v>
      </c>
      <c r="H3279" s="4">
        <v>0</v>
      </c>
      <c r="I3279" s="6">
        <v>8670000</v>
      </c>
      <c r="J3279" s="6">
        <v>3519928</v>
      </c>
    </row>
    <row r="3280" spans="1:10" x14ac:dyDescent="0.2">
      <c r="A3280" s="4" t="s">
        <v>11</v>
      </c>
      <c r="B3280" s="4" t="s">
        <v>19</v>
      </c>
      <c r="C3280" s="4" t="s">
        <v>1336</v>
      </c>
      <c r="D3280" s="4" t="s">
        <v>3724</v>
      </c>
      <c r="F3280" s="4">
        <v>1340700</v>
      </c>
      <c r="G3280" s="5" t="s">
        <v>1291</v>
      </c>
      <c r="H3280" s="4">
        <v>0</v>
      </c>
      <c r="I3280" s="6">
        <v>8680000</v>
      </c>
      <c r="J3280" s="6">
        <v>3520932</v>
      </c>
    </row>
    <row r="3281" spans="1:10" x14ac:dyDescent="0.2">
      <c r="A3281" s="4" t="s">
        <v>11</v>
      </c>
      <c r="B3281" s="4" t="s">
        <v>146</v>
      </c>
      <c r="C3281" s="4" t="s">
        <v>1187</v>
      </c>
      <c r="D3281" s="4" t="s">
        <v>2402</v>
      </c>
      <c r="F3281" s="4">
        <v>1687464</v>
      </c>
      <c r="G3281" s="5" t="s">
        <v>1291</v>
      </c>
      <c r="H3281" s="4">
        <v>0</v>
      </c>
      <c r="I3281" s="6">
        <v>8690000</v>
      </c>
      <c r="J3281" s="6">
        <v>3521936</v>
      </c>
    </row>
    <row r="3282" spans="1:10" x14ac:dyDescent="0.2">
      <c r="A3282" s="4" t="s">
        <v>11</v>
      </c>
      <c r="B3282" s="4" t="s">
        <v>12</v>
      </c>
      <c r="C3282" s="4" t="s">
        <v>700</v>
      </c>
      <c r="D3282" s="4" t="s">
        <v>3725</v>
      </c>
      <c r="F3282" s="4">
        <v>566685</v>
      </c>
      <c r="G3282" s="5" t="s">
        <v>1291</v>
      </c>
      <c r="H3282" s="4">
        <v>0</v>
      </c>
      <c r="I3282" s="6">
        <v>8700000</v>
      </c>
      <c r="J3282" s="6">
        <v>3522940</v>
      </c>
    </row>
    <row r="3283" spans="1:10" x14ac:dyDescent="0.2">
      <c r="A3283" s="4" t="s">
        <v>11</v>
      </c>
      <c r="B3283" s="4" t="s">
        <v>22</v>
      </c>
      <c r="C3283" s="4" t="s">
        <v>1045</v>
      </c>
      <c r="D3283" s="4" t="s">
        <v>3726</v>
      </c>
      <c r="F3283" s="4">
        <v>96707</v>
      </c>
      <c r="G3283" s="5" t="s">
        <v>1291</v>
      </c>
      <c r="H3283" s="4">
        <v>0</v>
      </c>
      <c r="I3283" s="6">
        <v>8710000</v>
      </c>
      <c r="J3283" s="6">
        <v>3523944</v>
      </c>
    </row>
    <row r="3284" spans="1:10" x14ac:dyDescent="0.2">
      <c r="A3284" s="4" t="s">
        <v>11</v>
      </c>
      <c r="B3284" s="4" t="s">
        <v>12</v>
      </c>
      <c r="C3284" s="4" t="s">
        <v>1045</v>
      </c>
      <c r="D3284" s="4" t="s">
        <v>3727</v>
      </c>
      <c r="F3284" s="4">
        <v>639243</v>
      </c>
      <c r="G3284" s="5" t="s">
        <v>1291</v>
      </c>
      <c r="H3284" s="4">
        <v>0</v>
      </c>
      <c r="I3284" s="6">
        <v>8720000</v>
      </c>
      <c r="J3284" s="6">
        <v>3524948</v>
      </c>
    </row>
    <row r="3285" spans="1:10" x14ac:dyDescent="0.2">
      <c r="A3285" s="4" t="s">
        <v>11</v>
      </c>
      <c r="B3285" s="4" t="s">
        <v>19</v>
      </c>
      <c r="C3285" s="4" t="s">
        <v>2600</v>
      </c>
      <c r="D3285" s="4" t="s">
        <v>3728</v>
      </c>
      <c r="F3285" s="4">
        <v>1296449</v>
      </c>
      <c r="G3285" s="5" t="s">
        <v>1291</v>
      </c>
      <c r="H3285" s="4">
        <v>0</v>
      </c>
      <c r="I3285" s="6">
        <v>8730000</v>
      </c>
      <c r="J3285" s="6">
        <v>3525952</v>
      </c>
    </row>
    <row r="3286" spans="1:10" x14ac:dyDescent="0.2">
      <c r="A3286" s="4" t="s">
        <v>11</v>
      </c>
      <c r="B3286" s="4" t="s">
        <v>12</v>
      </c>
      <c r="C3286" s="4" t="s">
        <v>1016</v>
      </c>
      <c r="D3286" s="4" t="s">
        <v>3729</v>
      </c>
      <c r="F3286" s="4">
        <v>1501434</v>
      </c>
      <c r="G3286" s="5" t="s">
        <v>1291</v>
      </c>
      <c r="H3286" s="4">
        <v>0</v>
      </c>
      <c r="I3286" s="6">
        <v>8740000</v>
      </c>
      <c r="J3286" s="6">
        <v>3526956</v>
      </c>
    </row>
    <row r="3287" spans="1:10" x14ac:dyDescent="0.2">
      <c r="A3287" s="4" t="s">
        <v>11</v>
      </c>
      <c r="B3287" s="4" t="s">
        <v>12</v>
      </c>
      <c r="C3287" s="4" t="s">
        <v>691</v>
      </c>
      <c r="D3287" s="4" t="s">
        <v>1050</v>
      </c>
      <c r="F3287" s="4">
        <v>1437977</v>
      </c>
      <c r="G3287" s="5" t="s">
        <v>1291</v>
      </c>
      <c r="H3287" s="4">
        <v>0</v>
      </c>
      <c r="I3287" s="6">
        <v>8750000</v>
      </c>
      <c r="J3287" s="6">
        <v>3527960</v>
      </c>
    </row>
    <row r="3288" spans="1:10" x14ac:dyDescent="0.2">
      <c r="A3288" s="4" t="s">
        <v>11</v>
      </c>
      <c r="B3288" s="4" t="s">
        <v>12</v>
      </c>
      <c r="C3288" s="4" t="s">
        <v>1213</v>
      </c>
      <c r="D3288" s="4" t="s">
        <v>1185</v>
      </c>
      <c r="F3288" s="4">
        <v>1745809</v>
      </c>
      <c r="G3288" s="5" t="s">
        <v>1291</v>
      </c>
      <c r="H3288" s="4">
        <v>0</v>
      </c>
      <c r="I3288" s="6">
        <v>8760000</v>
      </c>
      <c r="J3288" s="6">
        <v>3528964</v>
      </c>
    </row>
    <row r="3289" spans="1:10" x14ac:dyDescent="0.2">
      <c r="A3289" s="4" t="s">
        <v>11</v>
      </c>
      <c r="B3289" s="4" t="s">
        <v>12</v>
      </c>
      <c r="C3289" s="4" t="s">
        <v>1213</v>
      </c>
      <c r="D3289" s="4" t="s">
        <v>978</v>
      </c>
      <c r="F3289" s="4">
        <v>766871</v>
      </c>
      <c r="G3289" s="5" t="s">
        <v>1291</v>
      </c>
      <c r="H3289" s="4">
        <v>0</v>
      </c>
      <c r="I3289" s="6">
        <v>8770000</v>
      </c>
      <c r="J3289" s="6">
        <v>3529968</v>
      </c>
    </row>
    <row r="3290" spans="1:10" x14ac:dyDescent="0.2">
      <c r="A3290" s="4" t="s">
        <v>11</v>
      </c>
      <c r="B3290" s="4" t="s">
        <v>19</v>
      </c>
      <c r="C3290" s="4" t="s">
        <v>2716</v>
      </c>
      <c r="D3290" s="4" t="s">
        <v>3730</v>
      </c>
      <c r="F3290" s="4">
        <v>56339</v>
      </c>
      <c r="G3290" s="5" t="s">
        <v>1291</v>
      </c>
      <c r="H3290" s="4">
        <v>0</v>
      </c>
      <c r="I3290" s="6">
        <v>8780000</v>
      </c>
      <c r="J3290" s="6">
        <v>3530972</v>
      </c>
    </row>
    <row r="3291" spans="1:10" x14ac:dyDescent="0.2">
      <c r="A3291" s="4" t="s">
        <v>11</v>
      </c>
      <c r="B3291" s="4" t="s">
        <v>12</v>
      </c>
      <c r="C3291" s="4" t="s">
        <v>686</v>
      </c>
      <c r="D3291" s="4" t="s">
        <v>3731</v>
      </c>
      <c r="F3291" s="4">
        <v>119327</v>
      </c>
      <c r="G3291" s="5" t="s">
        <v>1291</v>
      </c>
      <c r="H3291" s="4">
        <v>0</v>
      </c>
      <c r="I3291" s="6">
        <v>8790000</v>
      </c>
      <c r="J3291" s="6">
        <v>3531976</v>
      </c>
    </row>
    <row r="3292" spans="1:10" x14ac:dyDescent="0.2">
      <c r="A3292" s="4" t="s">
        <v>11</v>
      </c>
      <c r="B3292" s="4" t="s">
        <v>19</v>
      </c>
      <c r="C3292" s="4" t="s">
        <v>686</v>
      </c>
      <c r="D3292" s="4" t="s">
        <v>312</v>
      </c>
      <c r="F3292" s="4">
        <v>4237</v>
      </c>
      <c r="G3292" s="5" t="s">
        <v>1291</v>
      </c>
      <c r="H3292" s="4">
        <v>0</v>
      </c>
      <c r="I3292" s="6">
        <v>8800000</v>
      </c>
      <c r="J3292" s="6">
        <v>3532980</v>
      </c>
    </row>
    <row r="3293" spans="1:10" x14ac:dyDescent="0.2">
      <c r="A3293" s="4" t="s">
        <v>11</v>
      </c>
      <c r="B3293" s="4" t="s">
        <v>19</v>
      </c>
      <c r="C3293" s="4" t="s">
        <v>3732</v>
      </c>
      <c r="D3293" s="4" t="s">
        <v>408</v>
      </c>
      <c r="F3293" s="4">
        <v>1605938</v>
      </c>
      <c r="G3293" s="5" t="s">
        <v>1291</v>
      </c>
      <c r="H3293" s="4">
        <v>0</v>
      </c>
      <c r="I3293" s="6">
        <v>8810000</v>
      </c>
      <c r="J3293" s="6">
        <v>3533984</v>
      </c>
    </row>
    <row r="3294" spans="1:10" x14ac:dyDescent="0.2">
      <c r="A3294" s="4" t="s">
        <v>11</v>
      </c>
      <c r="B3294" s="4" t="s">
        <v>12</v>
      </c>
      <c r="C3294" s="4" t="s">
        <v>1296</v>
      </c>
      <c r="D3294" s="4" t="s">
        <v>3733</v>
      </c>
      <c r="F3294" s="4">
        <v>571438</v>
      </c>
      <c r="G3294" s="5" t="s">
        <v>1291</v>
      </c>
      <c r="H3294" s="4">
        <v>0</v>
      </c>
      <c r="I3294" s="6">
        <v>8820000</v>
      </c>
      <c r="J3294" s="6">
        <v>3534988</v>
      </c>
    </row>
    <row r="3295" spans="1:10" x14ac:dyDescent="0.2">
      <c r="A3295" s="4" t="s">
        <v>11</v>
      </c>
      <c r="B3295" s="4" t="s">
        <v>146</v>
      </c>
      <c r="C3295" s="4" t="s">
        <v>191</v>
      </c>
      <c r="D3295" s="4" t="s">
        <v>3734</v>
      </c>
      <c r="F3295" s="4">
        <v>1365202</v>
      </c>
      <c r="G3295" s="5" t="s">
        <v>1291</v>
      </c>
      <c r="H3295" s="4">
        <v>0</v>
      </c>
      <c r="I3295" s="6">
        <v>8830000</v>
      </c>
      <c r="J3295" s="6">
        <v>3535992</v>
      </c>
    </row>
    <row r="3296" spans="1:10" x14ac:dyDescent="0.2">
      <c r="A3296" s="4" t="s">
        <v>11</v>
      </c>
      <c r="B3296" s="4" t="s">
        <v>50</v>
      </c>
      <c r="C3296" s="4" t="s">
        <v>356</v>
      </c>
      <c r="D3296" s="4" t="s">
        <v>3735</v>
      </c>
      <c r="F3296" s="4">
        <v>770899</v>
      </c>
      <c r="G3296" s="5" t="s">
        <v>1291</v>
      </c>
      <c r="H3296" s="4">
        <v>0</v>
      </c>
      <c r="I3296" s="6">
        <v>8840000</v>
      </c>
      <c r="J3296" s="6">
        <v>3536996</v>
      </c>
    </row>
    <row r="3297" spans="1:10" x14ac:dyDescent="0.2">
      <c r="A3297" s="4" t="s">
        <v>11</v>
      </c>
      <c r="B3297" s="4" t="s">
        <v>12</v>
      </c>
      <c r="C3297" s="4" t="s">
        <v>356</v>
      </c>
      <c r="D3297" s="4" t="s">
        <v>54</v>
      </c>
      <c r="F3297" s="4">
        <v>128401</v>
      </c>
      <c r="G3297" s="5" t="s">
        <v>1291</v>
      </c>
      <c r="H3297" s="4">
        <v>0</v>
      </c>
      <c r="I3297" s="6">
        <v>8850000</v>
      </c>
      <c r="J3297" s="6">
        <v>3538000</v>
      </c>
    </row>
    <row r="3298" spans="1:10" x14ac:dyDescent="0.2">
      <c r="A3298" s="4" t="s">
        <v>11</v>
      </c>
      <c r="B3298" s="4" t="s">
        <v>22</v>
      </c>
      <c r="C3298" s="4" t="s">
        <v>952</v>
      </c>
      <c r="D3298" s="4" t="s">
        <v>3736</v>
      </c>
      <c r="F3298" s="4">
        <v>1747524</v>
      </c>
      <c r="G3298" s="5" t="s">
        <v>1291</v>
      </c>
      <c r="H3298" s="4">
        <v>0</v>
      </c>
      <c r="I3298" s="6">
        <v>8860000</v>
      </c>
      <c r="J3298" s="6">
        <v>3539004</v>
      </c>
    </row>
    <row r="3299" spans="1:10" x14ac:dyDescent="0.2">
      <c r="A3299" s="4" t="s">
        <v>11</v>
      </c>
      <c r="B3299" s="4" t="s">
        <v>12</v>
      </c>
      <c r="C3299" s="4" t="s">
        <v>356</v>
      </c>
      <c r="D3299" s="4" t="s">
        <v>3737</v>
      </c>
      <c r="F3299" s="4">
        <v>34161</v>
      </c>
      <c r="G3299" s="5" t="s">
        <v>1291</v>
      </c>
      <c r="H3299" s="4">
        <v>0</v>
      </c>
      <c r="I3299" s="6">
        <v>8870000</v>
      </c>
      <c r="J3299" s="6">
        <v>3540008</v>
      </c>
    </row>
    <row r="3300" spans="1:10" x14ac:dyDescent="0.2">
      <c r="A3300" s="4" t="s">
        <v>11</v>
      </c>
      <c r="B3300" s="4" t="s">
        <v>12</v>
      </c>
      <c r="C3300" s="4" t="s">
        <v>191</v>
      </c>
      <c r="D3300" s="4" t="s">
        <v>3738</v>
      </c>
      <c r="F3300" s="4">
        <v>605699</v>
      </c>
      <c r="G3300" s="5" t="s">
        <v>1291</v>
      </c>
      <c r="H3300" s="4">
        <v>0</v>
      </c>
      <c r="I3300" s="6">
        <v>8880000</v>
      </c>
      <c r="J3300" s="6">
        <v>3541012</v>
      </c>
    </row>
    <row r="3301" spans="1:10" x14ac:dyDescent="0.2">
      <c r="A3301" s="4" t="s">
        <v>11</v>
      </c>
      <c r="B3301" s="4" t="s">
        <v>12</v>
      </c>
      <c r="C3301" s="4" t="s">
        <v>2475</v>
      </c>
      <c r="D3301" s="4" t="s">
        <v>3739</v>
      </c>
      <c r="F3301" s="4">
        <v>800159</v>
      </c>
      <c r="G3301" s="5" t="s">
        <v>1291</v>
      </c>
      <c r="H3301" s="4">
        <v>0</v>
      </c>
      <c r="I3301" s="6">
        <v>8890000</v>
      </c>
      <c r="J3301" s="6">
        <v>3542016</v>
      </c>
    </row>
    <row r="3302" spans="1:10" x14ac:dyDescent="0.2">
      <c r="A3302" s="4" t="s">
        <v>11</v>
      </c>
      <c r="B3302" s="4" t="s">
        <v>25</v>
      </c>
      <c r="C3302" s="4" t="s">
        <v>2475</v>
      </c>
      <c r="D3302" s="4" t="s">
        <v>3740</v>
      </c>
      <c r="F3302" s="4">
        <v>1528510</v>
      </c>
      <c r="G3302" s="5" t="s">
        <v>1291</v>
      </c>
      <c r="H3302" s="4">
        <v>0</v>
      </c>
      <c r="I3302" s="6">
        <v>8900000</v>
      </c>
      <c r="J3302" s="6">
        <v>3543020</v>
      </c>
    </row>
    <row r="3303" spans="1:10" x14ac:dyDescent="0.2">
      <c r="A3303" s="4" t="s">
        <v>11</v>
      </c>
      <c r="B3303" s="4" t="s">
        <v>12</v>
      </c>
      <c r="C3303" s="4" t="s">
        <v>2425</v>
      </c>
      <c r="D3303" s="4" t="s">
        <v>3741</v>
      </c>
      <c r="F3303" s="4">
        <v>1661519</v>
      </c>
      <c r="G3303" s="5" t="s">
        <v>1291</v>
      </c>
      <c r="H3303" s="4">
        <v>0</v>
      </c>
      <c r="I3303" s="6">
        <v>8910000</v>
      </c>
      <c r="J3303" s="6">
        <v>3544024</v>
      </c>
    </row>
    <row r="3304" spans="1:10" x14ac:dyDescent="0.2">
      <c r="A3304" s="4" t="s">
        <v>11</v>
      </c>
      <c r="B3304" s="4" t="s">
        <v>16</v>
      </c>
      <c r="C3304" s="4" t="s">
        <v>2475</v>
      </c>
      <c r="D3304" s="4" t="s">
        <v>3742</v>
      </c>
      <c r="F3304" s="4">
        <v>642056</v>
      </c>
      <c r="G3304" s="5" t="s">
        <v>1291</v>
      </c>
      <c r="H3304" s="4">
        <v>0</v>
      </c>
      <c r="I3304" s="6">
        <v>8920000</v>
      </c>
      <c r="J3304" s="6">
        <v>3545028</v>
      </c>
    </row>
    <row r="3305" spans="1:10" x14ac:dyDescent="0.2">
      <c r="A3305" s="4" t="s">
        <v>11</v>
      </c>
      <c r="B3305" s="4" t="s">
        <v>19</v>
      </c>
      <c r="C3305" s="4" t="s">
        <v>3743</v>
      </c>
      <c r="D3305" s="4" t="s">
        <v>908</v>
      </c>
      <c r="F3305" s="4">
        <v>38410</v>
      </c>
      <c r="G3305" s="5" t="s">
        <v>1291</v>
      </c>
      <c r="H3305" s="4">
        <v>0</v>
      </c>
      <c r="I3305" s="6">
        <v>8930000</v>
      </c>
      <c r="J3305" s="6">
        <v>3546032</v>
      </c>
    </row>
    <row r="3306" spans="1:10" x14ac:dyDescent="0.2">
      <c r="A3306" s="4" t="s">
        <v>11</v>
      </c>
      <c r="B3306" s="4" t="s">
        <v>25</v>
      </c>
      <c r="C3306" s="4" t="s">
        <v>2056</v>
      </c>
      <c r="D3306" s="4" t="s">
        <v>3744</v>
      </c>
      <c r="F3306" s="4">
        <v>765899</v>
      </c>
      <c r="G3306" s="5" t="s">
        <v>1291</v>
      </c>
      <c r="H3306" s="4">
        <v>0</v>
      </c>
      <c r="I3306" s="6">
        <v>8940000</v>
      </c>
      <c r="J3306" s="6">
        <v>3547036</v>
      </c>
    </row>
    <row r="3307" spans="1:10" x14ac:dyDescent="0.2">
      <c r="A3307" s="4" t="s">
        <v>11</v>
      </c>
      <c r="B3307" s="4" t="s">
        <v>157</v>
      </c>
      <c r="C3307" s="4" t="s">
        <v>2056</v>
      </c>
      <c r="D3307" s="4" t="s">
        <v>3745</v>
      </c>
      <c r="F3307" s="4">
        <v>1713708</v>
      </c>
      <c r="G3307" s="5" t="s">
        <v>1291</v>
      </c>
      <c r="H3307" s="4">
        <v>0</v>
      </c>
      <c r="I3307" s="6">
        <v>8950000</v>
      </c>
      <c r="J3307" s="6">
        <v>3548040</v>
      </c>
    </row>
    <row r="3308" spans="1:10" x14ac:dyDescent="0.2">
      <c r="A3308" s="4" t="s">
        <v>11</v>
      </c>
      <c r="B3308" s="4" t="s">
        <v>12</v>
      </c>
      <c r="C3308" s="4" t="s">
        <v>2056</v>
      </c>
      <c r="D3308" s="4" t="s">
        <v>3746</v>
      </c>
      <c r="F3308" s="4">
        <v>566214</v>
      </c>
      <c r="G3308" s="5" t="s">
        <v>1291</v>
      </c>
      <c r="H3308" s="4">
        <v>0</v>
      </c>
      <c r="I3308" s="6">
        <v>8960000</v>
      </c>
      <c r="J3308" s="6">
        <v>3549044</v>
      </c>
    </row>
    <row r="3309" spans="1:10" x14ac:dyDescent="0.2">
      <c r="A3309" s="4" t="s">
        <v>11</v>
      </c>
      <c r="B3309" s="4" t="s">
        <v>50</v>
      </c>
      <c r="C3309" s="4" t="s">
        <v>2056</v>
      </c>
      <c r="D3309" s="4" t="s">
        <v>3747</v>
      </c>
      <c r="F3309" s="4">
        <v>750842</v>
      </c>
      <c r="G3309" s="5" t="s">
        <v>1291</v>
      </c>
      <c r="H3309" s="4">
        <v>0</v>
      </c>
      <c r="I3309" s="6">
        <v>8970000</v>
      </c>
      <c r="J3309" s="6">
        <v>3550048</v>
      </c>
    </row>
    <row r="3310" spans="1:10" x14ac:dyDescent="0.2">
      <c r="A3310" s="4" t="s">
        <v>11</v>
      </c>
      <c r="B3310" s="4" t="s">
        <v>50</v>
      </c>
      <c r="C3310" s="4" t="s">
        <v>1735</v>
      </c>
      <c r="D3310" s="4" t="s">
        <v>2786</v>
      </c>
      <c r="F3310" s="4">
        <v>734432</v>
      </c>
      <c r="G3310" s="5" t="s">
        <v>1291</v>
      </c>
      <c r="H3310" s="4">
        <v>0</v>
      </c>
      <c r="I3310" s="6">
        <v>8980000</v>
      </c>
      <c r="J3310" s="6">
        <v>3551052</v>
      </c>
    </row>
    <row r="3311" spans="1:10" x14ac:dyDescent="0.2">
      <c r="A3311" s="4" t="s">
        <v>11</v>
      </c>
      <c r="B3311" s="4" t="s">
        <v>12</v>
      </c>
      <c r="C3311" s="4" t="s">
        <v>275</v>
      </c>
      <c r="D3311" s="4" t="s">
        <v>3654</v>
      </c>
      <c r="F3311" s="4">
        <v>525665</v>
      </c>
      <c r="G3311" s="5" t="s">
        <v>1291</v>
      </c>
      <c r="H3311" s="4">
        <v>0</v>
      </c>
      <c r="I3311" s="6">
        <v>8990000</v>
      </c>
      <c r="J3311" s="6">
        <v>3552056</v>
      </c>
    </row>
    <row r="3312" spans="1:10" x14ac:dyDescent="0.2">
      <c r="A3312" s="4" t="s">
        <v>11</v>
      </c>
      <c r="B3312" s="4" t="s">
        <v>12</v>
      </c>
      <c r="C3312" s="4" t="s">
        <v>275</v>
      </c>
      <c r="D3312" s="4" t="s">
        <v>3748</v>
      </c>
      <c r="F3312" s="4">
        <v>754109</v>
      </c>
      <c r="G3312" s="5" t="s">
        <v>1291</v>
      </c>
      <c r="H3312" s="4">
        <v>0</v>
      </c>
      <c r="I3312" s="6">
        <v>9000000</v>
      </c>
      <c r="J3312" s="6">
        <v>3553060</v>
      </c>
    </row>
    <row r="3313" spans="1:10" x14ac:dyDescent="0.2">
      <c r="A3313" s="4" t="s">
        <v>11</v>
      </c>
      <c r="B3313" s="4" t="s">
        <v>50</v>
      </c>
      <c r="C3313" s="4" t="s">
        <v>275</v>
      </c>
      <c r="D3313" s="4" t="s">
        <v>3749</v>
      </c>
      <c r="F3313" s="4">
        <v>1108305</v>
      </c>
      <c r="G3313" s="5" t="s">
        <v>1291</v>
      </c>
      <c r="H3313" s="4">
        <v>0</v>
      </c>
      <c r="I3313" s="6">
        <v>9010000</v>
      </c>
      <c r="J3313" s="6">
        <v>3554064</v>
      </c>
    </row>
    <row r="3314" spans="1:10" x14ac:dyDescent="0.2">
      <c r="A3314" s="4" t="s">
        <v>11</v>
      </c>
      <c r="B3314" s="4" t="s">
        <v>19</v>
      </c>
      <c r="C3314" s="4" t="s">
        <v>191</v>
      </c>
      <c r="D3314" s="4" t="s">
        <v>2039</v>
      </c>
      <c r="F3314" s="4">
        <v>602118</v>
      </c>
      <c r="G3314" s="5" t="s">
        <v>1291</v>
      </c>
      <c r="H3314" s="4">
        <v>0</v>
      </c>
      <c r="I3314" s="6">
        <v>9020000</v>
      </c>
      <c r="J3314" s="6">
        <v>3555068</v>
      </c>
    </row>
    <row r="3315" spans="1:10" x14ac:dyDescent="0.2">
      <c r="A3315" s="4" t="s">
        <v>11</v>
      </c>
      <c r="B3315" s="4" t="s">
        <v>22</v>
      </c>
      <c r="C3315" s="4" t="s">
        <v>1286</v>
      </c>
      <c r="D3315" s="4" t="s">
        <v>2948</v>
      </c>
      <c r="F3315" s="4">
        <v>575330</v>
      </c>
      <c r="G3315" s="5" t="s">
        <v>1291</v>
      </c>
      <c r="H3315" s="4">
        <v>0</v>
      </c>
      <c r="I3315" s="6">
        <v>9030000</v>
      </c>
      <c r="J3315" s="6">
        <v>3556072</v>
      </c>
    </row>
    <row r="3316" spans="1:10" x14ac:dyDescent="0.2">
      <c r="A3316" s="4" t="s">
        <v>11</v>
      </c>
      <c r="B3316" s="4" t="s">
        <v>12</v>
      </c>
      <c r="C3316" s="4" t="s">
        <v>1286</v>
      </c>
      <c r="D3316" s="4" t="s">
        <v>3750</v>
      </c>
      <c r="F3316" s="4">
        <v>140986</v>
      </c>
      <c r="G3316" s="5" t="s">
        <v>1291</v>
      </c>
      <c r="H3316" s="4">
        <v>0</v>
      </c>
      <c r="I3316" s="6">
        <v>9040000</v>
      </c>
      <c r="J3316" s="6">
        <v>3557076</v>
      </c>
    </row>
    <row r="3317" spans="1:10" x14ac:dyDescent="0.2">
      <c r="A3317" s="4" t="s">
        <v>11</v>
      </c>
      <c r="B3317" s="4" t="s">
        <v>19</v>
      </c>
      <c r="C3317" s="4" t="s">
        <v>1286</v>
      </c>
      <c r="D3317" s="4" t="s">
        <v>3751</v>
      </c>
      <c r="F3317" s="4">
        <v>180719</v>
      </c>
      <c r="G3317" s="5" t="s">
        <v>1291</v>
      </c>
      <c r="H3317" s="4">
        <v>0</v>
      </c>
      <c r="I3317" s="6">
        <v>9050000</v>
      </c>
      <c r="J3317" s="6">
        <v>3558080</v>
      </c>
    </row>
    <row r="3318" spans="1:10" x14ac:dyDescent="0.2">
      <c r="A3318" s="4" t="s">
        <v>11</v>
      </c>
      <c r="B3318" s="4" t="s">
        <v>22</v>
      </c>
      <c r="C3318" s="4" t="s">
        <v>1286</v>
      </c>
      <c r="D3318" s="4" t="s">
        <v>3752</v>
      </c>
      <c r="F3318" s="4">
        <v>1074234</v>
      </c>
      <c r="G3318" s="5" t="s">
        <v>1291</v>
      </c>
      <c r="H3318" s="4">
        <v>0</v>
      </c>
      <c r="I3318" s="6">
        <v>9060000</v>
      </c>
      <c r="J3318" s="6">
        <v>3559084</v>
      </c>
    </row>
    <row r="3319" spans="1:10" x14ac:dyDescent="0.2">
      <c r="A3319" s="4" t="s">
        <v>11</v>
      </c>
      <c r="B3319" s="4" t="s">
        <v>12</v>
      </c>
      <c r="C3319" s="4" t="s">
        <v>1286</v>
      </c>
      <c r="D3319" s="4" t="s">
        <v>3753</v>
      </c>
      <c r="F3319" s="4">
        <v>732733</v>
      </c>
      <c r="G3319" s="5" t="s">
        <v>1291</v>
      </c>
      <c r="H3319" s="4">
        <v>0</v>
      </c>
      <c r="I3319" s="6">
        <v>9070000</v>
      </c>
      <c r="J3319" s="6">
        <v>3560088</v>
      </c>
    </row>
    <row r="3320" spans="1:10" x14ac:dyDescent="0.2">
      <c r="A3320" s="4" t="s">
        <v>11</v>
      </c>
      <c r="B3320" s="4" t="s">
        <v>488</v>
      </c>
      <c r="C3320" s="4" t="s">
        <v>191</v>
      </c>
      <c r="D3320" s="4" t="s">
        <v>1379</v>
      </c>
      <c r="F3320" s="4">
        <v>1656840</v>
      </c>
      <c r="G3320" s="5" t="s">
        <v>1291</v>
      </c>
      <c r="H3320" s="4">
        <v>0</v>
      </c>
      <c r="I3320" s="6">
        <v>9080000</v>
      </c>
      <c r="J3320" s="6">
        <v>3561092</v>
      </c>
    </row>
    <row r="3321" spans="1:10" x14ac:dyDescent="0.2">
      <c r="A3321" s="4" t="s">
        <v>11</v>
      </c>
      <c r="B3321" s="4" t="s">
        <v>16</v>
      </c>
      <c r="C3321" s="4" t="s">
        <v>952</v>
      </c>
      <c r="D3321" s="4" t="s">
        <v>3754</v>
      </c>
      <c r="F3321" s="4">
        <v>739571</v>
      </c>
      <c r="G3321" s="5" t="s">
        <v>1291</v>
      </c>
      <c r="H3321" s="4">
        <v>0</v>
      </c>
      <c r="I3321" s="6">
        <v>9090000</v>
      </c>
      <c r="J3321" s="6">
        <v>3562096</v>
      </c>
    </row>
    <row r="3322" spans="1:10" x14ac:dyDescent="0.2">
      <c r="A3322" s="4" t="s">
        <v>11</v>
      </c>
      <c r="B3322" s="4" t="s">
        <v>157</v>
      </c>
      <c r="C3322" s="4" t="s">
        <v>952</v>
      </c>
      <c r="D3322" s="4" t="s">
        <v>3755</v>
      </c>
      <c r="F3322" s="4">
        <v>600856</v>
      </c>
      <c r="G3322" s="5" t="s">
        <v>1291</v>
      </c>
      <c r="H3322" s="4">
        <v>0</v>
      </c>
      <c r="I3322" s="6">
        <v>9100000</v>
      </c>
      <c r="J3322" s="6">
        <v>3563100</v>
      </c>
    </row>
    <row r="3323" spans="1:10" x14ac:dyDescent="0.2">
      <c r="A3323" s="4" t="s">
        <v>11</v>
      </c>
      <c r="B3323" s="4" t="s">
        <v>19</v>
      </c>
      <c r="C3323" s="4" t="s">
        <v>952</v>
      </c>
      <c r="D3323" s="4" t="s">
        <v>3756</v>
      </c>
      <c r="F3323" s="4">
        <v>766707</v>
      </c>
      <c r="G3323" s="5" t="s">
        <v>1291</v>
      </c>
      <c r="H3323" s="4">
        <v>0</v>
      </c>
      <c r="I3323" s="6">
        <v>9110000</v>
      </c>
      <c r="J3323" s="6">
        <v>3564104</v>
      </c>
    </row>
    <row r="3324" spans="1:10" x14ac:dyDescent="0.2">
      <c r="A3324" s="4" t="s">
        <v>11</v>
      </c>
      <c r="B3324" s="4" t="s">
        <v>19</v>
      </c>
      <c r="C3324" s="4" t="s">
        <v>952</v>
      </c>
      <c r="D3324" s="4" t="s">
        <v>930</v>
      </c>
      <c r="F3324" s="4">
        <v>1741014</v>
      </c>
      <c r="G3324" s="5" t="s">
        <v>1291</v>
      </c>
      <c r="H3324" s="4">
        <v>0</v>
      </c>
      <c r="I3324" s="6">
        <v>9120000</v>
      </c>
      <c r="J3324" s="6">
        <v>3565108</v>
      </c>
    </row>
    <row r="3325" spans="1:10" x14ac:dyDescent="0.2">
      <c r="A3325" s="4" t="s">
        <v>11</v>
      </c>
      <c r="B3325" s="4" t="s">
        <v>12</v>
      </c>
      <c r="C3325" s="4" t="s">
        <v>1261</v>
      </c>
      <c r="D3325" s="4" t="s">
        <v>3757</v>
      </c>
      <c r="F3325" s="4">
        <v>1621752</v>
      </c>
      <c r="G3325" s="5" t="s">
        <v>1291</v>
      </c>
      <c r="H3325" s="4">
        <v>0</v>
      </c>
      <c r="I3325" s="6">
        <v>9130000</v>
      </c>
      <c r="J3325" s="6">
        <v>3566112</v>
      </c>
    </row>
    <row r="3326" spans="1:10" x14ac:dyDescent="0.2">
      <c r="A3326" s="4" t="s">
        <v>11</v>
      </c>
      <c r="B3326" s="4" t="s">
        <v>12</v>
      </c>
      <c r="C3326" s="4" t="s">
        <v>1187</v>
      </c>
      <c r="D3326" s="4" t="s">
        <v>3758</v>
      </c>
      <c r="F3326" s="4">
        <v>577104</v>
      </c>
      <c r="G3326" s="5" t="s">
        <v>1291</v>
      </c>
      <c r="H3326" s="4">
        <v>0</v>
      </c>
      <c r="I3326" s="6">
        <v>9140000</v>
      </c>
      <c r="J3326" s="6">
        <v>3567116</v>
      </c>
    </row>
    <row r="3327" spans="1:10" x14ac:dyDescent="0.2">
      <c r="A3327" s="4" t="s">
        <v>11</v>
      </c>
      <c r="B3327" s="4" t="s">
        <v>67</v>
      </c>
      <c r="C3327" s="4" t="s">
        <v>3759</v>
      </c>
      <c r="D3327" s="4" t="s">
        <v>910</v>
      </c>
      <c r="F3327" s="4">
        <v>1688827</v>
      </c>
      <c r="G3327" s="5" t="s">
        <v>1291</v>
      </c>
      <c r="H3327" s="4">
        <v>0</v>
      </c>
      <c r="I3327" s="6">
        <v>9150000</v>
      </c>
      <c r="J3327" s="6">
        <v>3568120</v>
      </c>
    </row>
    <row r="3328" spans="1:10" x14ac:dyDescent="0.2">
      <c r="A3328" s="4" t="s">
        <v>11</v>
      </c>
      <c r="B3328" s="4" t="s">
        <v>19</v>
      </c>
      <c r="C3328" s="4" t="s">
        <v>1187</v>
      </c>
      <c r="D3328" s="4" t="s">
        <v>3760</v>
      </c>
      <c r="F3328" s="4">
        <v>70348</v>
      </c>
      <c r="G3328" s="5" t="s">
        <v>1291</v>
      </c>
      <c r="H3328" s="4">
        <v>0</v>
      </c>
      <c r="I3328" s="6">
        <v>9160000</v>
      </c>
      <c r="J3328" s="6">
        <v>3569124</v>
      </c>
    </row>
    <row r="3329" spans="1:10" x14ac:dyDescent="0.2">
      <c r="A3329" s="4" t="s">
        <v>11</v>
      </c>
      <c r="B3329" s="4" t="s">
        <v>25</v>
      </c>
      <c r="C3329" s="4" t="s">
        <v>1040</v>
      </c>
      <c r="D3329" s="4" t="s">
        <v>3761</v>
      </c>
      <c r="F3329" s="4">
        <v>1041506</v>
      </c>
      <c r="G3329" s="5" t="s">
        <v>1291</v>
      </c>
      <c r="H3329" s="4">
        <v>0</v>
      </c>
      <c r="I3329" s="6">
        <v>9170000</v>
      </c>
      <c r="J3329" s="6">
        <v>3570128</v>
      </c>
    </row>
    <row r="3330" spans="1:10" x14ac:dyDescent="0.2">
      <c r="A3330" s="4" t="s">
        <v>11</v>
      </c>
      <c r="B3330" s="4" t="s">
        <v>12</v>
      </c>
      <c r="C3330" s="4" t="s">
        <v>1187</v>
      </c>
      <c r="D3330" s="4" t="s">
        <v>141</v>
      </c>
      <c r="F3330" s="4">
        <v>1659281</v>
      </c>
      <c r="G3330" s="5" t="s">
        <v>1291</v>
      </c>
      <c r="H3330" s="4">
        <v>0</v>
      </c>
      <c r="I3330" s="6">
        <v>9180000</v>
      </c>
      <c r="J3330" s="6">
        <v>3571132</v>
      </c>
    </row>
    <row r="3331" spans="1:10" x14ac:dyDescent="0.2">
      <c r="A3331" s="4" t="s">
        <v>11</v>
      </c>
      <c r="B3331" s="4" t="s">
        <v>12</v>
      </c>
      <c r="C3331" s="4" t="s">
        <v>1040</v>
      </c>
      <c r="D3331" s="4" t="s">
        <v>3762</v>
      </c>
      <c r="F3331" s="4">
        <v>532273</v>
      </c>
      <c r="G3331" s="5" t="s">
        <v>1291</v>
      </c>
      <c r="H3331" s="4">
        <v>0</v>
      </c>
      <c r="I3331" s="6">
        <v>9190000</v>
      </c>
      <c r="J3331" s="6">
        <v>3572136</v>
      </c>
    </row>
    <row r="3332" spans="1:10" x14ac:dyDescent="0.2">
      <c r="A3332" s="4" t="s">
        <v>11</v>
      </c>
      <c r="B3332" s="4" t="s">
        <v>16</v>
      </c>
      <c r="C3332" s="4" t="s">
        <v>389</v>
      </c>
      <c r="D3332" s="4" t="s">
        <v>3763</v>
      </c>
      <c r="F3332" s="4">
        <v>736064</v>
      </c>
      <c r="G3332" s="5" t="s">
        <v>1291</v>
      </c>
      <c r="H3332" s="4">
        <v>0</v>
      </c>
      <c r="I3332" s="6">
        <v>9200000</v>
      </c>
      <c r="J3332" s="6">
        <v>3573140</v>
      </c>
    </row>
    <row r="3333" spans="1:10" x14ac:dyDescent="0.2">
      <c r="A3333" s="4" t="s">
        <v>11</v>
      </c>
      <c r="B3333" s="4" t="s">
        <v>12</v>
      </c>
      <c r="C3333" s="4" t="s">
        <v>3764</v>
      </c>
      <c r="D3333" s="4" t="s">
        <v>3765</v>
      </c>
      <c r="F3333" s="4">
        <v>525640</v>
      </c>
      <c r="G3333" s="5" t="s">
        <v>1291</v>
      </c>
      <c r="H3333" s="4">
        <v>0</v>
      </c>
      <c r="I3333" s="6">
        <v>9210000</v>
      </c>
      <c r="J3333" s="6">
        <v>3574144</v>
      </c>
    </row>
    <row r="3334" spans="1:10" x14ac:dyDescent="0.2">
      <c r="A3334" s="4" t="s">
        <v>11</v>
      </c>
      <c r="B3334" s="4" t="s">
        <v>16</v>
      </c>
      <c r="C3334" s="4" t="s">
        <v>1345</v>
      </c>
      <c r="D3334" s="4" t="s">
        <v>2564</v>
      </c>
      <c r="F3334" s="4">
        <v>1616133</v>
      </c>
      <c r="G3334" s="5" t="s">
        <v>1291</v>
      </c>
      <c r="H3334" s="4">
        <v>0</v>
      </c>
      <c r="I3334" s="6">
        <v>9220000</v>
      </c>
      <c r="J3334" s="6">
        <v>3575148</v>
      </c>
    </row>
    <row r="3335" spans="1:10" x14ac:dyDescent="0.2">
      <c r="A3335" s="4" t="s">
        <v>11</v>
      </c>
      <c r="B3335" s="4" t="s">
        <v>12</v>
      </c>
      <c r="C3335" s="4" t="s">
        <v>1345</v>
      </c>
      <c r="D3335" s="4" t="s">
        <v>3766</v>
      </c>
      <c r="F3335" s="4">
        <v>770915</v>
      </c>
      <c r="G3335" s="5" t="s">
        <v>1291</v>
      </c>
      <c r="H3335" s="4">
        <v>0</v>
      </c>
      <c r="I3335" s="6">
        <v>9230000</v>
      </c>
      <c r="J3335" s="6">
        <v>3576152</v>
      </c>
    </row>
    <row r="3336" spans="1:10" x14ac:dyDescent="0.2">
      <c r="A3336" s="4" t="s">
        <v>11</v>
      </c>
      <c r="B3336" s="4" t="s">
        <v>157</v>
      </c>
      <c r="C3336" s="4" t="s">
        <v>1345</v>
      </c>
      <c r="D3336" s="4" t="s">
        <v>3767</v>
      </c>
      <c r="F3336" s="4">
        <v>757300</v>
      </c>
      <c r="G3336" s="5" t="s">
        <v>1291</v>
      </c>
      <c r="H3336" s="4">
        <v>0</v>
      </c>
      <c r="I3336" s="6">
        <v>9240000</v>
      </c>
      <c r="J3336" s="6">
        <v>3577156</v>
      </c>
    </row>
    <row r="3337" spans="1:10" x14ac:dyDescent="0.2">
      <c r="A3337" s="4" t="s">
        <v>11</v>
      </c>
      <c r="B3337" s="4" t="s">
        <v>19</v>
      </c>
      <c r="C3337" s="4" t="s">
        <v>1345</v>
      </c>
      <c r="D3337" s="4" t="s">
        <v>3768</v>
      </c>
      <c r="F3337" s="4">
        <v>1605946</v>
      </c>
      <c r="G3337" s="5" t="s">
        <v>1291</v>
      </c>
      <c r="H3337" s="4">
        <v>0</v>
      </c>
      <c r="I3337" s="6">
        <v>9250000</v>
      </c>
      <c r="J3337" s="6">
        <v>3578160</v>
      </c>
    </row>
    <row r="3338" spans="1:10" x14ac:dyDescent="0.2">
      <c r="A3338" s="4" t="s">
        <v>11</v>
      </c>
      <c r="B3338" s="4" t="s">
        <v>12</v>
      </c>
      <c r="C3338" s="4" t="s">
        <v>1345</v>
      </c>
      <c r="D3338" s="4" t="s">
        <v>3769</v>
      </c>
      <c r="F3338" s="4">
        <v>1660974</v>
      </c>
      <c r="G3338" s="5" t="s">
        <v>1291</v>
      </c>
      <c r="H3338" s="4">
        <v>0</v>
      </c>
      <c r="I3338" s="6">
        <v>9260000</v>
      </c>
      <c r="J3338" s="6">
        <v>3579164</v>
      </c>
    </row>
    <row r="3339" spans="1:10" x14ac:dyDescent="0.2">
      <c r="A3339" s="4" t="s">
        <v>11</v>
      </c>
      <c r="B3339" s="4" t="s">
        <v>22</v>
      </c>
      <c r="C3339" s="4" t="s">
        <v>3764</v>
      </c>
      <c r="D3339" s="4" t="s">
        <v>3568</v>
      </c>
      <c r="F3339" s="4">
        <v>753416</v>
      </c>
      <c r="G3339" s="5" t="s">
        <v>1291</v>
      </c>
      <c r="H3339" s="4">
        <v>0</v>
      </c>
      <c r="I3339" s="6">
        <v>9270000</v>
      </c>
      <c r="J3339" s="6">
        <v>3580168</v>
      </c>
    </row>
    <row r="3340" spans="1:10" x14ac:dyDescent="0.2">
      <c r="A3340" s="4" t="s">
        <v>11</v>
      </c>
      <c r="B3340" s="4" t="s">
        <v>12</v>
      </c>
      <c r="C3340" s="4" t="s">
        <v>3764</v>
      </c>
      <c r="D3340" s="4" t="s">
        <v>377</v>
      </c>
      <c r="F3340" s="4">
        <v>1659802</v>
      </c>
      <c r="G3340" s="5" t="s">
        <v>1291</v>
      </c>
      <c r="H3340" s="4">
        <v>0</v>
      </c>
      <c r="I3340" s="6">
        <v>9280000</v>
      </c>
      <c r="J3340" s="6">
        <v>3581172</v>
      </c>
    </row>
    <row r="3341" spans="1:10" x14ac:dyDescent="0.2">
      <c r="A3341" s="4" t="s">
        <v>11</v>
      </c>
      <c r="B3341" s="4" t="s">
        <v>12</v>
      </c>
      <c r="C3341" s="4" t="s">
        <v>3180</v>
      </c>
      <c r="D3341" s="4" t="s">
        <v>2942</v>
      </c>
      <c r="F3341" s="4">
        <v>1749595</v>
      </c>
      <c r="G3341" s="5" t="s">
        <v>1291</v>
      </c>
      <c r="H3341" s="4">
        <v>0</v>
      </c>
      <c r="I3341" s="6">
        <v>9290000</v>
      </c>
      <c r="J3341" s="6">
        <v>3582176</v>
      </c>
    </row>
    <row r="3342" spans="1:10" x14ac:dyDescent="0.2">
      <c r="A3342" s="4" t="s">
        <v>11</v>
      </c>
      <c r="B3342" s="4" t="s">
        <v>157</v>
      </c>
      <c r="C3342" s="4" t="s">
        <v>3180</v>
      </c>
      <c r="D3342" s="4" t="s">
        <v>3770</v>
      </c>
      <c r="F3342" s="4">
        <v>1090271</v>
      </c>
      <c r="G3342" s="5" t="s">
        <v>1291</v>
      </c>
      <c r="H3342" s="4">
        <v>0</v>
      </c>
      <c r="I3342" s="6">
        <v>9300000</v>
      </c>
      <c r="J3342" s="6">
        <v>3583180</v>
      </c>
    </row>
    <row r="3343" spans="1:10" x14ac:dyDescent="0.2">
      <c r="A3343" s="4" t="s">
        <v>11</v>
      </c>
      <c r="B3343" s="4" t="s">
        <v>12</v>
      </c>
      <c r="C3343" s="4" t="s">
        <v>1014</v>
      </c>
      <c r="D3343" s="4" t="s">
        <v>3771</v>
      </c>
      <c r="F3343" s="4">
        <v>800050</v>
      </c>
      <c r="G3343" s="5" t="s">
        <v>1291</v>
      </c>
      <c r="H3343" s="4">
        <v>0</v>
      </c>
      <c r="I3343" s="6">
        <v>9310000</v>
      </c>
      <c r="J3343" s="6">
        <v>3584184</v>
      </c>
    </row>
    <row r="3344" spans="1:10" x14ac:dyDescent="0.2">
      <c r="A3344" s="4" t="s">
        <v>11</v>
      </c>
      <c r="B3344" s="4" t="s">
        <v>12</v>
      </c>
      <c r="C3344" s="4" t="s">
        <v>729</v>
      </c>
      <c r="D3344" s="4" t="s">
        <v>3012</v>
      </c>
      <c r="F3344" s="4">
        <v>1661071</v>
      </c>
      <c r="G3344" s="5" t="s">
        <v>1291</v>
      </c>
      <c r="H3344" s="4">
        <v>0</v>
      </c>
      <c r="I3344" s="6">
        <v>9320000</v>
      </c>
      <c r="J3344" s="6">
        <v>3585188</v>
      </c>
    </row>
    <row r="3345" spans="1:10" x14ac:dyDescent="0.2">
      <c r="A3345" s="4" t="s">
        <v>11</v>
      </c>
      <c r="B3345" s="4" t="s">
        <v>50</v>
      </c>
      <c r="C3345" s="4" t="s">
        <v>729</v>
      </c>
      <c r="D3345" s="4" t="s">
        <v>3772</v>
      </c>
      <c r="F3345" s="4">
        <v>50464</v>
      </c>
      <c r="G3345" s="5" t="s">
        <v>1291</v>
      </c>
      <c r="H3345" s="4">
        <v>0</v>
      </c>
      <c r="I3345" s="6">
        <v>9330000</v>
      </c>
      <c r="J3345" s="6">
        <v>3586192</v>
      </c>
    </row>
    <row r="3346" spans="1:10" x14ac:dyDescent="0.2">
      <c r="A3346" s="4" t="s">
        <v>11</v>
      </c>
      <c r="B3346" s="4" t="s">
        <v>16</v>
      </c>
      <c r="C3346" s="4" t="s">
        <v>1054</v>
      </c>
      <c r="D3346" s="4" t="s">
        <v>3773</v>
      </c>
      <c r="F3346" s="4">
        <v>1604477</v>
      </c>
      <c r="G3346" s="5" t="s">
        <v>1291</v>
      </c>
      <c r="H3346" s="4">
        <v>0</v>
      </c>
      <c r="I3346" s="6">
        <v>9340000</v>
      </c>
      <c r="J3346" s="6">
        <v>3587196</v>
      </c>
    </row>
    <row r="3347" spans="1:10" x14ac:dyDescent="0.2">
      <c r="A3347" s="4" t="s">
        <v>11</v>
      </c>
      <c r="B3347" s="4" t="s">
        <v>19</v>
      </c>
      <c r="C3347" s="4" t="s">
        <v>1054</v>
      </c>
      <c r="D3347" s="4" t="s">
        <v>3774</v>
      </c>
      <c r="F3347" s="4">
        <v>1008489</v>
      </c>
      <c r="G3347" s="5" t="s">
        <v>1291</v>
      </c>
      <c r="H3347" s="4">
        <v>0</v>
      </c>
      <c r="I3347" s="6">
        <v>9350000</v>
      </c>
      <c r="J3347" s="6">
        <v>3588200</v>
      </c>
    </row>
    <row r="3348" spans="1:10" x14ac:dyDescent="0.2">
      <c r="A3348" s="4" t="s">
        <v>11</v>
      </c>
      <c r="B3348" s="4" t="s">
        <v>16</v>
      </c>
      <c r="C3348" s="4" t="s">
        <v>1054</v>
      </c>
      <c r="D3348" s="4" t="s">
        <v>3775</v>
      </c>
      <c r="F3348" s="4">
        <v>602100</v>
      </c>
      <c r="G3348" s="5" t="s">
        <v>1291</v>
      </c>
      <c r="H3348" s="4">
        <v>0</v>
      </c>
      <c r="I3348" s="6">
        <v>9360000</v>
      </c>
      <c r="J3348" s="6">
        <v>3589204</v>
      </c>
    </row>
    <row r="3349" spans="1:10" x14ac:dyDescent="0.2">
      <c r="A3349" s="4" t="s">
        <v>11</v>
      </c>
      <c r="B3349" s="4" t="s">
        <v>50</v>
      </c>
      <c r="C3349" s="4" t="s">
        <v>3231</v>
      </c>
      <c r="D3349" s="4" t="s">
        <v>2911</v>
      </c>
      <c r="F3349" s="4">
        <v>1601143</v>
      </c>
      <c r="G3349" s="5" t="s">
        <v>1291</v>
      </c>
      <c r="H3349" s="4">
        <v>0</v>
      </c>
      <c r="I3349" s="6">
        <v>9370000</v>
      </c>
      <c r="J3349" s="6">
        <v>3590208</v>
      </c>
    </row>
    <row r="3350" spans="1:10" x14ac:dyDescent="0.2">
      <c r="A3350" s="4" t="s">
        <v>11</v>
      </c>
      <c r="B3350" s="4" t="s">
        <v>12</v>
      </c>
      <c r="C3350" s="4" t="s">
        <v>3776</v>
      </c>
      <c r="D3350" s="4" t="s">
        <v>3777</v>
      </c>
      <c r="F3350" s="4">
        <v>757235</v>
      </c>
      <c r="G3350" s="5" t="s">
        <v>1291</v>
      </c>
      <c r="H3350" s="4">
        <v>0</v>
      </c>
      <c r="I3350" s="6">
        <v>9380000</v>
      </c>
      <c r="J3350" s="6">
        <v>3591212</v>
      </c>
    </row>
    <row r="3351" spans="1:10" x14ac:dyDescent="0.2">
      <c r="A3351" s="4" t="s">
        <v>11</v>
      </c>
      <c r="B3351" s="4" t="s">
        <v>12</v>
      </c>
      <c r="C3351" s="4" t="s">
        <v>887</v>
      </c>
      <c r="D3351" s="4" t="s">
        <v>883</v>
      </c>
      <c r="F3351" s="4">
        <v>118675</v>
      </c>
      <c r="G3351" s="5" t="s">
        <v>1291</v>
      </c>
      <c r="H3351" s="4">
        <v>0</v>
      </c>
      <c r="I3351" s="6">
        <v>9390000</v>
      </c>
      <c r="J3351" s="6">
        <v>3592216</v>
      </c>
    </row>
    <row r="3352" spans="1:10" x14ac:dyDescent="0.2">
      <c r="A3352" s="4" t="s">
        <v>11</v>
      </c>
      <c r="B3352" s="4" t="s">
        <v>25</v>
      </c>
      <c r="C3352" s="4" t="s">
        <v>887</v>
      </c>
      <c r="D3352" s="4" t="s">
        <v>2875</v>
      </c>
      <c r="F3352" s="4">
        <v>1604592</v>
      </c>
      <c r="G3352" s="5" t="s">
        <v>1291</v>
      </c>
      <c r="H3352" s="4">
        <v>0</v>
      </c>
      <c r="I3352" s="6">
        <v>9400000</v>
      </c>
      <c r="J3352" s="6">
        <v>3593220</v>
      </c>
    </row>
    <row r="3353" spans="1:10" x14ac:dyDescent="0.2">
      <c r="A3353" s="4" t="s">
        <v>11</v>
      </c>
      <c r="B3353" s="4" t="s">
        <v>12</v>
      </c>
      <c r="C3353" s="4" t="s">
        <v>3086</v>
      </c>
      <c r="D3353" s="4" t="s">
        <v>3778</v>
      </c>
      <c r="F3353" s="4">
        <v>750156</v>
      </c>
      <c r="G3353" s="5" t="s">
        <v>1291</v>
      </c>
      <c r="H3353" s="4">
        <v>0</v>
      </c>
      <c r="I3353" s="6">
        <v>9410000</v>
      </c>
      <c r="J3353" s="6">
        <v>3594224</v>
      </c>
    </row>
    <row r="3354" spans="1:10" x14ac:dyDescent="0.2">
      <c r="A3354" s="4" t="s">
        <v>11</v>
      </c>
      <c r="B3354" s="4" t="s">
        <v>22</v>
      </c>
      <c r="C3354" s="4" t="s">
        <v>887</v>
      </c>
      <c r="D3354" s="4" t="s">
        <v>3121</v>
      </c>
      <c r="F3354" s="4">
        <v>1451127</v>
      </c>
      <c r="G3354" s="5" t="s">
        <v>1291</v>
      </c>
      <c r="H3354" s="4">
        <v>0</v>
      </c>
      <c r="I3354" s="6">
        <v>9420000</v>
      </c>
      <c r="J3354" s="6">
        <v>3595228</v>
      </c>
    </row>
    <row r="3355" spans="1:10" x14ac:dyDescent="0.2">
      <c r="A3355" s="4" t="s">
        <v>11</v>
      </c>
      <c r="B3355" s="4" t="s">
        <v>12</v>
      </c>
      <c r="C3355" s="4" t="s">
        <v>3779</v>
      </c>
      <c r="D3355" s="4" t="s">
        <v>3780</v>
      </c>
      <c r="F3355" s="4">
        <v>306710</v>
      </c>
      <c r="G3355" s="5" t="s">
        <v>1291</v>
      </c>
      <c r="H3355" s="4">
        <v>0</v>
      </c>
      <c r="I3355" s="6">
        <v>9430000</v>
      </c>
      <c r="J3355" s="6">
        <v>3596232</v>
      </c>
    </row>
    <row r="3356" spans="1:10" x14ac:dyDescent="0.2">
      <c r="A3356" s="4" t="s">
        <v>11</v>
      </c>
      <c r="B3356" s="4" t="s">
        <v>67</v>
      </c>
      <c r="C3356" s="4" t="s">
        <v>2642</v>
      </c>
      <c r="D3356" s="4" t="s">
        <v>3781</v>
      </c>
      <c r="F3356" s="4">
        <v>68250</v>
      </c>
      <c r="G3356" s="5" t="s">
        <v>1291</v>
      </c>
      <c r="H3356" s="4">
        <v>0</v>
      </c>
      <c r="I3356" s="6">
        <v>9440000</v>
      </c>
      <c r="J3356" s="6">
        <v>3597236</v>
      </c>
    </row>
    <row r="3357" spans="1:10" x14ac:dyDescent="0.2">
      <c r="A3357" s="4" t="s">
        <v>11</v>
      </c>
      <c r="B3357" s="4" t="s">
        <v>157</v>
      </c>
      <c r="C3357" s="4" t="s">
        <v>1308</v>
      </c>
      <c r="D3357" s="4" t="s">
        <v>3782</v>
      </c>
      <c r="F3357" s="4">
        <v>730208</v>
      </c>
      <c r="G3357" s="5" t="s">
        <v>1291</v>
      </c>
      <c r="H3357" s="4">
        <v>0</v>
      </c>
      <c r="I3357" s="6">
        <v>9450000</v>
      </c>
      <c r="J3357" s="6">
        <v>3598240</v>
      </c>
    </row>
    <row r="3358" spans="1:10" x14ac:dyDescent="0.2">
      <c r="A3358" s="4" t="s">
        <v>11</v>
      </c>
      <c r="B3358" s="4" t="s">
        <v>19</v>
      </c>
      <c r="C3358" s="4" t="s">
        <v>2642</v>
      </c>
      <c r="D3358" s="4" t="s">
        <v>3339</v>
      </c>
      <c r="F3358" s="4">
        <v>1049954</v>
      </c>
      <c r="G3358" s="5" t="s">
        <v>1291</v>
      </c>
      <c r="H3358" s="4">
        <v>0</v>
      </c>
      <c r="I3358" s="6">
        <v>9460000</v>
      </c>
      <c r="J3358" s="6">
        <v>3599244</v>
      </c>
    </row>
    <row r="3359" spans="1:10" x14ac:dyDescent="0.2">
      <c r="A3359" s="4" t="s">
        <v>11</v>
      </c>
      <c r="B3359" s="4" t="s">
        <v>19</v>
      </c>
      <c r="C3359" s="4" t="s">
        <v>1164</v>
      </c>
      <c r="D3359" s="4" t="s">
        <v>1300</v>
      </c>
      <c r="F3359" s="4">
        <v>640977</v>
      </c>
      <c r="G3359" s="5" t="s">
        <v>1291</v>
      </c>
      <c r="H3359" s="4">
        <v>0</v>
      </c>
      <c r="I3359" s="6">
        <v>9470000</v>
      </c>
      <c r="J3359" s="6">
        <v>3600248</v>
      </c>
    </row>
    <row r="3360" spans="1:10" x14ac:dyDescent="0.2">
      <c r="A3360" s="4" t="s">
        <v>11</v>
      </c>
      <c r="B3360" s="4" t="s">
        <v>12</v>
      </c>
      <c r="C3360" s="4" t="s">
        <v>191</v>
      </c>
      <c r="D3360" s="4" t="s">
        <v>3783</v>
      </c>
      <c r="F3360" s="4">
        <v>747038</v>
      </c>
      <c r="G3360" s="5" t="s">
        <v>1291</v>
      </c>
      <c r="H3360" s="4">
        <v>0</v>
      </c>
      <c r="I3360" s="6">
        <v>9480000</v>
      </c>
      <c r="J3360" s="6">
        <v>3601252</v>
      </c>
    </row>
    <row r="3361" spans="1:10" x14ac:dyDescent="0.2">
      <c r="A3361" s="4" t="s">
        <v>11</v>
      </c>
      <c r="B3361" s="4" t="s">
        <v>50</v>
      </c>
      <c r="C3361" s="4" t="s">
        <v>586</v>
      </c>
      <c r="D3361" s="4" t="s">
        <v>3784</v>
      </c>
      <c r="F3361" s="4">
        <v>676633</v>
      </c>
      <c r="G3361" s="5" t="s">
        <v>1291</v>
      </c>
      <c r="H3361" s="4">
        <v>0</v>
      </c>
      <c r="I3361" s="6">
        <v>9490000</v>
      </c>
      <c r="J3361" s="6">
        <v>3602256</v>
      </c>
    </row>
    <row r="3362" spans="1:10" x14ac:dyDescent="0.2">
      <c r="A3362" s="4" t="s">
        <v>11</v>
      </c>
      <c r="B3362" s="4" t="s">
        <v>50</v>
      </c>
      <c r="C3362" s="4" t="s">
        <v>586</v>
      </c>
      <c r="D3362" s="4" t="s">
        <v>3785</v>
      </c>
      <c r="F3362" s="4">
        <v>642213</v>
      </c>
      <c r="G3362" s="5" t="s">
        <v>1291</v>
      </c>
      <c r="H3362" s="4">
        <v>0</v>
      </c>
      <c r="I3362" s="6">
        <v>9500000</v>
      </c>
      <c r="J3362" s="6">
        <v>3603260</v>
      </c>
    </row>
    <row r="3363" spans="1:10" x14ac:dyDescent="0.2">
      <c r="A3363" s="4" t="s">
        <v>11</v>
      </c>
      <c r="B3363" s="4" t="s">
        <v>12</v>
      </c>
      <c r="C3363" s="4" t="s">
        <v>191</v>
      </c>
      <c r="D3363" s="4" t="s">
        <v>3339</v>
      </c>
      <c r="F3363" s="4">
        <v>83333</v>
      </c>
      <c r="G3363" s="5" t="s">
        <v>1291</v>
      </c>
      <c r="H3363" s="4">
        <v>0</v>
      </c>
      <c r="I3363" s="6">
        <v>9510000</v>
      </c>
      <c r="J3363" s="6">
        <v>3604264</v>
      </c>
    </row>
    <row r="3364" spans="1:10" x14ac:dyDescent="0.2">
      <c r="A3364" s="4" t="s">
        <v>11</v>
      </c>
      <c r="B3364" s="4" t="s">
        <v>22</v>
      </c>
      <c r="C3364" s="4" t="s">
        <v>765</v>
      </c>
      <c r="D3364" s="4" t="s">
        <v>3263</v>
      </c>
      <c r="F3364" s="4">
        <v>1389855</v>
      </c>
      <c r="G3364" s="5" t="s">
        <v>1291</v>
      </c>
      <c r="H3364" s="4">
        <v>0</v>
      </c>
      <c r="I3364" s="6">
        <v>9520000</v>
      </c>
      <c r="J3364" s="6">
        <v>3605268</v>
      </c>
    </row>
    <row r="3365" spans="1:10" x14ac:dyDescent="0.2">
      <c r="A3365" s="4" t="s">
        <v>11</v>
      </c>
      <c r="B3365" s="4" t="s">
        <v>19</v>
      </c>
      <c r="C3365" s="4" t="s">
        <v>586</v>
      </c>
      <c r="D3365" s="4" t="s">
        <v>3786</v>
      </c>
      <c r="F3365" s="4">
        <v>1357464</v>
      </c>
      <c r="G3365" s="5" t="s">
        <v>1291</v>
      </c>
      <c r="H3365" s="4">
        <v>0</v>
      </c>
      <c r="I3365" s="6">
        <v>9530000</v>
      </c>
      <c r="J3365" s="6">
        <v>3606272</v>
      </c>
    </row>
    <row r="3366" spans="1:10" x14ac:dyDescent="0.2">
      <c r="A3366" s="4" t="s">
        <v>11</v>
      </c>
      <c r="B3366" s="4" t="s">
        <v>19</v>
      </c>
      <c r="C3366" s="4" t="s">
        <v>830</v>
      </c>
      <c r="D3366" s="4" t="s">
        <v>3787</v>
      </c>
      <c r="F3366" s="4">
        <v>507622</v>
      </c>
      <c r="G3366" s="5" t="s">
        <v>1291</v>
      </c>
      <c r="H3366" s="4">
        <v>0</v>
      </c>
      <c r="I3366" s="6">
        <v>9540000</v>
      </c>
      <c r="J3366" s="6">
        <v>3607276</v>
      </c>
    </row>
    <row r="3367" spans="1:10" x14ac:dyDescent="0.2">
      <c r="A3367" s="4" t="s">
        <v>11</v>
      </c>
      <c r="B3367" s="4" t="s">
        <v>12</v>
      </c>
      <c r="C3367" s="4" t="s">
        <v>1740</v>
      </c>
      <c r="D3367" s="4" t="s">
        <v>3788</v>
      </c>
      <c r="F3367" s="4">
        <v>1379500</v>
      </c>
      <c r="G3367" s="5" t="s">
        <v>1291</v>
      </c>
      <c r="H3367" s="4">
        <v>0</v>
      </c>
      <c r="I3367" s="6">
        <v>9550000</v>
      </c>
      <c r="J3367" s="6">
        <v>3608280</v>
      </c>
    </row>
    <row r="3368" spans="1:10" x14ac:dyDescent="0.2">
      <c r="A3368" s="4" t="s">
        <v>11</v>
      </c>
      <c r="B3368" s="4" t="s">
        <v>50</v>
      </c>
      <c r="C3368" s="4" t="s">
        <v>757</v>
      </c>
      <c r="D3368" s="4" t="s">
        <v>3789</v>
      </c>
      <c r="F3368" s="4">
        <v>1508306</v>
      </c>
      <c r="G3368" s="5" t="s">
        <v>1291</v>
      </c>
      <c r="H3368" s="4">
        <v>0</v>
      </c>
      <c r="I3368" s="6">
        <v>9560000</v>
      </c>
      <c r="J3368" s="6">
        <v>3609284</v>
      </c>
    </row>
    <row r="3369" spans="1:10" x14ac:dyDescent="0.2">
      <c r="A3369" s="4" t="s">
        <v>11</v>
      </c>
      <c r="B3369" s="4" t="s">
        <v>12</v>
      </c>
      <c r="C3369" s="4" t="s">
        <v>3790</v>
      </c>
      <c r="D3369" s="4" t="s">
        <v>1076</v>
      </c>
      <c r="F3369" s="4">
        <v>1437928</v>
      </c>
      <c r="G3369" s="5" t="s">
        <v>1291</v>
      </c>
      <c r="H3369" s="4">
        <v>0</v>
      </c>
      <c r="I3369" s="6">
        <v>9570000</v>
      </c>
      <c r="J3369" s="6">
        <v>3610288</v>
      </c>
    </row>
    <row r="3370" spans="1:10" x14ac:dyDescent="0.2">
      <c r="A3370" s="4" t="s">
        <v>11</v>
      </c>
      <c r="B3370" s="4" t="s">
        <v>22</v>
      </c>
      <c r="C3370" s="4" t="s">
        <v>3791</v>
      </c>
      <c r="D3370" s="4" t="s">
        <v>3792</v>
      </c>
      <c r="F3370" s="4">
        <v>1446606</v>
      </c>
      <c r="G3370" s="5" t="s">
        <v>1291</v>
      </c>
      <c r="H3370" s="4">
        <v>0</v>
      </c>
      <c r="I3370" s="6">
        <v>9580000</v>
      </c>
      <c r="J3370" s="6">
        <v>3611292</v>
      </c>
    </row>
    <row r="3371" spans="1:10" x14ac:dyDescent="0.2">
      <c r="A3371" s="4" t="s">
        <v>11</v>
      </c>
      <c r="B3371" s="4" t="s">
        <v>16</v>
      </c>
      <c r="C3371" s="4" t="s">
        <v>3793</v>
      </c>
      <c r="D3371" s="4" t="s">
        <v>3794</v>
      </c>
      <c r="F3371" s="4">
        <v>586097</v>
      </c>
      <c r="G3371" s="5" t="s">
        <v>1291</v>
      </c>
      <c r="H3371" s="4">
        <v>0</v>
      </c>
      <c r="I3371" s="6">
        <v>9590000</v>
      </c>
      <c r="J3371" s="6">
        <v>3612296</v>
      </c>
    </row>
    <row r="3372" spans="1:10" x14ac:dyDescent="0.2">
      <c r="A3372" s="4" t="s">
        <v>11</v>
      </c>
      <c r="B3372" s="4" t="s">
        <v>12</v>
      </c>
      <c r="C3372" s="4" t="s">
        <v>737</v>
      </c>
      <c r="D3372" s="4" t="s">
        <v>1328</v>
      </c>
      <c r="F3372" s="4">
        <v>1600665</v>
      </c>
      <c r="G3372" s="5" t="s">
        <v>1291</v>
      </c>
      <c r="H3372" s="4">
        <v>0</v>
      </c>
      <c r="I3372" s="6">
        <v>9600000</v>
      </c>
      <c r="J3372" s="6">
        <v>3613300</v>
      </c>
    </row>
    <row r="3373" spans="1:10" x14ac:dyDescent="0.2">
      <c r="A3373" s="4" t="s">
        <v>11</v>
      </c>
      <c r="B3373" s="4" t="s">
        <v>12</v>
      </c>
      <c r="C3373" s="4" t="s">
        <v>191</v>
      </c>
      <c r="D3373" s="4" t="s">
        <v>3795</v>
      </c>
      <c r="F3373" s="4">
        <v>1739802</v>
      </c>
      <c r="G3373" s="5" t="s">
        <v>1291</v>
      </c>
      <c r="H3373" s="4">
        <v>0</v>
      </c>
      <c r="I3373" s="6">
        <v>9610000</v>
      </c>
      <c r="J3373" s="6">
        <v>3614304</v>
      </c>
    </row>
    <row r="3374" spans="1:10" x14ac:dyDescent="0.2">
      <c r="A3374" s="4" t="s">
        <v>11</v>
      </c>
      <c r="B3374" s="4" t="s">
        <v>19</v>
      </c>
      <c r="C3374" s="4" t="s">
        <v>2462</v>
      </c>
      <c r="D3374" s="4" t="s">
        <v>3493</v>
      </c>
      <c r="F3374" s="4">
        <v>61214</v>
      </c>
      <c r="G3374" s="5" t="s">
        <v>1291</v>
      </c>
      <c r="H3374" s="4">
        <v>0</v>
      </c>
      <c r="I3374" s="6">
        <v>9620000</v>
      </c>
      <c r="J3374" s="6">
        <v>3615308</v>
      </c>
    </row>
    <row r="3375" spans="1:10" x14ac:dyDescent="0.2">
      <c r="A3375" s="4" t="s">
        <v>11</v>
      </c>
      <c r="B3375" s="4" t="s">
        <v>50</v>
      </c>
      <c r="C3375" s="4" t="s">
        <v>1356</v>
      </c>
      <c r="D3375" s="4" t="s">
        <v>3796</v>
      </c>
      <c r="F3375" s="4">
        <v>750230</v>
      </c>
      <c r="G3375" s="5" t="s">
        <v>1291</v>
      </c>
      <c r="H3375" s="4">
        <v>0</v>
      </c>
      <c r="I3375" s="6">
        <v>9630000</v>
      </c>
      <c r="J3375" s="6">
        <v>3616312</v>
      </c>
    </row>
    <row r="3376" spans="1:10" x14ac:dyDescent="0.2">
      <c r="A3376" s="4" t="s">
        <v>11</v>
      </c>
      <c r="B3376" s="4" t="s">
        <v>12</v>
      </c>
      <c r="C3376" s="4" t="s">
        <v>737</v>
      </c>
      <c r="D3376" s="4" t="s">
        <v>3797</v>
      </c>
      <c r="F3376" s="4">
        <v>69530</v>
      </c>
      <c r="G3376" s="5" t="s">
        <v>1291</v>
      </c>
      <c r="H3376" s="4">
        <v>0</v>
      </c>
      <c r="I3376" s="6">
        <v>9640000</v>
      </c>
      <c r="J3376" s="6">
        <v>3617316</v>
      </c>
    </row>
    <row r="3377" spans="1:10" x14ac:dyDescent="0.2">
      <c r="A3377" s="4" t="s">
        <v>11</v>
      </c>
      <c r="B3377" s="4" t="s">
        <v>12</v>
      </c>
      <c r="C3377" s="4" t="s">
        <v>191</v>
      </c>
      <c r="D3377" s="4" t="s">
        <v>548</v>
      </c>
      <c r="F3377" s="4">
        <v>1658572</v>
      </c>
      <c r="G3377" s="5" t="s">
        <v>1291</v>
      </c>
      <c r="H3377" s="4">
        <v>0</v>
      </c>
      <c r="I3377" s="6">
        <v>9650000</v>
      </c>
      <c r="J3377" s="6">
        <v>3618320</v>
      </c>
    </row>
    <row r="3378" spans="1:10" x14ac:dyDescent="0.2">
      <c r="A3378" s="4" t="s">
        <v>11</v>
      </c>
      <c r="B3378" s="4" t="s">
        <v>25</v>
      </c>
      <c r="C3378" s="4" t="s">
        <v>1166</v>
      </c>
      <c r="D3378" s="4" t="s">
        <v>3798</v>
      </c>
      <c r="F3378" s="4">
        <v>531861</v>
      </c>
      <c r="G3378" s="5" t="s">
        <v>1291</v>
      </c>
      <c r="H3378" s="4">
        <v>0</v>
      </c>
      <c r="I3378" s="6">
        <v>9660000</v>
      </c>
      <c r="J3378" s="6">
        <v>3619324</v>
      </c>
    </row>
    <row r="3379" spans="1:10" x14ac:dyDescent="0.2">
      <c r="A3379" s="4" t="s">
        <v>11</v>
      </c>
      <c r="B3379" s="4" t="s">
        <v>12</v>
      </c>
      <c r="C3379" s="4" t="s">
        <v>3799</v>
      </c>
      <c r="D3379" s="4" t="s">
        <v>3800</v>
      </c>
      <c r="F3379" s="4">
        <v>1659166</v>
      </c>
      <c r="G3379" s="5" t="s">
        <v>1291</v>
      </c>
      <c r="H3379" s="4">
        <v>0</v>
      </c>
      <c r="I3379" s="6">
        <v>9670000</v>
      </c>
      <c r="J3379" s="6">
        <v>3620328</v>
      </c>
    </row>
    <row r="3380" spans="1:10" x14ac:dyDescent="0.2">
      <c r="A3380" s="4" t="s">
        <v>11</v>
      </c>
      <c r="B3380" s="4" t="s">
        <v>25</v>
      </c>
      <c r="C3380" s="4" t="s">
        <v>191</v>
      </c>
      <c r="D3380" s="4" t="s">
        <v>3801</v>
      </c>
      <c r="F3380" s="4">
        <v>1604451</v>
      </c>
      <c r="G3380" s="5" t="s">
        <v>1291</v>
      </c>
      <c r="H3380" s="4">
        <v>0</v>
      </c>
      <c r="I3380" s="6">
        <v>9680000</v>
      </c>
      <c r="J3380" s="6">
        <v>3621332</v>
      </c>
    </row>
    <row r="3381" spans="1:10" x14ac:dyDescent="0.2">
      <c r="A3381" s="4" t="s">
        <v>11</v>
      </c>
      <c r="B3381" s="4" t="s">
        <v>25</v>
      </c>
      <c r="C3381" s="4" t="s">
        <v>791</v>
      </c>
      <c r="D3381" s="4" t="s">
        <v>3802</v>
      </c>
      <c r="F3381" s="4">
        <v>751139</v>
      </c>
      <c r="G3381" s="5" t="s">
        <v>1291</v>
      </c>
      <c r="H3381" s="4">
        <v>0</v>
      </c>
      <c r="I3381" s="6">
        <v>9690000</v>
      </c>
      <c r="J3381" s="6">
        <v>3622336</v>
      </c>
    </row>
    <row r="3382" spans="1:10" x14ac:dyDescent="0.2">
      <c r="A3382" s="4" t="s">
        <v>11</v>
      </c>
      <c r="B3382" s="4" t="s">
        <v>67</v>
      </c>
      <c r="C3382" s="4" t="s">
        <v>3651</v>
      </c>
      <c r="D3382" s="4" t="s">
        <v>3803</v>
      </c>
      <c r="F3382" s="4">
        <v>1529153</v>
      </c>
      <c r="G3382" s="5" t="s">
        <v>1291</v>
      </c>
      <c r="H3382" s="4">
        <v>0</v>
      </c>
      <c r="I3382" s="6">
        <v>9700000</v>
      </c>
      <c r="J3382" s="6">
        <v>3623340</v>
      </c>
    </row>
    <row r="3383" spans="1:10" x14ac:dyDescent="0.2">
      <c r="A3383" s="4" t="s">
        <v>11</v>
      </c>
      <c r="B3383" s="4" t="s">
        <v>67</v>
      </c>
      <c r="C3383" s="4" t="s">
        <v>3246</v>
      </c>
      <c r="D3383" s="4" t="s">
        <v>3804</v>
      </c>
      <c r="F3383" s="4">
        <v>858348</v>
      </c>
      <c r="G3383" s="5" t="s">
        <v>1291</v>
      </c>
      <c r="H3383" s="4">
        <v>0</v>
      </c>
      <c r="I3383" s="6">
        <v>9710000</v>
      </c>
      <c r="J3383" s="6">
        <v>3624344</v>
      </c>
    </row>
    <row r="3384" spans="1:10" x14ac:dyDescent="0.2">
      <c r="A3384" s="4" t="s">
        <v>11</v>
      </c>
      <c r="B3384" s="4" t="s">
        <v>12</v>
      </c>
      <c r="C3384" s="4" t="s">
        <v>1359</v>
      </c>
      <c r="D3384" s="4" t="s">
        <v>3805</v>
      </c>
      <c r="F3384" s="4">
        <v>1661485</v>
      </c>
      <c r="G3384" s="5" t="s">
        <v>1291</v>
      </c>
      <c r="H3384" s="4">
        <v>0</v>
      </c>
      <c r="I3384" s="6">
        <v>9720000</v>
      </c>
      <c r="J3384" s="6">
        <v>3625348</v>
      </c>
    </row>
    <row r="3385" spans="1:10" x14ac:dyDescent="0.2">
      <c r="A3385" s="4" t="s">
        <v>11</v>
      </c>
      <c r="B3385" s="4" t="s">
        <v>25</v>
      </c>
      <c r="C3385" s="4" t="s">
        <v>191</v>
      </c>
      <c r="D3385" s="4" t="s">
        <v>3806</v>
      </c>
      <c r="F3385" s="4">
        <v>1380326</v>
      </c>
      <c r="G3385" s="5" t="s">
        <v>1291</v>
      </c>
      <c r="H3385" s="4">
        <v>0</v>
      </c>
      <c r="I3385" s="6">
        <v>9730000</v>
      </c>
      <c r="J3385" s="6">
        <v>3626352</v>
      </c>
    </row>
    <row r="3386" spans="1:10" x14ac:dyDescent="0.2">
      <c r="A3386" s="4" t="s">
        <v>11</v>
      </c>
      <c r="B3386" s="4" t="s">
        <v>50</v>
      </c>
      <c r="C3386" s="4" t="s">
        <v>1359</v>
      </c>
      <c r="D3386" s="4" t="s">
        <v>3807</v>
      </c>
      <c r="F3386" s="4">
        <v>1598489</v>
      </c>
      <c r="G3386" s="5" t="s">
        <v>1291</v>
      </c>
      <c r="H3386" s="4">
        <v>0</v>
      </c>
      <c r="I3386" s="6">
        <v>9740000</v>
      </c>
      <c r="J3386" s="6">
        <v>3627356</v>
      </c>
    </row>
    <row r="3387" spans="1:10" x14ac:dyDescent="0.2">
      <c r="A3387" s="4" t="s">
        <v>11</v>
      </c>
      <c r="B3387" s="4" t="s">
        <v>19</v>
      </c>
      <c r="C3387" s="4" t="s">
        <v>1359</v>
      </c>
      <c r="D3387" s="4" t="s">
        <v>372</v>
      </c>
      <c r="F3387" s="4">
        <v>645539</v>
      </c>
      <c r="G3387" s="5" t="s">
        <v>1291</v>
      </c>
      <c r="H3387" s="4">
        <v>0</v>
      </c>
      <c r="I3387" s="6">
        <v>9750000</v>
      </c>
      <c r="J3387" s="6">
        <v>3628360</v>
      </c>
    </row>
    <row r="3388" spans="1:10" x14ac:dyDescent="0.2">
      <c r="A3388" s="4" t="s">
        <v>11</v>
      </c>
      <c r="B3388" s="4" t="s">
        <v>12</v>
      </c>
      <c r="C3388" s="4" t="s">
        <v>191</v>
      </c>
      <c r="D3388" s="4" t="s">
        <v>3808</v>
      </c>
      <c r="F3388" s="4">
        <v>38873</v>
      </c>
      <c r="G3388" s="5" t="s">
        <v>1291</v>
      </c>
      <c r="H3388" s="4">
        <v>0</v>
      </c>
      <c r="I3388" s="6">
        <v>9760000</v>
      </c>
      <c r="J3388" s="6">
        <v>3629364</v>
      </c>
    </row>
    <row r="3389" spans="1:10" x14ac:dyDescent="0.2">
      <c r="A3389" s="4" t="s">
        <v>11</v>
      </c>
      <c r="B3389" s="4" t="s">
        <v>12</v>
      </c>
      <c r="C3389" s="4" t="s">
        <v>191</v>
      </c>
      <c r="D3389" s="4" t="s">
        <v>1300</v>
      </c>
      <c r="F3389" s="4">
        <v>503209</v>
      </c>
      <c r="G3389" s="5" t="s">
        <v>1291</v>
      </c>
      <c r="H3389" s="4">
        <v>0</v>
      </c>
      <c r="I3389" s="6">
        <v>9770000</v>
      </c>
      <c r="J3389" s="6">
        <v>3630368</v>
      </c>
    </row>
    <row r="3390" spans="1:10" x14ac:dyDescent="0.2">
      <c r="A3390" s="4" t="s">
        <v>11</v>
      </c>
      <c r="B3390" s="4" t="s">
        <v>25</v>
      </c>
      <c r="C3390" s="4" t="s">
        <v>3402</v>
      </c>
      <c r="D3390" s="4" t="s">
        <v>79</v>
      </c>
      <c r="F3390" s="4">
        <v>1280096</v>
      </c>
      <c r="G3390" s="5" t="s">
        <v>1291</v>
      </c>
      <c r="H3390" s="4">
        <v>0</v>
      </c>
      <c r="I3390" s="6">
        <v>9780000</v>
      </c>
      <c r="J3390" s="6">
        <v>3631372</v>
      </c>
    </row>
    <row r="3391" spans="1:10" x14ac:dyDescent="0.2">
      <c r="A3391" s="4" t="s">
        <v>11</v>
      </c>
      <c r="B3391" s="4" t="s">
        <v>12</v>
      </c>
      <c r="C3391" s="4" t="s">
        <v>3402</v>
      </c>
      <c r="D3391" s="4" t="s">
        <v>3809</v>
      </c>
      <c r="F3391" s="4">
        <v>639789</v>
      </c>
      <c r="G3391" s="5" t="s">
        <v>1291</v>
      </c>
      <c r="H3391" s="4">
        <v>0</v>
      </c>
      <c r="I3391" s="6">
        <v>9790000</v>
      </c>
      <c r="J3391" s="6">
        <v>3632376</v>
      </c>
    </row>
    <row r="3392" spans="1:10" x14ac:dyDescent="0.2">
      <c r="A3392" s="4" t="s">
        <v>11</v>
      </c>
      <c r="B3392" s="4" t="s">
        <v>25</v>
      </c>
      <c r="C3392" s="4" t="s">
        <v>3096</v>
      </c>
      <c r="D3392" s="4" t="s">
        <v>2402</v>
      </c>
      <c r="F3392" s="4">
        <v>1535739</v>
      </c>
      <c r="G3392" s="5" t="s">
        <v>1291</v>
      </c>
      <c r="H3392" s="4">
        <v>0</v>
      </c>
      <c r="I3392" s="6">
        <v>9800000</v>
      </c>
      <c r="J3392" s="6">
        <v>3633380</v>
      </c>
    </row>
    <row r="3393" spans="1:10" x14ac:dyDescent="0.2">
      <c r="A3393" s="4" t="s">
        <v>11</v>
      </c>
      <c r="B3393" s="4" t="s">
        <v>25</v>
      </c>
      <c r="C3393" s="4" t="s">
        <v>691</v>
      </c>
      <c r="D3393" s="4" t="s">
        <v>3810</v>
      </c>
      <c r="F3393" s="4">
        <v>1625233</v>
      </c>
      <c r="G3393" s="5" t="s">
        <v>1291</v>
      </c>
      <c r="H3393" s="4">
        <v>0</v>
      </c>
      <c r="I3393" s="6">
        <v>9810000</v>
      </c>
      <c r="J3393" s="6">
        <v>3634384</v>
      </c>
    </row>
    <row r="3394" spans="1:10" x14ac:dyDescent="0.2">
      <c r="A3394" s="4" t="s">
        <v>11</v>
      </c>
      <c r="B3394" s="4" t="s">
        <v>25</v>
      </c>
      <c r="C3394" s="4" t="s">
        <v>1361</v>
      </c>
      <c r="D3394" s="4" t="s">
        <v>1278</v>
      </c>
      <c r="F3394" s="4">
        <v>582617</v>
      </c>
      <c r="G3394" s="5" t="s">
        <v>1291</v>
      </c>
      <c r="H3394" s="4">
        <v>0</v>
      </c>
      <c r="I3394" s="6">
        <v>9820000</v>
      </c>
      <c r="J3394" s="6">
        <v>3635388</v>
      </c>
    </row>
    <row r="3395" spans="1:10" x14ac:dyDescent="0.2">
      <c r="A3395" s="4" t="s">
        <v>11</v>
      </c>
      <c r="B3395" s="4" t="s">
        <v>12</v>
      </c>
      <c r="C3395" s="4" t="s">
        <v>1361</v>
      </c>
      <c r="D3395" s="4" t="s">
        <v>2386</v>
      </c>
      <c r="F3395" s="4">
        <v>99370</v>
      </c>
      <c r="G3395" s="5" t="s">
        <v>1291</v>
      </c>
      <c r="H3395" s="4">
        <v>0</v>
      </c>
      <c r="I3395" s="6">
        <v>9830000</v>
      </c>
      <c r="J3395" s="6">
        <v>3636392</v>
      </c>
    </row>
    <row r="3396" spans="1:10" x14ac:dyDescent="0.2">
      <c r="A3396" s="4" t="s">
        <v>11</v>
      </c>
      <c r="B3396" s="4" t="s">
        <v>67</v>
      </c>
      <c r="C3396" s="4" t="s">
        <v>1361</v>
      </c>
      <c r="D3396" s="4" t="s">
        <v>3811</v>
      </c>
      <c r="F3396" s="4">
        <v>1604113</v>
      </c>
      <c r="G3396" s="5" t="s">
        <v>1291</v>
      </c>
      <c r="H3396" s="4">
        <v>0</v>
      </c>
      <c r="I3396" s="6">
        <v>9840000</v>
      </c>
      <c r="J3396" s="6">
        <v>3637396</v>
      </c>
    </row>
    <row r="3397" spans="1:10" x14ac:dyDescent="0.2">
      <c r="A3397" s="4" t="s">
        <v>11</v>
      </c>
      <c r="B3397" s="4" t="s">
        <v>12</v>
      </c>
      <c r="C3397" s="4" t="s">
        <v>1361</v>
      </c>
      <c r="D3397" s="4" t="s">
        <v>3812</v>
      </c>
      <c r="F3397" s="4">
        <v>528818</v>
      </c>
      <c r="G3397" s="5" t="s">
        <v>1291</v>
      </c>
      <c r="H3397" s="4">
        <v>0</v>
      </c>
      <c r="I3397" s="6">
        <v>9850000</v>
      </c>
      <c r="J3397" s="6">
        <v>3638400</v>
      </c>
    </row>
    <row r="3398" spans="1:10" x14ac:dyDescent="0.2">
      <c r="A3398" s="4" t="s">
        <v>11</v>
      </c>
      <c r="B3398" s="4" t="s">
        <v>19</v>
      </c>
      <c r="C3398" s="4" t="s">
        <v>2484</v>
      </c>
      <c r="D3398" s="4" t="s">
        <v>3813</v>
      </c>
      <c r="F3398" s="4">
        <v>588101</v>
      </c>
      <c r="G3398" s="5" t="s">
        <v>1291</v>
      </c>
      <c r="H3398" s="4">
        <v>0</v>
      </c>
      <c r="I3398" s="6">
        <v>9860000</v>
      </c>
      <c r="J3398" s="6">
        <v>3639404</v>
      </c>
    </row>
    <row r="3399" spans="1:10" x14ac:dyDescent="0.2">
      <c r="A3399" s="4" t="s">
        <v>11</v>
      </c>
      <c r="B3399" s="4" t="s">
        <v>67</v>
      </c>
      <c r="C3399" s="4" t="s">
        <v>231</v>
      </c>
      <c r="D3399" s="4" t="s">
        <v>3814</v>
      </c>
      <c r="F3399" s="4">
        <v>514909</v>
      </c>
      <c r="G3399" s="5" t="s">
        <v>1291</v>
      </c>
      <c r="H3399" s="4">
        <v>0</v>
      </c>
      <c r="I3399" s="6">
        <v>9870000</v>
      </c>
      <c r="J3399" s="6">
        <v>3640408</v>
      </c>
    </row>
    <row r="3400" spans="1:10" x14ac:dyDescent="0.2">
      <c r="A3400" s="4" t="s">
        <v>11</v>
      </c>
      <c r="B3400" s="4" t="s">
        <v>12</v>
      </c>
      <c r="C3400" s="4" t="s">
        <v>952</v>
      </c>
      <c r="D3400" s="4" t="s">
        <v>3815</v>
      </c>
      <c r="F3400" s="4">
        <v>674570</v>
      </c>
      <c r="G3400" s="5" t="s">
        <v>1291</v>
      </c>
      <c r="H3400" s="4">
        <v>0</v>
      </c>
      <c r="I3400" s="6">
        <v>9880000</v>
      </c>
      <c r="J3400" s="6">
        <v>3641412</v>
      </c>
    </row>
    <row r="3401" spans="1:10" x14ac:dyDescent="0.2">
      <c r="A3401" s="4" t="s">
        <v>11</v>
      </c>
      <c r="B3401" s="4" t="s">
        <v>19</v>
      </c>
      <c r="C3401" s="4" t="s">
        <v>809</v>
      </c>
      <c r="D3401" s="4" t="s">
        <v>3816</v>
      </c>
      <c r="F3401" s="4">
        <v>1654035</v>
      </c>
      <c r="G3401" s="5" t="s">
        <v>1291</v>
      </c>
      <c r="H3401" s="4">
        <v>0</v>
      </c>
      <c r="I3401" s="6">
        <v>9890000</v>
      </c>
      <c r="J3401" s="6">
        <v>3642416</v>
      </c>
    </row>
    <row r="3402" spans="1:10" x14ac:dyDescent="0.2">
      <c r="A3402" s="4" t="s">
        <v>11</v>
      </c>
      <c r="B3402" s="4" t="s">
        <v>12</v>
      </c>
      <c r="C3402" s="4" t="s">
        <v>809</v>
      </c>
      <c r="D3402" s="4" t="s">
        <v>1137</v>
      </c>
      <c r="F3402" s="4">
        <v>639276</v>
      </c>
      <c r="G3402" s="5" t="s">
        <v>1291</v>
      </c>
      <c r="H3402" s="4">
        <v>0</v>
      </c>
      <c r="I3402" s="6">
        <v>9900000</v>
      </c>
      <c r="J3402" s="6">
        <v>3643420</v>
      </c>
    </row>
    <row r="3403" spans="1:10" x14ac:dyDescent="0.2">
      <c r="A3403" s="4" t="s">
        <v>11</v>
      </c>
      <c r="B3403" s="4" t="s">
        <v>50</v>
      </c>
      <c r="C3403" s="4" t="s">
        <v>809</v>
      </c>
      <c r="D3403" s="4" t="s">
        <v>3815</v>
      </c>
      <c r="F3403" s="4">
        <v>613511</v>
      </c>
      <c r="G3403" s="5" t="s">
        <v>1291</v>
      </c>
      <c r="H3403" s="4">
        <v>0</v>
      </c>
      <c r="I3403" s="6">
        <v>9910000</v>
      </c>
      <c r="J3403" s="6">
        <v>3644424</v>
      </c>
    </row>
    <row r="3404" spans="1:10" x14ac:dyDescent="0.2">
      <c r="A3404" s="4" t="s">
        <v>11</v>
      </c>
      <c r="B3404" s="4" t="s">
        <v>25</v>
      </c>
      <c r="C3404" s="4" t="s">
        <v>809</v>
      </c>
      <c r="D3404" s="4" t="s">
        <v>3817</v>
      </c>
      <c r="F3404" s="4">
        <v>1745759</v>
      </c>
      <c r="G3404" s="5" t="s">
        <v>1291</v>
      </c>
      <c r="H3404" s="4">
        <v>0</v>
      </c>
      <c r="I3404" s="6">
        <v>9920000</v>
      </c>
      <c r="J3404" s="6">
        <v>3645428</v>
      </c>
    </row>
    <row r="3405" spans="1:10" x14ac:dyDescent="0.2">
      <c r="A3405" s="4" t="s">
        <v>11</v>
      </c>
      <c r="B3405" s="4" t="s">
        <v>25</v>
      </c>
      <c r="C3405" s="4" t="s">
        <v>586</v>
      </c>
      <c r="D3405" s="4" t="s">
        <v>3818</v>
      </c>
      <c r="F3405" s="4">
        <v>1132834</v>
      </c>
      <c r="G3405" s="5" t="s">
        <v>1291</v>
      </c>
      <c r="H3405" s="4">
        <v>0</v>
      </c>
      <c r="I3405" s="6">
        <v>9930000</v>
      </c>
      <c r="J3405" s="6">
        <v>3646432</v>
      </c>
    </row>
    <row r="3406" spans="1:10" x14ac:dyDescent="0.2">
      <c r="A3406" s="4" t="s">
        <v>11</v>
      </c>
      <c r="B3406" s="4" t="s">
        <v>12</v>
      </c>
      <c r="C3406" s="4" t="s">
        <v>1184</v>
      </c>
      <c r="D3406" s="4" t="s">
        <v>3819</v>
      </c>
      <c r="F3406" s="4">
        <v>602167</v>
      </c>
      <c r="G3406" s="5" t="s">
        <v>1291</v>
      </c>
      <c r="H3406" s="4">
        <v>0</v>
      </c>
      <c r="I3406" s="6">
        <v>9940000</v>
      </c>
      <c r="J3406" s="6">
        <v>3647436</v>
      </c>
    </row>
    <row r="3407" spans="1:10" x14ac:dyDescent="0.2">
      <c r="A3407" s="4" t="s">
        <v>11</v>
      </c>
      <c r="B3407" s="4" t="s">
        <v>25</v>
      </c>
      <c r="C3407" s="4" t="s">
        <v>3467</v>
      </c>
      <c r="D3407" s="4" t="s">
        <v>3820</v>
      </c>
      <c r="F3407" s="4">
        <v>645398</v>
      </c>
      <c r="G3407" s="5" t="s">
        <v>1291</v>
      </c>
      <c r="H3407" s="4">
        <v>0</v>
      </c>
      <c r="I3407" s="6">
        <v>9950000</v>
      </c>
      <c r="J3407" s="6">
        <v>3648440</v>
      </c>
    </row>
    <row r="3408" spans="1:10" x14ac:dyDescent="0.2">
      <c r="A3408" s="4" t="s">
        <v>11</v>
      </c>
      <c r="B3408" s="4" t="s">
        <v>25</v>
      </c>
      <c r="C3408" s="4" t="s">
        <v>3467</v>
      </c>
      <c r="D3408" s="4" t="s">
        <v>141</v>
      </c>
      <c r="F3408" s="4">
        <v>1608924</v>
      </c>
      <c r="G3408" s="5" t="s">
        <v>1291</v>
      </c>
      <c r="H3408" s="4">
        <v>0</v>
      </c>
      <c r="I3408" s="6">
        <v>9960000</v>
      </c>
      <c r="J3408" s="6">
        <v>3649444</v>
      </c>
    </row>
    <row r="3409" spans="1:10" x14ac:dyDescent="0.2">
      <c r="A3409" s="4" t="s">
        <v>11</v>
      </c>
      <c r="B3409" s="4" t="s">
        <v>12</v>
      </c>
      <c r="C3409" s="4" t="s">
        <v>1034</v>
      </c>
      <c r="D3409" s="4" t="s">
        <v>372</v>
      </c>
      <c r="F3409" s="4">
        <v>606655</v>
      </c>
      <c r="G3409" s="5" t="s">
        <v>1291</v>
      </c>
      <c r="H3409" s="4">
        <v>0</v>
      </c>
      <c r="I3409" s="6">
        <v>9970000</v>
      </c>
      <c r="J3409" s="6">
        <v>3650448</v>
      </c>
    </row>
    <row r="3410" spans="1:10" x14ac:dyDescent="0.2">
      <c r="A3410" s="4" t="s">
        <v>11</v>
      </c>
      <c r="B3410" s="4" t="s">
        <v>22</v>
      </c>
      <c r="C3410" s="4" t="s">
        <v>1365</v>
      </c>
      <c r="D3410" s="4" t="s">
        <v>3821</v>
      </c>
      <c r="F3410" s="4">
        <v>734390</v>
      </c>
      <c r="G3410" s="5" t="s">
        <v>1291</v>
      </c>
      <c r="H3410" s="4">
        <v>0</v>
      </c>
      <c r="I3410" s="6">
        <v>9980000</v>
      </c>
      <c r="J3410" s="6">
        <v>3651452</v>
      </c>
    </row>
    <row r="3411" spans="1:10" x14ac:dyDescent="0.2">
      <c r="A3411" s="4" t="s">
        <v>11</v>
      </c>
      <c r="B3411" s="4" t="s">
        <v>19</v>
      </c>
      <c r="C3411" s="4" t="s">
        <v>1718</v>
      </c>
      <c r="D3411" s="4" t="s">
        <v>3822</v>
      </c>
      <c r="F3411" s="4">
        <v>1076536</v>
      </c>
      <c r="G3411" s="5" t="s">
        <v>1291</v>
      </c>
      <c r="H3411" s="4">
        <v>0</v>
      </c>
      <c r="I3411" s="6">
        <v>9990000</v>
      </c>
      <c r="J3411" s="6">
        <v>3652456</v>
      </c>
    </row>
    <row r="3412" spans="1:10" x14ac:dyDescent="0.2">
      <c r="A3412" s="4" t="s">
        <v>11</v>
      </c>
      <c r="B3412" s="4" t="s">
        <v>22</v>
      </c>
      <c r="C3412" s="4" t="s">
        <v>1718</v>
      </c>
      <c r="D3412" s="4" t="s">
        <v>3823</v>
      </c>
      <c r="F3412" s="4">
        <v>38972</v>
      </c>
      <c r="G3412" s="5" t="s">
        <v>1291</v>
      </c>
      <c r="H3412" s="4">
        <v>0</v>
      </c>
      <c r="I3412" s="6">
        <v>10000000</v>
      </c>
      <c r="J3412" s="6">
        <v>3653460</v>
      </c>
    </row>
    <row r="3413" spans="1:10" x14ac:dyDescent="0.2">
      <c r="A3413" s="4" t="s">
        <v>11</v>
      </c>
      <c r="B3413" s="4" t="s">
        <v>12</v>
      </c>
      <c r="C3413" s="4" t="s">
        <v>1032</v>
      </c>
      <c r="D3413" s="4" t="s">
        <v>3824</v>
      </c>
      <c r="F3413" s="4">
        <v>1621158</v>
      </c>
      <c r="G3413" s="5" t="s">
        <v>1291</v>
      </c>
      <c r="H3413" s="4">
        <v>0</v>
      </c>
      <c r="I3413" s="6">
        <v>10010000</v>
      </c>
      <c r="J3413" s="6">
        <v>3654464</v>
      </c>
    </row>
    <row r="3414" spans="1:10" x14ac:dyDescent="0.2">
      <c r="A3414" s="4" t="s">
        <v>11</v>
      </c>
      <c r="B3414" s="4" t="s">
        <v>12</v>
      </c>
      <c r="C3414" s="4" t="s">
        <v>1367</v>
      </c>
      <c r="D3414" s="4" t="s">
        <v>2534</v>
      </c>
      <c r="F3414" s="4">
        <v>105748</v>
      </c>
      <c r="G3414" s="5" t="s">
        <v>1291</v>
      </c>
      <c r="H3414" s="4">
        <v>0</v>
      </c>
      <c r="I3414" s="6">
        <v>10020000</v>
      </c>
      <c r="J3414" s="6">
        <v>3655468</v>
      </c>
    </row>
    <row r="3415" spans="1:10" x14ac:dyDescent="0.2">
      <c r="A3415" s="4" t="s">
        <v>11</v>
      </c>
      <c r="B3415" s="4" t="s">
        <v>67</v>
      </c>
      <c r="C3415" s="4" t="s">
        <v>3825</v>
      </c>
      <c r="D3415" s="4" t="s">
        <v>3826</v>
      </c>
      <c r="F3415" s="4">
        <v>613784</v>
      </c>
      <c r="G3415" s="5" t="s">
        <v>1291</v>
      </c>
      <c r="H3415" s="4">
        <v>0</v>
      </c>
      <c r="I3415" s="6">
        <v>10030000</v>
      </c>
      <c r="J3415" s="6">
        <v>3656472</v>
      </c>
    </row>
    <row r="3416" spans="1:10" x14ac:dyDescent="0.2">
      <c r="A3416" s="4" t="s">
        <v>11</v>
      </c>
      <c r="B3416" s="4" t="s">
        <v>12</v>
      </c>
      <c r="C3416" s="4" t="s">
        <v>1367</v>
      </c>
      <c r="D3416" s="4" t="s">
        <v>3827</v>
      </c>
      <c r="F3416" s="4">
        <v>1608353</v>
      </c>
      <c r="G3416" s="5" t="s">
        <v>1291</v>
      </c>
      <c r="H3416" s="4">
        <v>0</v>
      </c>
      <c r="I3416" s="6">
        <v>10040000</v>
      </c>
      <c r="J3416" s="6">
        <v>3657476</v>
      </c>
    </row>
    <row r="3417" spans="1:10" x14ac:dyDescent="0.2">
      <c r="A3417" s="4" t="s">
        <v>11</v>
      </c>
      <c r="B3417" s="4" t="s">
        <v>67</v>
      </c>
      <c r="C3417" s="4" t="s">
        <v>1367</v>
      </c>
      <c r="D3417" s="4" t="s">
        <v>674</v>
      </c>
      <c r="F3417" s="4">
        <v>1604840</v>
      </c>
      <c r="G3417" s="5" t="s">
        <v>1291</v>
      </c>
      <c r="H3417" s="4">
        <v>0</v>
      </c>
      <c r="I3417" s="6">
        <v>10050000</v>
      </c>
      <c r="J3417" s="6">
        <v>3658480</v>
      </c>
    </row>
    <row r="3418" spans="1:10" x14ac:dyDescent="0.2">
      <c r="A3418" s="4" t="s">
        <v>11</v>
      </c>
      <c r="B3418" s="4" t="s">
        <v>12</v>
      </c>
      <c r="C3418" s="4" t="s">
        <v>887</v>
      </c>
      <c r="D3418" s="4" t="s">
        <v>1076</v>
      </c>
      <c r="F3418" s="4">
        <v>637072</v>
      </c>
      <c r="G3418" s="5" t="s">
        <v>1291</v>
      </c>
      <c r="H3418" s="4">
        <v>0</v>
      </c>
      <c r="I3418" s="6">
        <v>10060000</v>
      </c>
      <c r="J3418" s="6">
        <v>3659484</v>
      </c>
    </row>
    <row r="3419" spans="1:10" x14ac:dyDescent="0.2">
      <c r="A3419" s="4" t="s">
        <v>11</v>
      </c>
      <c r="B3419" s="4" t="s">
        <v>25</v>
      </c>
      <c r="C3419" s="4" t="s">
        <v>1367</v>
      </c>
      <c r="D3419" s="4" t="s">
        <v>2719</v>
      </c>
      <c r="F3419" s="4">
        <v>859189</v>
      </c>
      <c r="G3419" s="5" t="s">
        <v>1291</v>
      </c>
      <c r="H3419" s="4">
        <v>0</v>
      </c>
      <c r="I3419" s="6">
        <v>10070000</v>
      </c>
      <c r="J3419" s="6">
        <v>3660488</v>
      </c>
    </row>
    <row r="3420" spans="1:10" x14ac:dyDescent="0.2">
      <c r="A3420" s="4" t="s">
        <v>11</v>
      </c>
      <c r="B3420" s="4" t="s">
        <v>25</v>
      </c>
      <c r="C3420" s="4" t="s">
        <v>700</v>
      </c>
      <c r="D3420" s="4" t="s">
        <v>3828</v>
      </c>
      <c r="F3420" s="4">
        <v>735058</v>
      </c>
      <c r="G3420" s="5" t="s">
        <v>1291</v>
      </c>
      <c r="H3420" s="4">
        <v>0</v>
      </c>
      <c r="I3420" s="6">
        <v>10080000</v>
      </c>
      <c r="J3420" s="6">
        <v>3661492</v>
      </c>
    </row>
    <row r="3421" spans="1:10" x14ac:dyDescent="0.2">
      <c r="A3421" s="4" t="s">
        <v>11</v>
      </c>
      <c r="B3421" s="4" t="s">
        <v>12</v>
      </c>
      <c r="C3421" s="4" t="s">
        <v>3829</v>
      </c>
      <c r="D3421" s="4" t="s">
        <v>3830</v>
      </c>
      <c r="F3421" s="4">
        <v>526648</v>
      </c>
      <c r="G3421" s="5" t="s">
        <v>1291</v>
      </c>
      <c r="H3421" s="4">
        <v>0</v>
      </c>
      <c r="I3421" s="6">
        <v>10090000</v>
      </c>
      <c r="J3421" s="6">
        <v>3662496</v>
      </c>
    </row>
    <row r="3422" spans="1:10" x14ac:dyDescent="0.2">
      <c r="A3422" s="4" t="s">
        <v>11</v>
      </c>
      <c r="B3422" s="4" t="s">
        <v>25</v>
      </c>
      <c r="C3422" s="4" t="s">
        <v>1045</v>
      </c>
      <c r="D3422" s="4" t="s">
        <v>3831</v>
      </c>
      <c r="F3422" s="4">
        <v>1745692</v>
      </c>
      <c r="G3422" s="5" t="s">
        <v>1291</v>
      </c>
      <c r="H3422" s="4">
        <v>0</v>
      </c>
      <c r="I3422" s="6">
        <v>10100000</v>
      </c>
      <c r="J3422" s="6">
        <v>3663500</v>
      </c>
    </row>
    <row r="3423" spans="1:10" x14ac:dyDescent="0.2">
      <c r="A3423" s="4" t="s">
        <v>11</v>
      </c>
      <c r="B3423" s="4" t="s">
        <v>12</v>
      </c>
      <c r="C3423" s="4" t="s">
        <v>3829</v>
      </c>
      <c r="D3423" s="4" t="s">
        <v>3832</v>
      </c>
      <c r="F3423" s="4">
        <v>600617</v>
      </c>
      <c r="G3423" s="5" t="s">
        <v>1291</v>
      </c>
      <c r="H3423" s="4">
        <v>0</v>
      </c>
      <c r="I3423" s="6">
        <v>10110000</v>
      </c>
      <c r="J3423" s="6">
        <v>3664504</v>
      </c>
    </row>
    <row r="3424" spans="1:10" x14ac:dyDescent="0.2">
      <c r="A3424" s="4" t="s">
        <v>11</v>
      </c>
      <c r="B3424" s="4" t="s">
        <v>67</v>
      </c>
      <c r="C3424" s="4" t="s">
        <v>700</v>
      </c>
      <c r="D3424" s="4" t="s">
        <v>3833</v>
      </c>
      <c r="F3424" s="4">
        <v>578805</v>
      </c>
      <c r="G3424" s="5" t="s">
        <v>1291</v>
      </c>
      <c r="H3424" s="4">
        <v>0</v>
      </c>
      <c r="I3424" s="6">
        <v>10120000</v>
      </c>
      <c r="J3424" s="6">
        <v>3665508</v>
      </c>
    </row>
    <row r="3425" spans="1:10" x14ac:dyDescent="0.2">
      <c r="A3425" s="4" t="s">
        <v>11</v>
      </c>
      <c r="B3425" s="4" t="s">
        <v>12</v>
      </c>
      <c r="C3425" s="4" t="s">
        <v>700</v>
      </c>
      <c r="D3425" s="4" t="s">
        <v>3834</v>
      </c>
      <c r="F3425" s="4">
        <v>1535911</v>
      </c>
      <c r="G3425" s="5" t="s">
        <v>1291</v>
      </c>
      <c r="H3425" s="4">
        <v>0</v>
      </c>
      <c r="I3425" s="6">
        <v>10130000</v>
      </c>
      <c r="J3425" s="6">
        <v>3666512</v>
      </c>
    </row>
    <row r="3426" spans="1:10" x14ac:dyDescent="0.2">
      <c r="A3426" s="4" t="s">
        <v>11</v>
      </c>
      <c r="B3426" s="4" t="s">
        <v>22</v>
      </c>
      <c r="C3426" s="4" t="s">
        <v>700</v>
      </c>
      <c r="D3426" s="4" t="s">
        <v>3835</v>
      </c>
      <c r="F3426" s="4">
        <v>801090</v>
      </c>
      <c r="G3426" s="5" t="s">
        <v>1291</v>
      </c>
      <c r="H3426" s="4">
        <v>0</v>
      </c>
      <c r="I3426" s="6">
        <v>10140000</v>
      </c>
      <c r="J3426" s="6">
        <v>3667516</v>
      </c>
    </row>
    <row r="3427" spans="1:10" x14ac:dyDescent="0.2">
      <c r="A3427" s="4" t="s">
        <v>11</v>
      </c>
      <c r="B3427" s="4" t="s">
        <v>12</v>
      </c>
      <c r="C3427" s="4" t="s">
        <v>700</v>
      </c>
      <c r="D3427" s="4" t="s">
        <v>3836</v>
      </c>
      <c r="F3427" s="4">
        <v>1661030</v>
      </c>
      <c r="G3427" s="5" t="s">
        <v>1291</v>
      </c>
      <c r="H3427" s="4">
        <v>0</v>
      </c>
      <c r="I3427" s="6">
        <v>10150000</v>
      </c>
      <c r="J3427" s="6">
        <v>3668520</v>
      </c>
    </row>
    <row r="3428" spans="1:10" x14ac:dyDescent="0.2">
      <c r="A3428" s="4" t="s">
        <v>11</v>
      </c>
      <c r="B3428" s="4" t="s">
        <v>19</v>
      </c>
      <c r="C3428" s="4" t="s">
        <v>2425</v>
      </c>
      <c r="D3428" s="4" t="s">
        <v>3837</v>
      </c>
      <c r="F3428" s="4">
        <v>609626</v>
      </c>
      <c r="G3428" s="5" t="s">
        <v>1291</v>
      </c>
      <c r="H3428" s="4">
        <v>0</v>
      </c>
      <c r="I3428" s="6">
        <v>10160000</v>
      </c>
      <c r="J3428" s="6">
        <v>3669524</v>
      </c>
    </row>
    <row r="3429" spans="1:10" x14ac:dyDescent="0.2">
      <c r="A3429" s="4" t="s">
        <v>11</v>
      </c>
      <c r="B3429" s="4" t="s">
        <v>50</v>
      </c>
      <c r="C3429" s="4" t="s">
        <v>1369</v>
      </c>
      <c r="D3429" s="4" t="s">
        <v>3838</v>
      </c>
      <c r="F3429" s="4">
        <v>609030</v>
      </c>
      <c r="G3429" s="5" t="s">
        <v>1291</v>
      </c>
      <c r="H3429" s="4">
        <v>0</v>
      </c>
      <c r="I3429" s="6">
        <v>10170000</v>
      </c>
      <c r="J3429" s="6">
        <v>3670528</v>
      </c>
    </row>
    <row r="3430" spans="1:10" x14ac:dyDescent="0.2">
      <c r="A3430" s="4" t="s">
        <v>11</v>
      </c>
      <c r="B3430" s="4" t="s">
        <v>50</v>
      </c>
      <c r="C3430" s="4" t="s">
        <v>867</v>
      </c>
      <c r="D3430" s="4" t="s">
        <v>377</v>
      </c>
      <c r="F3430" s="4">
        <v>1390424</v>
      </c>
      <c r="G3430" s="5" t="s">
        <v>1291</v>
      </c>
      <c r="H3430" s="4">
        <v>0</v>
      </c>
      <c r="I3430" s="6">
        <v>10180000</v>
      </c>
      <c r="J3430" s="6">
        <v>3671532</v>
      </c>
    </row>
    <row r="3431" spans="1:10" x14ac:dyDescent="0.2">
      <c r="A3431" s="4" t="s">
        <v>11</v>
      </c>
      <c r="B3431" s="4" t="s">
        <v>50</v>
      </c>
      <c r="C3431" s="4" t="s">
        <v>1020</v>
      </c>
      <c r="D3431" s="4" t="s">
        <v>3839</v>
      </c>
      <c r="F3431" s="4">
        <v>731164</v>
      </c>
      <c r="G3431" s="5" t="s">
        <v>1291</v>
      </c>
      <c r="H3431" s="4">
        <v>0</v>
      </c>
      <c r="I3431" s="6">
        <v>10190000</v>
      </c>
      <c r="J3431" s="6">
        <v>3672536</v>
      </c>
    </row>
    <row r="3432" spans="1:10" x14ac:dyDescent="0.2">
      <c r="A3432" s="4" t="s">
        <v>11</v>
      </c>
      <c r="B3432" s="4" t="s">
        <v>12</v>
      </c>
      <c r="C3432" s="4" t="s">
        <v>1166</v>
      </c>
      <c r="D3432" s="4" t="s">
        <v>3840</v>
      </c>
      <c r="F3432" s="4">
        <v>997294</v>
      </c>
      <c r="G3432" s="5" t="s">
        <v>1291</v>
      </c>
      <c r="H3432" s="4">
        <v>0</v>
      </c>
      <c r="I3432" s="6">
        <v>10200000</v>
      </c>
      <c r="J3432" s="6">
        <v>3673540</v>
      </c>
    </row>
    <row r="3433" spans="1:10" x14ac:dyDescent="0.2">
      <c r="A3433" s="4" t="s">
        <v>11</v>
      </c>
      <c r="B3433" s="4" t="s">
        <v>22</v>
      </c>
      <c r="C3433" s="4" t="s">
        <v>191</v>
      </c>
      <c r="D3433" s="4" t="s">
        <v>3841</v>
      </c>
      <c r="F3433" s="4">
        <v>68029</v>
      </c>
      <c r="G3433" s="5" t="s">
        <v>1291</v>
      </c>
      <c r="H3433" s="4">
        <v>0</v>
      </c>
      <c r="I3433" s="6">
        <v>10210000</v>
      </c>
      <c r="J3433" s="6">
        <v>3674544</v>
      </c>
    </row>
    <row r="3434" spans="1:10" x14ac:dyDescent="0.2">
      <c r="A3434" s="4" t="s">
        <v>11</v>
      </c>
      <c r="B3434" s="4" t="s">
        <v>12</v>
      </c>
      <c r="C3434" s="4" t="s">
        <v>193</v>
      </c>
      <c r="D3434" s="4" t="s">
        <v>258</v>
      </c>
      <c r="F3434" s="4">
        <v>1608841</v>
      </c>
      <c r="G3434" s="5" t="s">
        <v>1291</v>
      </c>
      <c r="H3434" s="4">
        <v>0</v>
      </c>
      <c r="I3434" s="6">
        <v>10220000</v>
      </c>
      <c r="J3434" s="6">
        <v>3675548</v>
      </c>
    </row>
    <row r="3435" spans="1:10" x14ac:dyDescent="0.2">
      <c r="A3435" s="4" t="s">
        <v>11</v>
      </c>
      <c r="B3435" s="4" t="s">
        <v>19</v>
      </c>
      <c r="C3435" s="4" t="s">
        <v>193</v>
      </c>
      <c r="D3435" s="4" t="s">
        <v>796</v>
      </c>
      <c r="F3435" s="4">
        <v>676039</v>
      </c>
      <c r="G3435" s="5" t="s">
        <v>1291</v>
      </c>
      <c r="H3435" s="4">
        <v>0</v>
      </c>
      <c r="I3435" s="6">
        <v>10230000</v>
      </c>
      <c r="J3435" s="6">
        <v>3676552</v>
      </c>
    </row>
    <row r="3436" spans="1:10" x14ac:dyDescent="0.2">
      <c r="A3436" s="4" t="s">
        <v>11</v>
      </c>
      <c r="B3436" s="4" t="s">
        <v>12</v>
      </c>
      <c r="C3436" s="4" t="s">
        <v>193</v>
      </c>
      <c r="D3436" s="4" t="s">
        <v>3842</v>
      </c>
      <c r="F3436" s="4">
        <v>588093</v>
      </c>
      <c r="G3436" s="5" t="s">
        <v>1291</v>
      </c>
      <c r="H3436" s="4">
        <v>0</v>
      </c>
      <c r="I3436" s="6">
        <v>10240000</v>
      </c>
      <c r="J3436" s="6">
        <v>3677556</v>
      </c>
    </row>
    <row r="3437" spans="1:10" x14ac:dyDescent="0.2">
      <c r="A3437" s="4" t="s">
        <v>11</v>
      </c>
      <c r="B3437" s="4" t="s">
        <v>12</v>
      </c>
      <c r="C3437" s="4" t="s">
        <v>3540</v>
      </c>
      <c r="D3437" s="4" t="s">
        <v>2689</v>
      </c>
      <c r="F3437" s="4">
        <v>585628</v>
      </c>
      <c r="G3437" s="5" t="s">
        <v>1291</v>
      </c>
      <c r="H3437" s="4">
        <v>0</v>
      </c>
      <c r="I3437" s="6">
        <v>10250000</v>
      </c>
      <c r="J3437" s="6">
        <v>3678560</v>
      </c>
    </row>
    <row r="3438" spans="1:10" x14ac:dyDescent="0.2">
      <c r="A3438" s="4" t="s">
        <v>11</v>
      </c>
      <c r="B3438" s="4" t="s">
        <v>12</v>
      </c>
      <c r="C3438" s="4" t="s">
        <v>3655</v>
      </c>
      <c r="D3438" s="4" t="s">
        <v>3843</v>
      </c>
      <c r="F3438" s="4">
        <v>763902</v>
      </c>
      <c r="G3438" s="5" t="s">
        <v>1291</v>
      </c>
      <c r="H3438" s="4">
        <v>0</v>
      </c>
      <c r="I3438" s="6">
        <v>10260000</v>
      </c>
      <c r="J3438" s="6">
        <v>3679564</v>
      </c>
    </row>
    <row r="3439" spans="1:10" x14ac:dyDescent="0.2">
      <c r="A3439" s="4" t="s">
        <v>11</v>
      </c>
      <c r="B3439" s="4" t="s">
        <v>67</v>
      </c>
      <c r="C3439" s="4" t="s">
        <v>1027</v>
      </c>
      <c r="D3439" s="4" t="s">
        <v>3844</v>
      </c>
      <c r="F3439" s="4">
        <v>508695</v>
      </c>
      <c r="G3439" s="5" t="s">
        <v>1291</v>
      </c>
      <c r="H3439" s="4">
        <v>0</v>
      </c>
      <c r="I3439" s="6">
        <v>10270000</v>
      </c>
      <c r="J3439" s="6">
        <v>3680568</v>
      </c>
    </row>
    <row r="3440" spans="1:10" x14ac:dyDescent="0.2">
      <c r="A3440" s="4" t="s">
        <v>11</v>
      </c>
      <c r="B3440" s="4" t="s">
        <v>12</v>
      </c>
      <c r="C3440" s="4" t="s">
        <v>3845</v>
      </c>
      <c r="D3440" s="4" t="s">
        <v>3846</v>
      </c>
      <c r="F3440" s="4">
        <v>1600343</v>
      </c>
      <c r="G3440" s="5" t="s">
        <v>1291</v>
      </c>
      <c r="H3440" s="4">
        <v>0</v>
      </c>
      <c r="I3440" s="6">
        <v>10280000</v>
      </c>
      <c r="J3440" s="6">
        <v>3681572</v>
      </c>
    </row>
    <row r="3441" spans="1:10" x14ac:dyDescent="0.2">
      <c r="A3441" s="4" t="s">
        <v>11</v>
      </c>
      <c r="B3441" s="4" t="s">
        <v>19</v>
      </c>
      <c r="C3441" s="4" t="s">
        <v>1375</v>
      </c>
      <c r="D3441" s="4" t="s">
        <v>3847</v>
      </c>
      <c r="F3441" s="4">
        <v>1297298</v>
      </c>
      <c r="G3441" s="5" t="s">
        <v>1291</v>
      </c>
      <c r="H3441" s="4">
        <v>0</v>
      </c>
      <c r="I3441" s="6">
        <v>10290000</v>
      </c>
      <c r="J3441" s="6">
        <v>3682576</v>
      </c>
    </row>
    <row r="3442" spans="1:10" x14ac:dyDescent="0.2">
      <c r="A3442" s="4" t="s">
        <v>11</v>
      </c>
      <c r="B3442" s="4" t="s">
        <v>12</v>
      </c>
      <c r="C3442" s="4" t="s">
        <v>3848</v>
      </c>
      <c r="D3442" s="4" t="s">
        <v>3849</v>
      </c>
      <c r="F3442" s="4">
        <v>118428</v>
      </c>
      <c r="G3442" s="5" t="s">
        <v>1291</v>
      </c>
      <c r="H3442" s="4">
        <v>0</v>
      </c>
      <c r="I3442" s="6">
        <v>10300000</v>
      </c>
      <c r="J3442" s="6">
        <v>3683580</v>
      </c>
    </row>
    <row r="3443" spans="1:10" x14ac:dyDescent="0.2">
      <c r="A3443" s="4" t="s">
        <v>11</v>
      </c>
      <c r="B3443" s="4" t="s">
        <v>25</v>
      </c>
      <c r="C3443" s="4" t="s">
        <v>3850</v>
      </c>
      <c r="D3443" s="4" t="s">
        <v>1415</v>
      </c>
      <c r="F3443" s="4">
        <v>1382231</v>
      </c>
      <c r="G3443" s="5" t="s">
        <v>1291</v>
      </c>
      <c r="H3443" s="4">
        <v>0</v>
      </c>
      <c r="I3443" s="6">
        <v>10310000</v>
      </c>
      <c r="J3443" s="6">
        <v>3684584</v>
      </c>
    </row>
    <row r="3444" spans="1:10" x14ac:dyDescent="0.2">
      <c r="A3444" s="4" t="s">
        <v>11</v>
      </c>
      <c r="B3444" s="4" t="s">
        <v>12</v>
      </c>
      <c r="C3444" s="4" t="s">
        <v>1375</v>
      </c>
      <c r="D3444" s="4" t="s">
        <v>2685</v>
      </c>
      <c r="F3444" s="4">
        <v>1432465</v>
      </c>
      <c r="G3444" s="5" t="s">
        <v>1291</v>
      </c>
      <c r="H3444" s="4">
        <v>0</v>
      </c>
      <c r="I3444" s="6">
        <v>10320000</v>
      </c>
      <c r="J3444" s="6">
        <v>3685588</v>
      </c>
    </row>
    <row r="3445" spans="1:10" x14ac:dyDescent="0.2">
      <c r="A3445" s="4" t="s">
        <v>11</v>
      </c>
      <c r="B3445" s="4" t="s">
        <v>12</v>
      </c>
      <c r="C3445" s="4" t="s">
        <v>1375</v>
      </c>
      <c r="D3445" s="4" t="s">
        <v>3566</v>
      </c>
      <c r="F3445" s="4">
        <v>103149</v>
      </c>
      <c r="G3445" s="5" t="s">
        <v>1291</v>
      </c>
      <c r="H3445" s="4">
        <v>0</v>
      </c>
      <c r="I3445" s="6">
        <v>10330000</v>
      </c>
      <c r="J3445" s="6">
        <v>3686592</v>
      </c>
    </row>
    <row r="3446" spans="1:10" x14ac:dyDescent="0.2">
      <c r="A3446" s="4" t="s">
        <v>11</v>
      </c>
      <c r="B3446" s="4" t="s">
        <v>12</v>
      </c>
      <c r="C3446" s="4" t="s">
        <v>1375</v>
      </c>
      <c r="D3446" s="4" t="s">
        <v>1007</v>
      </c>
      <c r="F3446" s="4">
        <v>1608361</v>
      </c>
      <c r="G3446" s="5" t="s">
        <v>1291</v>
      </c>
      <c r="H3446" s="4">
        <v>0</v>
      </c>
      <c r="I3446" s="6">
        <v>10340000</v>
      </c>
      <c r="J3446" s="6">
        <v>3687596</v>
      </c>
    </row>
    <row r="3447" spans="1:10" x14ac:dyDescent="0.2">
      <c r="A3447" s="4" t="s">
        <v>11</v>
      </c>
      <c r="B3447" s="4" t="s">
        <v>19</v>
      </c>
      <c r="C3447" s="4" t="s">
        <v>1375</v>
      </c>
      <c r="D3447" s="4" t="s">
        <v>3851</v>
      </c>
      <c r="F3447" s="4">
        <v>757557</v>
      </c>
      <c r="G3447" s="5" t="s">
        <v>1291</v>
      </c>
      <c r="H3447" s="4">
        <v>0</v>
      </c>
      <c r="I3447" s="6">
        <v>10350000</v>
      </c>
      <c r="J3447" s="6">
        <v>3688600</v>
      </c>
    </row>
    <row r="3448" spans="1:10" x14ac:dyDescent="0.2">
      <c r="A3448" s="4" t="s">
        <v>11</v>
      </c>
      <c r="B3448" s="4" t="s">
        <v>25</v>
      </c>
      <c r="C3448" s="4" t="s">
        <v>191</v>
      </c>
      <c r="D3448" s="4" t="s">
        <v>837</v>
      </c>
      <c r="F3448" s="4">
        <v>34674</v>
      </c>
      <c r="G3448" s="5" t="s">
        <v>1291</v>
      </c>
      <c r="H3448" s="4">
        <v>0</v>
      </c>
      <c r="I3448" s="6">
        <v>10360000</v>
      </c>
      <c r="J3448" s="6">
        <v>3689604</v>
      </c>
    </row>
    <row r="3449" spans="1:10" x14ac:dyDescent="0.2">
      <c r="A3449" s="4" t="s">
        <v>11</v>
      </c>
      <c r="B3449" s="4" t="s">
        <v>25</v>
      </c>
      <c r="C3449" s="4" t="s">
        <v>3852</v>
      </c>
      <c r="D3449" s="4" t="s">
        <v>3853</v>
      </c>
      <c r="F3449" s="4">
        <v>1017084</v>
      </c>
      <c r="G3449" s="5" t="s">
        <v>1291</v>
      </c>
      <c r="H3449" s="4">
        <v>0</v>
      </c>
      <c r="I3449" s="6">
        <v>10370000</v>
      </c>
      <c r="J3449" s="6">
        <v>3690608</v>
      </c>
    </row>
    <row r="3450" spans="1:10" x14ac:dyDescent="0.2">
      <c r="A3450" s="4" t="s">
        <v>11</v>
      </c>
      <c r="B3450" s="4" t="s">
        <v>12</v>
      </c>
      <c r="C3450" s="4" t="s">
        <v>3852</v>
      </c>
      <c r="D3450" s="4" t="s">
        <v>1558</v>
      </c>
      <c r="F3450" s="4">
        <v>685170</v>
      </c>
      <c r="G3450" s="5" t="s">
        <v>1291</v>
      </c>
      <c r="H3450" s="4">
        <v>0</v>
      </c>
      <c r="I3450" s="6">
        <v>10380000</v>
      </c>
      <c r="J3450" s="6">
        <v>3691612</v>
      </c>
    </row>
    <row r="3451" spans="1:10" x14ac:dyDescent="0.2">
      <c r="A3451" s="4" t="s">
        <v>11</v>
      </c>
      <c r="B3451" s="4" t="s">
        <v>22</v>
      </c>
      <c r="C3451" s="4" t="s">
        <v>3852</v>
      </c>
      <c r="D3451" s="4" t="s">
        <v>3854</v>
      </c>
      <c r="F3451" s="4">
        <v>740447</v>
      </c>
      <c r="G3451" s="5" t="s">
        <v>1291</v>
      </c>
      <c r="H3451" s="4">
        <v>0</v>
      </c>
      <c r="I3451" s="6">
        <v>10390000</v>
      </c>
      <c r="J3451" s="6">
        <v>3692616</v>
      </c>
    </row>
    <row r="3452" spans="1:10" x14ac:dyDescent="0.2">
      <c r="A3452" s="4" t="s">
        <v>11</v>
      </c>
      <c r="B3452" s="4" t="s">
        <v>12</v>
      </c>
      <c r="C3452" s="4" t="s">
        <v>3855</v>
      </c>
      <c r="D3452" s="4" t="s">
        <v>2868</v>
      </c>
      <c r="F3452" s="4">
        <v>769776</v>
      </c>
      <c r="G3452" s="5" t="s">
        <v>1291</v>
      </c>
      <c r="H3452" s="4">
        <v>0</v>
      </c>
      <c r="I3452" s="6">
        <v>10400000</v>
      </c>
      <c r="J3452" s="6">
        <v>3693620</v>
      </c>
    </row>
    <row r="3453" spans="1:10" x14ac:dyDescent="0.2">
      <c r="A3453" s="4" t="s">
        <v>11</v>
      </c>
      <c r="B3453" s="4" t="s">
        <v>146</v>
      </c>
      <c r="C3453" s="4" t="s">
        <v>2520</v>
      </c>
      <c r="D3453" s="4" t="s">
        <v>3628</v>
      </c>
      <c r="F3453" s="4">
        <v>1521044</v>
      </c>
      <c r="G3453" s="5" t="s">
        <v>1291</v>
      </c>
      <c r="H3453" s="4">
        <v>0</v>
      </c>
      <c r="I3453" s="6">
        <v>10410000</v>
      </c>
      <c r="J3453" s="6">
        <v>3694624</v>
      </c>
    </row>
    <row r="3454" spans="1:10" x14ac:dyDescent="0.2">
      <c r="A3454" s="4" t="s">
        <v>11</v>
      </c>
      <c r="B3454" s="4" t="s">
        <v>12</v>
      </c>
      <c r="C3454" s="4" t="s">
        <v>805</v>
      </c>
      <c r="D3454" s="4" t="s">
        <v>3856</v>
      </c>
      <c r="F3454" s="4">
        <v>1608239</v>
      </c>
      <c r="G3454" s="5" t="s">
        <v>1291</v>
      </c>
      <c r="H3454" s="4">
        <v>0</v>
      </c>
      <c r="I3454" s="6">
        <v>10420000</v>
      </c>
      <c r="J3454" s="6">
        <v>3695628</v>
      </c>
    </row>
    <row r="3455" spans="1:10" x14ac:dyDescent="0.2">
      <c r="A3455" s="4" t="s">
        <v>11</v>
      </c>
      <c r="B3455" s="4" t="s">
        <v>12</v>
      </c>
      <c r="C3455" s="4" t="s">
        <v>700</v>
      </c>
      <c r="D3455" s="4" t="s">
        <v>3857</v>
      </c>
      <c r="F3455" s="4">
        <v>857530</v>
      </c>
      <c r="G3455" s="5" t="s">
        <v>1291</v>
      </c>
      <c r="H3455" s="4">
        <v>0</v>
      </c>
      <c r="I3455" s="6">
        <v>10430000</v>
      </c>
      <c r="J3455" s="6">
        <v>3696632</v>
      </c>
    </row>
    <row r="3456" spans="1:10" x14ac:dyDescent="0.2">
      <c r="A3456" s="4" t="s">
        <v>11</v>
      </c>
      <c r="B3456" s="4" t="s">
        <v>50</v>
      </c>
      <c r="C3456" s="4" t="s">
        <v>542</v>
      </c>
      <c r="D3456" s="4" t="s">
        <v>3858</v>
      </c>
      <c r="F3456" s="4">
        <v>1444734</v>
      </c>
      <c r="G3456" s="5" t="s">
        <v>1291</v>
      </c>
      <c r="H3456" s="4">
        <v>0</v>
      </c>
      <c r="I3456" s="6">
        <v>10440000</v>
      </c>
      <c r="J3456" s="6">
        <v>3697636</v>
      </c>
    </row>
    <row r="3457" spans="1:10" x14ac:dyDescent="0.2">
      <c r="A3457" s="4" t="s">
        <v>11</v>
      </c>
      <c r="B3457" s="4" t="s">
        <v>67</v>
      </c>
      <c r="C3457" s="4" t="s">
        <v>1377</v>
      </c>
      <c r="D3457" s="4" t="s">
        <v>343</v>
      </c>
      <c r="F3457" s="4">
        <v>516128</v>
      </c>
      <c r="G3457" s="5" t="s">
        <v>1291</v>
      </c>
      <c r="H3457" s="4">
        <v>0</v>
      </c>
      <c r="I3457" s="6">
        <v>10450000</v>
      </c>
      <c r="J3457" s="6">
        <v>3698640</v>
      </c>
    </row>
    <row r="3458" spans="1:10" x14ac:dyDescent="0.2">
      <c r="A3458" s="4" t="s">
        <v>11</v>
      </c>
      <c r="B3458" s="4" t="s">
        <v>19</v>
      </c>
      <c r="C3458" s="4" t="s">
        <v>3859</v>
      </c>
      <c r="D3458" s="4" t="s">
        <v>3860</v>
      </c>
      <c r="F3458" s="4">
        <v>1605995</v>
      </c>
      <c r="G3458" s="5" t="s">
        <v>1291</v>
      </c>
      <c r="H3458" s="4">
        <v>0</v>
      </c>
      <c r="I3458" s="6">
        <v>10460000</v>
      </c>
      <c r="J3458" s="6">
        <v>3699644</v>
      </c>
    </row>
    <row r="3459" spans="1:10" x14ac:dyDescent="0.2">
      <c r="A3459" s="4" t="s">
        <v>11</v>
      </c>
      <c r="B3459" s="4" t="s">
        <v>67</v>
      </c>
      <c r="C3459" s="4" t="s">
        <v>1957</v>
      </c>
      <c r="D3459" s="4" t="s">
        <v>79</v>
      </c>
      <c r="F3459" s="4">
        <v>1684883</v>
      </c>
      <c r="G3459" s="5" t="s">
        <v>1291</v>
      </c>
      <c r="H3459" s="4">
        <v>0</v>
      </c>
      <c r="I3459" s="6">
        <v>10470000</v>
      </c>
      <c r="J3459" s="6">
        <v>3700648</v>
      </c>
    </row>
    <row r="3460" spans="1:10" x14ac:dyDescent="0.2">
      <c r="A3460" s="4" t="s">
        <v>11</v>
      </c>
      <c r="B3460" s="4" t="s">
        <v>12</v>
      </c>
      <c r="C3460" s="4" t="s">
        <v>627</v>
      </c>
      <c r="D3460" s="4" t="s">
        <v>3843</v>
      </c>
      <c r="F3460" s="4">
        <v>997278</v>
      </c>
      <c r="G3460" s="5" t="s">
        <v>1291</v>
      </c>
      <c r="H3460" s="4">
        <v>0</v>
      </c>
      <c r="I3460" s="6">
        <v>10480000</v>
      </c>
      <c r="J3460" s="6">
        <v>3701652</v>
      </c>
    </row>
    <row r="3461" spans="1:10" x14ac:dyDescent="0.2">
      <c r="A3461" s="4" t="s">
        <v>11</v>
      </c>
      <c r="B3461" s="4" t="s">
        <v>12</v>
      </c>
      <c r="C3461" s="4" t="s">
        <v>1246</v>
      </c>
      <c r="D3461" s="4" t="s">
        <v>3861</v>
      </c>
      <c r="F3461" s="4">
        <v>1436656</v>
      </c>
      <c r="G3461" s="5" t="s">
        <v>1291</v>
      </c>
      <c r="H3461" s="4">
        <v>0</v>
      </c>
      <c r="I3461" s="6">
        <v>10490000</v>
      </c>
      <c r="J3461" s="6">
        <v>3702656</v>
      </c>
    </row>
    <row r="3462" spans="1:10" x14ac:dyDescent="0.2">
      <c r="A3462" s="4" t="s">
        <v>11</v>
      </c>
      <c r="B3462" s="4" t="s">
        <v>157</v>
      </c>
      <c r="C3462" s="4" t="s">
        <v>627</v>
      </c>
      <c r="D3462" s="4" t="s">
        <v>458</v>
      </c>
      <c r="F3462" s="4">
        <v>1526464</v>
      </c>
      <c r="G3462" s="5" t="s">
        <v>1291</v>
      </c>
      <c r="H3462" s="4">
        <v>0</v>
      </c>
      <c r="I3462" s="6">
        <v>10500000</v>
      </c>
      <c r="J3462" s="6">
        <v>3703660</v>
      </c>
    </row>
    <row r="3463" spans="1:10" x14ac:dyDescent="0.2">
      <c r="A3463" s="4" t="s">
        <v>11</v>
      </c>
      <c r="B3463" s="4" t="s">
        <v>25</v>
      </c>
      <c r="C3463" s="4" t="s">
        <v>1032</v>
      </c>
      <c r="D3463" s="4" t="s">
        <v>3862</v>
      </c>
      <c r="F3463" s="4">
        <v>530459</v>
      </c>
      <c r="G3463" s="5" t="s">
        <v>1291</v>
      </c>
      <c r="H3463" s="4">
        <v>0</v>
      </c>
      <c r="I3463" s="6">
        <v>10510000</v>
      </c>
      <c r="J3463" s="6">
        <v>3704664</v>
      </c>
    </row>
    <row r="3464" spans="1:10" x14ac:dyDescent="0.2">
      <c r="A3464" s="4" t="s">
        <v>11</v>
      </c>
      <c r="B3464" s="4" t="s">
        <v>19</v>
      </c>
      <c r="C3464" s="4" t="s">
        <v>1032</v>
      </c>
      <c r="D3464" s="4" t="s">
        <v>3863</v>
      </c>
      <c r="F3464" s="4">
        <v>684017</v>
      </c>
      <c r="G3464" s="5" t="s">
        <v>1291</v>
      </c>
      <c r="H3464" s="4">
        <v>0</v>
      </c>
      <c r="I3464" s="6">
        <v>10520000</v>
      </c>
      <c r="J3464" s="6">
        <v>3705668</v>
      </c>
    </row>
    <row r="3465" spans="1:10" x14ac:dyDescent="0.2">
      <c r="A3465" s="4" t="s">
        <v>11</v>
      </c>
      <c r="B3465" s="4" t="s">
        <v>16</v>
      </c>
      <c r="C3465" s="4" t="s">
        <v>191</v>
      </c>
      <c r="D3465" s="4" t="s">
        <v>3864</v>
      </c>
      <c r="F3465" s="4">
        <v>750024</v>
      </c>
      <c r="G3465" s="5" t="s">
        <v>1291</v>
      </c>
      <c r="H3465" s="4">
        <v>0</v>
      </c>
      <c r="I3465" s="6">
        <v>10530000</v>
      </c>
      <c r="J3465" s="6">
        <v>3706672</v>
      </c>
    </row>
    <row r="3466" spans="1:10" x14ac:dyDescent="0.2">
      <c r="A3466" s="4" t="s">
        <v>11</v>
      </c>
      <c r="B3466" s="4" t="s">
        <v>12</v>
      </c>
      <c r="C3466" s="4" t="s">
        <v>1032</v>
      </c>
      <c r="D3466" s="4" t="s">
        <v>1586</v>
      </c>
      <c r="F3466" s="4">
        <v>1658531</v>
      </c>
      <c r="G3466" s="5" t="s">
        <v>1291</v>
      </c>
      <c r="H3466" s="4">
        <v>0</v>
      </c>
      <c r="I3466" s="6">
        <v>10540000</v>
      </c>
      <c r="J3466" s="6">
        <v>3707676</v>
      </c>
    </row>
    <row r="3467" spans="1:10" x14ac:dyDescent="0.2">
      <c r="A3467" s="4" t="s">
        <v>11</v>
      </c>
      <c r="B3467" s="4" t="s">
        <v>488</v>
      </c>
      <c r="C3467" s="4" t="s">
        <v>2506</v>
      </c>
      <c r="D3467" s="4" t="s">
        <v>3865</v>
      </c>
      <c r="F3467" s="4">
        <v>668515</v>
      </c>
      <c r="G3467" s="5" t="s">
        <v>1291</v>
      </c>
      <c r="H3467" s="4">
        <v>0</v>
      </c>
      <c r="I3467" s="6">
        <v>10550000</v>
      </c>
      <c r="J3467" s="6">
        <v>3708680</v>
      </c>
    </row>
    <row r="3468" spans="1:10" x14ac:dyDescent="0.2">
      <c r="A3468" s="4" t="s">
        <v>11</v>
      </c>
      <c r="B3468" s="4" t="s">
        <v>25</v>
      </c>
      <c r="C3468" s="4" t="s">
        <v>2506</v>
      </c>
      <c r="D3468" s="4" t="s">
        <v>3866</v>
      </c>
      <c r="F3468" s="4">
        <v>96384</v>
      </c>
      <c r="G3468" s="5" t="s">
        <v>1291</v>
      </c>
      <c r="H3468" s="4">
        <v>0</v>
      </c>
      <c r="I3468" s="6">
        <v>10560000</v>
      </c>
      <c r="J3468" s="6">
        <v>3709684</v>
      </c>
    </row>
    <row r="3469" spans="1:10" x14ac:dyDescent="0.2">
      <c r="A3469" s="4" t="s">
        <v>11</v>
      </c>
      <c r="B3469" s="4" t="s">
        <v>22</v>
      </c>
      <c r="C3469" s="4" t="s">
        <v>1381</v>
      </c>
      <c r="D3469" s="4" t="s">
        <v>3867</v>
      </c>
      <c r="F3469" s="4">
        <v>1683224</v>
      </c>
      <c r="G3469" s="5" t="s">
        <v>1291</v>
      </c>
      <c r="H3469" s="4">
        <v>0</v>
      </c>
      <c r="I3469" s="6">
        <v>10570000</v>
      </c>
      <c r="J3469" s="6">
        <v>3710688</v>
      </c>
    </row>
    <row r="3470" spans="1:10" x14ac:dyDescent="0.2">
      <c r="A3470" s="4" t="s">
        <v>11</v>
      </c>
      <c r="B3470" s="4" t="s">
        <v>22</v>
      </c>
      <c r="C3470" s="4" t="s">
        <v>2506</v>
      </c>
      <c r="D3470" s="4" t="s">
        <v>2486</v>
      </c>
      <c r="F3470" s="4">
        <v>1171931</v>
      </c>
      <c r="G3470" s="5" t="s">
        <v>1291</v>
      </c>
      <c r="H3470" s="4">
        <v>0</v>
      </c>
      <c r="I3470" s="6">
        <v>10580000</v>
      </c>
      <c r="J3470" s="6">
        <v>3711692</v>
      </c>
    </row>
    <row r="3471" spans="1:10" x14ac:dyDescent="0.2">
      <c r="A3471" s="4" t="s">
        <v>11</v>
      </c>
      <c r="B3471" s="4" t="s">
        <v>488</v>
      </c>
      <c r="C3471" s="4" t="s">
        <v>3868</v>
      </c>
      <c r="D3471" s="4" t="s">
        <v>3869</v>
      </c>
      <c r="F3471" s="4">
        <v>35556</v>
      </c>
      <c r="G3471" s="5" t="s">
        <v>1291</v>
      </c>
      <c r="H3471" s="4">
        <v>0</v>
      </c>
      <c r="I3471" s="6">
        <v>10590000</v>
      </c>
      <c r="J3471" s="6">
        <v>3712696</v>
      </c>
    </row>
    <row r="3472" spans="1:10" x14ac:dyDescent="0.2">
      <c r="A3472" s="4" t="s">
        <v>11</v>
      </c>
      <c r="B3472" s="4" t="s">
        <v>19</v>
      </c>
      <c r="C3472" s="4" t="s">
        <v>3868</v>
      </c>
      <c r="D3472" s="4" t="s">
        <v>3870</v>
      </c>
      <c r="F3472" s="4">
        <v>602464</v>
      </c>
      <c r="G3472" s="5" t="s">
        <v>1291</v>
      </c>
      <c r="H3472" s="4">
        <v>0</v>
      </c>
      <c r="I3472" s="6">
        <v>10600000</v>
      </c>
      <c r="J3472" s="6">
        <v>3713700</v>
      </c>
    </row>
    <row r="3473" spans="1:10" x14ac:dyDescent="0.2">
      <c r="A3473" s="4" t="s">
        <v>11</v>
      </c>
      <c r="B3473" s="4" t="s">
        <v>12</v>
      </c>
      <c r="C3473" s="4" t="s">
        <v>191</v>
      </c>
      <c r="D3473" s="4" t="s">
        <v>3871</v>
      </c>
      <c r="F3473" s="4">
        <v>514420</v>
      </c>
      <c r="G3473" s="5" t="s">
        <v>1291</v>
      </c>
      <c r="H3473" s="4">
        <v>0</v>
      </c>
      <c r="I3473" s="6">
        <v>10610000</v>
      </c>
      <c r="J3473" s="6">
        <v>3714704</v>
      </c>
    </row>
    <row r="3474" spans="1:10" x14ac:dyDescent="0.2">
      <c r="A3474" s="4" t="s">
        <v>11</v>
      </c>
      <c r="B3474" s="4" t="s">
        <v>19</v>
      </c>
      <c r="C3474" s="4" t="s">
        <v>1176</v>
      </c>
      <c r="D3474" s="4" t="s">
        <v>131</v>
      </c>
      <c r="F3474" s="4">
        <v>571487</v>
      </c>
      <c r="G3474" s="5" t="s">
        <v>1291</v>
      </c>
      <c r="H3474" s="4">
        <v>0</v>
      </c>
      <c r="I3474" s="6">
        <v>10620000</v>
      </c>
      <c r="J3474" s="6">
        <v>3715708</v>
      </c>
    </row>
    <row r="3475" spans="1:10" x14ac:dyDescent="0.2">
      <c r="A3475" s="4" t="s">
        <v>11</v>
      </c>
      <c r="B3475" s="4" t="s">
        <v>22</v>
      </c>
      <c r="C3475" s="4" t="s">
        <v>1384</v>
      </c>
      <c r="D3475" s="4" t="s">
        <v>327</v>
      </c>
      <c r="F3475" s="4">
        <v>1684891</v>
      </c>
      <c r="G3475" s="5" t="s">
        <v>1291</v>
      </c>
      <c r="H3475" s="4">
        <v>0</v>
      </c>
      <c r="I3475" s="6">
        <v>10630000</v>
      </c>
      <c r="J3475" s="6">
        <v>3716712</v>
      </c>
    </row>
    <row r="3476" spans="1:10" x14ac:dyDescent="0.2">
      <c r="A3476" s="4" t="s">
        <v>11</v>
      </c>
      <c r="B3476" s="4" t="s">
        <v>25</v>
      </c>
      <c r="C3476" s="4" t="s">
        <v>1176</v>
      </c>
      <c r="D3476" s="4" t="s">
        <v>1435</v>
      </c>
      <c r="F3476" s="4">
        <v>764298</v>
      </c>
      <c r="G3476" s="5" t="s">
        <v>1291</v>
      </c>
      <c r="H3476" s="4">
        <v>0</v>
      </c>
      <c r="I3476" s="6">
        <v>10640000</v>
      </c>
      <c r="J3476" s="6">
        <v>3717716</v>
      </c>
    </row>
    <row r="3477" spans="1:10" x14ac:dyDescent="0.2">
      <c r="A3477" s="4" t="s">
        <v>11</v>
      </c>
      <c r="B3477" s="4" t="s">
        <v>19</v>
      </c>
      <c r="C3477" s="4" t="s">
        <v>1176</v>
      </c>
      <c r="D3477" s="4" t="s">
        <v>2916</v>
      </c>
      <c r="F3477" s="4">
        <v>647477</v>
      </c>
      <c r="G3477" s="5" t="s">
        <v>1291</v>
      </c>
      <c r="H3477" s="4">
        <v>0</v>
      </c>
      <c r="I3477" s="6">
        <v>10650000</v>
      </c>
      <c r="J3477" s="6">
        <v>3718720</v>
      </c>
    </row>
    <row r="3478" spans="1:10" x14ac:dyDescent="0.2">
      <c r="A3478" s="4" t="s">
        <v>11</v>
      </c>
      <c r="B3478" s="4" t="s">
        <v>12</v>
      </c>
      <c r="C3478" s="4" t="s">
        <v>1154</v>
      </c>
      <c r="D3478" s="4" t="s">
        <v>3872</v>
      </c>
      <c r="F3478" s="4">
        <v>114112</v>
      </c>
      <c r="G3478" s="5" t="s">
        <v>1291</v>
      </c>
      <c r="H3478" s="4">
        <v>0</v>
      </c>
      <c r="I3478" s="6">
        <v>10660000</v>
      </c>
      <c r="J3478" s="6">
        <v>3719724</v>
      </c>
    </row>
    <row r="3479" spans="1:10" x14ac:dyDescent="0.2">
      <c r="A3479" s="4" t="s">
        <v>11</v>
      </c>
      <c r="B3479" s="4" t="s">
        <v>16</v>
      </c>
      <c r="C3479" s="4" t="s">
        <v>1154</v>
      </c>
      <c r="D3479" s="4" t="s">
        <v>97</v>
      </c>
      <c r="F3479" s="4">
        <v>1604766</v>
      </c>
      <c r="G3479" s="5" t="s">
        <v>1291</v>
      </c>
      <c r="H3479" s="4">
        <v>0</v>
      </c>
      <c r="I3479" s="6">
        <v>10670000</v>
      </c>
      <c r="J3479" s="6">
        <v>3720728</v>
      </c>
    </row>
    <row r="3480" spans="1:10" x14ac:dyDescent="0.2">
      <c r="A3480" s="4" t="s">
        <v>11</v>
      </c>
      <c r="B3480" s="4" t="s">
        <v>19</v>
      </c>
      <c r="C3480" s="4" t="s">
        <v>1154</v>
      </c>
      <c r="D3480" s="4" t="s">
        <v>665</v>
      </c>
      <c r="F3480" s="4">
        <v>42016</v>
      </c>
      <c r="G3480" s="5" t="s">
        <v>1291</v>
      </c>
      <c r="H3480" s="4">
        <v>0</v>
      </c>
      <c r="I3480" s="6">
        <v>10680000</v>
      </c>
      <c r="J3480" s="6">
        <v>3721732</v>
      </c>
    </row>
    <row r="3481" spans="1:10" x14ac:dyDescent="0.2">
      <c r="A3481" s="4" t="s">
        <v>11</v>
      </c>
      <c r="B3481" s="4" t="s">
        <v>67</v>
      </c>
      <c r="C3481" s="4" t="s">
        <v>1388</v>
      </c>
      <c r="D3481" s="4" t="s">
        <v>3873</v>
      </c>
      <c r="F3481" s="4">
        <v>738607</v>
      </c>
      <c r="G3481" s="5" t="s">
        <v>1291</v>
      </c>
      <c r="H3481" s="4">
        <v>0</v>
      </c>
      <c r="I3481" s="6">
        <v>10690000</v>
      </c>
      <c r="J3481" s="6">
        <v>3722736</v>
      </c>
    </row>
    <row r="3482" spans="1:10" x14ac:dyDescent="0.2">
      <c r="A3482" s="4" t="s">
        <v>11</v>
      </c>
      <c r="B3482" s="4" t="s">
        <v>22</v>
      </c>
      <c r="C3482" s="4" t="s">
        <v>686</v>
      </c>
      <c r="D3482" s="4" t="s">
        <v>3548</v>
      </c>
      <c r="F3482" s="4">
        <v>1357639</v>
      </c>
      <c r="G3482" s="5" t="s">
        <v>1291</v>
      </c>
      <c r="H3482" s="4">
        <v>0</v>
      </c>
      <c r="I3482" s="6">
        <v>10700000</v>
      </c>
      <c r="J3482" s="6">
        <v>3723740</v>
      </c>
    </row>
    <row r="3483" spans="1:10" x14ac:dyDescent="0.2">
      <c r="A3483" s="4" t="s">
        <v>11</v>
      </c>
      <c r="B3483" s="4" t="s">
        <v>50</v>
      </c>
      <c r="C3483" s="4" t="s">
        <v>686</v>
      </c>
      <c r="D3483" s="4" t="s">
        <v>3874</v>
      </c>
      <c r="F3483" s="4">
        <v>641140</v>
      </c>
      <c r="G3483" s="5" t="s">
        <v>1291</v>
      </c>
      <c r="H3483" s="4">
        <v>0</v>
      </c>
      <c r="I3483" s="6">
        <v>10710000</v>
      </c>
      <c r="J3483" s="6">
        <v>3724744</v>
      </c>
    </row>
    <row r="3484" spans="1:10" x14ac:dyDescent="0.2">
      <c r="A3484" s="4" t="s">
        <v>11</v>
      </c>
      <c r="B3484" s="4" t="s">
        <v>19</v>
      </c>
      <c r="C3484" s="4" t="s">
        <v>3875</v>
      </c>
      <c r="D3484" s="4" t="s">
        <v>318</v>
      </c>
      <c r="F3484" s="4">
        <v>115549</v>
      </c>
      <c r="G3484" s="5" t="s">
        <v>1291</v>
      </c>
      <c r="H3484" s="4">
        <v>0</v>
      </c>
      <c r="I3484" s="6">
        <v>10720000</v>
      </c>
      <c r="J3484" s="6">
        <v>3725748</v>
      </c>
    </row>
    <row r="3485" spans="1:10" x14ac:dyDescent="0.2">
      <c r="A3485" s="4" t="s">
        <v>11</v>
      </c>
      <c r="B3485" s="4" t="s">
        <v>19</v>
      </c>
      <c r="C3485" s="4" t="s">
        <v>686</v>
      </c>
      <c r="D3485" s="4" t="s">
        <v>3876</v>
      </c>
      <c r="F3485" s="4">
        <v>1068889</v>
      </c>
      <c r="G3485" s="5" t="s">
        <v>1291</v>
      </c>
      <c r="H3485" s="4">
        <v>0</v>
      </c>
      <c r="I3485" s="6">
        <v>10730000</v>
      </c>
      <c r="J3485" s="6">
        <v>3726752</v>
      </c>
    </row>
    <row r="3486" spans="1:10" x14ac:dyDescent="0.2">
      <c r="A3486" s="4" t="s">
        <v>11</v>
      </c>
      <c r="B3486" s="4" t="s">
        <v>67</v>
      </c>
      <c r="C3486" s="4" t="s">
        <v>686</v>
      </c>
      <c r="D3486" s="4" t="s">
        <v>52</v>
      </c>
      <c r="F3486" s="4">
        <v>748630</v>
      </c>
      <c r="G3486" s="5" t="s">
        <v>1291</v>
      </c>
      <c r="H3486" s="4">
        <v>0</v>
      </c>
      <c r="I3486" s="6">
        <v>10740000</v>
      </c>
      <c r="J3486" s="6">
        <v>3727756</v>
      </c>
    </row>
    <row r="3487" spans="1:10" x14ac:dyDescent="0.2">
      <c r="A3487" s="4" t="s">
        <v>11</v>
      </c>
      <c r="B3487" s="4" t="s">
        <v>50</v>
      </c>
      <c r="C3487" s="4" t="s">
        <v>231</v>
      </c>
      <c r="D3487" s="4" t="s">
        <v>3877</v>
      </c>
      <c r="F3487" s="4">
        <v>37305</v>
      </c>
      <c r="G3487" s="5" t="s">
        <v>1291</v>
      </c>
      <c r="H3487" s="4">
        <v>0</v>
      </c>
      <c r="I3487" s="6">
        <v>10750000</v>
      </c>
      <c r="J3487" s="6">
        <v>3728760</v>
      </c>
    </row>
    <row r="3488" spans="1:10" x14ac:dyDescent="0.2">
      <c r="A3488" s="4" t="s">
        <v>11</v>
      </c>
      <c r="B3488" s="4" t="s">
        <v>50</v>
      </c>
      <c r="C3488" s="4" t="s">
        <v>686</v>
      </c>
      <c r="D3488" s="4" t="s">
        <v>3878</v>
      </c>
      <c r="F3488" s="4">
        <v>47940</v>
      </c>
      <c r="G3488" s="5" t="s">
        <v>1291</v>
      </c>
      <c r="H3488" s="4">
        <v>0</v>
      </c>
      <c r="I3488" s="6">
        <v>10760000</v>
      </c>
      <c r="J3488" s="6">
        <v>3729764</v>
      </c>
    </row>
    <row r="3489" spans="1:10" x14ac:dyDescent="0.2">
      <c r="A3489" s="4" t="s">
        <v>11</v>
      </c>
      <c r="B3489" s="4" t="s">
        <v>12</v>
      </c>
      <c r="C3489" s="4" t="s">
        <v>3879</v>
      </c>
      <c r="D3489" s="4" t="s">
        <v>3880</v>
      </c>
      <c r="F3489" s="4">
        <v>738946</v>
      </c>
      <c r="G3489" s="5" t="s">
        <v>1291</v>
      </c>
      <c r="H3489" s="4">
        <v>0</v>
      </c>
      <c r="I3489" s="6">
        <v>10770000</v>
      </c>
      <c r="J3489" s="6">
        <v>3730768</v>
      </c>
    </row>
    <row r="3490" spans="1:10" x14ac:dyDescent="0.2">
      <c r="A3490" s="4" t="s">
        <v>11</v>
      </c>
      <c r="B3490" s="4" t="s">
        <v>19</v>
      </c>
      <c r="C3490" s="4" t="s">
        <v>686</v>
      </c>
      <c r="D3490" s="4" t="s">
        <v>3881</v>
      </c>
      <c r="F3490" s="4">
        <v>1280187</v>
      </c>
      <c r="G3490" s="5" t="s">
        <v>1291</v>
      </c>
      <c r="H3490" s="4">
        <v>0</v>
      </c>
      <c r="I3490" s="6">
        <v>10780000</v>
      </c>
      <c r="J3490" s="6">
        <v>3731772</v>
      </c>
    </row>
    <row r="3491" spans="1:10" x14ac:dyDescent="0.2">
      <c r="A3491" s="4" t="s">
        <v>11</v>
      </c>
      <c r="B3491" s="4" t="s">
        <v>12</v>
      </c>
      <c r="C3491" s="4" t="s">
        <v>1020</v>
      </c>
      <c r="D3491" s="4" t="s">
        <v>3882</v>
      </c>
      <c r="F3491" s="4">
        <v>1661063</v>
      </c>
      <c r="G3491" s="5" t="s">
        <v>1291</v>
      </c>
      <c r="H3491" s="4">
        <v>0</v>
      </c>
      <c r="I3491" s="6">
        <v>10790000</v>
      </c>
      <c r="J3491" s="6">
        <v>3732776</v>
      </c>
    </row>
    <row r="3492" spans="1:10" x14ac:dyDescent="0.2">
      <c r="A3492" s="4" t="s">
        <v>11</v>
      </c>
      <c r="B3492" s="4" t="s">
        <v>67</v>
      </c>
      <c r="C3492" s="4" t="s">
        <v>191</v>
      </c>
      <c r="D3492" s="4" t="s">
        <v>3883</v>
      </c>
      <c r="F3492" s="4">
        <v>674224</v>
      </c>
      <c r="G3492" s="5" t="s">
        <v>1291</v>
      </c>
      <c r="H3492" s="4">
        <v>0</v>
      </c>
      <c r="I3492" s="6">
        <v>10800000</v>
      </c>
      <c r="J3492" s="6">
        <v>3733780</v>
      </c>
    </row>
    <row r="3493" spans="1:10" x14ac:dyDescent="0.2">
      <c r="A3493" s="4" t="s">
        <v>11</v>
      </c>
      <c r="B3493" s="4" t="s">
        <v>50</v>
      </c>
      <c r="C3493" s="4" t="s">
        <v>1388</v>
      </c>
      <c r="D3493" s="4" t="s">
        <v>3466</v>
      </c>
      <c r="F3493" s="4">
        <v>34229</v>
      </c>
      <c r="G3493" s="5" t="s">
        <v>1291</v>
      </c>
      <c r="H3493" s="4">
        <v>0</v>
      </c>
      <c r="I3493" s="6">
        <v>10810000</v>
      </c>
      <c r="J3493" s="6">
        <v>3734784</v>
      </c>
    </row>
    <row r="3494" spans="1:10" x14ac:dyDescent="0.2">
      <c r="A3494" s="4" t="s">
        <v>11</v>
      </c>
      <c r="B3494" s="4" t="s">
        <v>19</v>
      </c>
      <c r="C3494" s="4" t="s">
        <v>575</v>
      </c>
      <c r="D3494" s="4" t="s">
        <v>3884</v>
      </c>
      <c r="F3494" s="4">
        <v>50845</v>
      </c>
      <c r="G3494" s="5" t="s">
        <v>1291</v>
      </c>
      <c r="H3494" s="4">
        <v>0</v>
      </c>
      <c r="I3494" s="6">
        <v>10820000</v>
      </c>
      <c r="J3494" s="6">
        <v>3735788</v>
      </c>
    </row>
    <row r="3495" spans="1:10" x14ac:dyDescent="0.2">
      <c r="A3495" s="4" t="s">
        <v>11</v>
      </c>
      <c r="B3495" s="4" t="s">
        <v>19</v>
      </c>
      <c r="C3495" s="4" t="s">
        <v>575</v>
      </c>
      <c r="D3495" s="4" t="s">
        <v>3885</v>
      </c>
      <c r="F3495" s="4">
        <v>522274</v>
      </c>
      <c r="G3495" s="5" t="s">
        <v>1291</v>
      </c>
      <c r="H3495" s="4">
        <v>0</v>
      </c>
      <c r="I3495" s="6">
        <v>10830000</v>
      </c>
      <c r="J3495" s="6">
        <v>3736792</v>
      </c>
    </row>
    <row r="3496" spans="1:10" x14ac:dyDescent="0.2">
      <c r="A3496" s="4" t="s">
        <v>11</v>
      </c>
      <c r="B3496" s="4" t="s">
        <v>19</v>
      </c>
      <c r="C3496" s="4" t="s">
        <v>584</v>
      </c>
      <c r="D3496" s="4" t="s">
        <v>3886</v>
      </c>
      <c r="F3496" s="4">
        <v>507481</v>
      </c>
      <c r="G3496" s="5" t="s">
        <v>1291</v>
      </c>
      <c r="H3496" s="4">
        <v>0</v>
      </c>
      <c r="I3496" s="6">
        <v>10840000</v>
      </c>
      <c r="J3496" s="6">
        <v>3737796</v>
      </c>
    </row>
    <row r="3497" spans="1:10" x14ac:dyDescent="0.2">
      <c r="A3497" s="4" t="s">
        <v>11</v>
      </c>
      <c r="B3497" s="4" t="s">
        <v>19</v>
      </c>
      <c r="C3497" s="4" t="s">
        <v>2506</v>
      </c>
      <c r="D3497" s="4" t="s">
        <v>3886</v>
      </c>
      <c r="F3497" s="4">
        <v>756658</v>
      </c>
      <c r="G3497" s="5" t="s">
        <v>1291</v>
      </c>
      <c r="H3497" s="4">
        <v>0</v>
      </c>
      <c r="I3497" s="6">
        <v>10850000</v>
      </c>
      <c r="J3497" s="6">
        <v>3738800</v>
      </c>
    </row>
    <row r="3498" spans="1:10" x14ac:dyDescent="0.2">
      <c r="A3498" s="4" t="s">
        <v>11</v>
      </c>
      <c r="B3498" s="4" t="s">
        <v>12</v>
      </c>
      <c r="C3498" s="4" t="s">
        <v>805</v>
      </c>
      <c r="D3498" s="4" t="s">
        <v>3887</v>
      </c>
      <c r="F3498" s="4">
        <v>517886</v>
      </c>
      <c r="G3498" s="5" t="s">
        <v>1291</v>
      </c>
      <c r="H3498" s="4">
        <v>0</v>
      </c>
      <c r="I3498" s="6">
        <v>10860000</v>
      </c>
      <c r="J3498" s="6">
        <v>3739804</v>
      </c>
    </row>
    <row r="3499" spans="1:10" x14ac:dyDescent="0.2">
      <c r="A3499" s="4" t="s">
        <v>11</v>
      </c>
      <c r="B3499" s="4" t="s">
        <v>25</v>
      </c>
      <c r="C3499" s="4" t="s">
        <v>191</v>
      </c>
      <c r="D3499" s="4" t="s">
        <v>3888</v>
      </c>
      <c r="F3499" s="4">
        <v>1447257</v>
      </c>
      <c r="G3499" s="5" t="s">
        <v>1291</v>
      </c>
      <c r="H3499" s="4">
        <v>0</v>
      </c>
      <c r="I3499" s="6">
        <v>10870000</v>
      </c>
      <c r="J3499" s="6">
        <v>3740808</v>
      </c>
    </row>
    <row r="3500" spans="1:10" x14ac:dyDescent="0.2">
      <c r="A3500" s="4" t="s">
        <v>11</v>
      </c>
      <c r="B3500" s="4" t="s">
        <v>50</v>
      </c>
      <c r="C3500" s="4" t="s">
        <v>890</v>
      </c>
      <c r="D3500" s="4" t="s">
        <v>3889</v>
      </c>
      <c r="F3500" s="4">
        <v>591469</v>
      </c>
      <c r="G3500" s="5" t="s">
        <v>1291</v>
      </c>
      <c r="H3500" s="4">
        <v>0</v>
      </c>
      <c r="I3500" s="6">
        <v>10880000</v>
      </c>
      <c r="J3500" s="6">
        <v>3741812</v>
      </c>
    </row>
    <row r="3501" spans="1:10" x14ac:dyDescent="0.2">
      <c r="A3501" s="4" t="s">
        <v>11</v>
      </c>
      <c r="B3501" s="4" t="s">
        <v>12</v>
      </c>
      <c r="C3501" s="4" t="s">
        <v>1718</v>
      </c>
      <c r="D3501" s="4" t="s">
        <v>52</v>
      </c>
      <c r="F3501" s="4">
        <v>1661527</v>
      </c>
      <c r="G3501" s="5" t="s">
        <v>1291</v>
      </c>
      <c r="H3501" s="4">
        <v>0</v>
      </c>
      <c r="I3501" s="6">
        <v>10890000</v>
      </c>
      <c r="J3501" s="6">
        <v>3742816</v>
      </c>
    </row>
    <row r="3502" spans="1:10" x14ac:dyDescent="0.2">
      <c r="A3502" s="4" t="s">
        <v>11</v>
      </c>
      <c r="B3502" s="4" t="s">
        <v>12</v>
      </c>
      <c r="C3502" s="4" t="s">
        <v>890</v>
      </c>
      <c r="D3502" s="4" t="s">
        <v>3890</v>
      </c>
      <c r="F3502" s="4">
        <v>1747375</v>
      </c>
      <c r="G3502" s="5" t="s">
        <v>1291</v>
      </c>
      <c r="H3502" s="4">
        <v>0</v>
      </c>
      <c r="I3502" s="6">
        <v>10900000</v>
      </c>
      <c r="J3502" s="6">
        <v>3743820</v>
      </c>
    </row>
    <row r="3503" spans="1:10" x14ac:dyDescent="0.2">
      <c r="A3503" s="4" t="s">
        <v>11</v>
      </c>
      <c r="B3503" s="4" t="s">
        <v>50</v>
      </c>
      <c r="C3503" s="4" t="s">
        <v>795</v>
      </c>
      <c r="D3503" s="4" t="s">
        <v>665</v>
      </c>
      <c r="F3503" s="4">
        <v>1438041</v>
      </c>
      <c r="G3503" s="5" t="s">
        <v>1291</v>
      </c>
      <c r="H3503" s="4">
        <v>0</v>
      </c>
      <c r="I3503" s="6">
        <v>10910000</v>
      </c>
      <c r="J3503" s="6">
        <v>3744824</v>
      </c>
    </row>
    <row r="3504" spans="1:10" x14ac:dyDescent="0.2">
      <c r="A3504" s="4" t="s">
        <v>11</v>
      </c>
      <c r="B3504" s="4" t="s">
        <v>16</v>
      </c>
      <c r="C3504" s="4" t="s">
        <v>686</v>
      </c>
      <c r="D3504" s="4" t="s">
        <v>669</v>
      </c>
      <c r="F3504" s="4">
        <v>121208</v>
      </c>
      <c r="G3504" s="5" t="s">
        <v>1291</v>
      </c>
      <c r="H3504" s="4">
        <v>0</v>
      </c>
      <c r="I3504" s="6">
        <v>10920000</v>
      </c>
      <c r="J3504" s="6">
        <v>3745828</v>
      </c>
    </row>
    <row r="3505" spans="1:10" x14ac:dyDescent="0.2">
      <c r="A3505" s="4" t="s">
        <v>11</v>
      </c>
      <c r="B3505" s="4" t="s">
        <v>146</v>
      </c>
      <c r="C3505" s="4" t="s">
        <v>191</v>
      </c>
      <c r="D3505" s="4" t="s">
        <v>1432</v>
      </c>
      <c r="F3505" s="4">
        <v>1362654</v>
      </c>
      <c r="G3505" s="5" t="s">
        <v>1291</v>
      </c>
      <c r="H3505" s="4">
        <v>0</v>
      </c>
      <c r="I3505" s="6">
        <v>10930000</v>
      </c>
      <c r="J3505" s="6">
        <v>3746832</v>
      </c>
    </row>
    <row r="3506" spans="1:10" x14ac:dyDescent="0.2">
      <c r="A3506" s="4" t="s">
        <v>11</v>
      </c>
      <c r="B3506" s="4" t="s">
        <v>146</v>
      </c>
      <c r="C3506" s="4" t="s">
        <v>1760</v>
      </c>
      <c r="D3506" s="4" t="s">
        <v>3891</v>
      </c>
      <c r="F3506" s="4">
        <v>1073954</v>
      </c>
      <c r="G3506" s="5" t="s">
        <v>1291</v>
      </c>
      <c r="H3506" s="4">
        <v>0</v>
      </c>
      <c r="I3506" s="6">
        <v>10940000</v>
      </c>
      <c r="J3506" s="6">
        <v>3747836</v>
      </c>
    </row>
    <row r="3507" spans="1:10" x14ac:dyDescent="0.2">
      <c r="A3507" s="4" t="s">
        <v>11</v>
      </c>
      <c r="B3507" s="4" t="s">
        <v>157</v>
      </c>
      <c r="C3507" s="4" t="s">
        <v>686</v>
      </c>
      <c r="D3507" s="4" t="s">
        <v>3892</v>
      </c>
      <c r="F3507" s="4">
        <v>682383</v>
      </c>
      <c r="G3507" s="5" t="s">
        <v>1291</v>
      </c>
      <c r="H3507" s="4">
        <v>0</v>
      </c>
      <c r="I3507" s="6">
        <v>10950000</v>
      </c>
      <c r="J3507" s="6">
        <v>3748840</v>
      </c>
    </row>
    <row r="3508" spans="1:10" x14ac:dyDescent="0.2">
      <c r="A3508" s="4" t="s">
        <v>11</v>
      </c>
      <c r="B3508" s="4" t="s">
        <v>157</v>
      </c>
      <c r="C3508" s="4" t="s">
        <v>686</v>
      </c>
      <c r="D3508" s="4" t="s">
        <v>3893</v>
      </c>
      <c r="F3508" s="4">
        <v>751980</v>
      </c>
      <c r="G3508" s="5" t="s">
        <v>1291</v>
      </c>
      <c r="H3508" s="4">
        <v>0</v>
      </c>
      <c r="I3508" s="6">
        <v>10960000</v>
      </c>
      <c r="J3508" s="6">
        <v>3749844</v>
      </c>
    </row>
    <row r="3509" spans="1:10" x14ac:dyDescent="0.2">
      <c r="A3509" s="4" t="s">
        <v>11</v>
      </c>
      <c r="B3509" s="4" t="s">
        <v>12</v>
      </c>
      <c r="C3509" s="4" t="s">
        <v>1217</v>
      </c>
      <c r="D3509" s="4" t="s">
        <v>713</v>
      </c>
      <c r="F3509" s="4">
        <v>1437688</v>
      </c>
      <c r="G3509" s="5" t="s">
        <v>1291</v>
      </c>
      <c r="H3509" s="4">
        <v>0</v>
      </c>
      <c r="I3509" s="6">
        <v>10970000</v>
      </c>
      <c r="J3509" s="6">
        <v>3750848</v>
      </c>
    </row>
    <row r="3510" spans="1:10" x14ac:dyDescent="0.2">
      <c r="A3510" s="4" t="s">
        <v>11</v>
      </c>
      <c r="B3510" s="4" t="s">
        <v>50</v>
      </c>
      <c r="C3510" s="4" t="s">
        <v>795</v>
      </c>
      <c r="D3510" s="4" t="s">
        <v>3894</v>
      </c>
      <c r="F3510" s="4">
        <v>593564</v>
      </c>
      <c r="G3510" s="5" t="s">
        <v>1291</v>
      </c>
      <c r="H3510" s="4">
        <v>0</v>
      </c>
      <c r="I3510" s="6">
        <v>10980000</v>
      </c>
      <c r="J3510" s="6">
        <v>3751852</v>
      </c>
    </row>
    <row r="3511" spans="1:10" x14ac:dyDescent="0.2">
      <c r="A3511" s="4" t="s">
        <v>11</v>
      </c>
      <c r="B3511" s="4" t="s">
        <v>12</v>
      </c>
      <c r="C3511" s="4" t="s">
        <v>757</v>
      </c>
      <c r="D3511" s="4" t="s">
        <v>3263</v>
      </c>
      <c r="F3511" s="4">
        <v>119210</v>
      </c>
      <c r="G3511" s="5" t="s">
        <v>1291</v>
      </c>
      <c r="H3511" s="4">
        <v>0</v>
      </c>
      <c r="I3511" s="6">
        <v>10990000</v>
      </c>
      <c r="J3511" s="6">
        <v>3752856</v>
      </c>
    </row>
    <row r="3512" spans="1:10" x14ac:dyDescent="0.2">
      <c r="A3512" s="4" t="s">
        <v>11</v>
      </c>
      <c r="B3512" s="4" t="s">
        <v>16</v>
      </c>
      <c r="C3512" s="4" t="s">
        <v>757</v>
      </c>
      <c r="D3512" s="4" t="s">
        <v>883</v>
      </c>
      <c r="F3512" s="4">
        <v>639623</v>
      </c>
      <c r="G3512" s="5" t="s">
        <v>1291</v>
      </c>
      <c r="H3512" s="4">
        <v>0</v>
      </c>
      <c r="I3512" s="6">
        <v>11000000</v>
      </c>
      <c r="J3512" s="6">
        <v>3753860</v>
      </c>
    </row>
    <row r="3513" spans="1:10" x14ac:dyDescent="0.2">
      <c r="A3513" s="4" t="s">
        <v>11</v>
      </c>
      <c r="B3513" s="4" t="s">
        <v>16</v>
      </c>
      <c r="C3513" s="4" t="s">
        <v>757</v>
      </c>
      <c r="D3513" s="4" t="s">
        <v>3895</v>
      </c>
      <c r="F3513" s="4">
        <v>1133006</v>
      </c>
      <c r="G3513" s="5" t="s">
        <v>1291</v>
      </c>
      <c r="H3513" s="4">
        <v>0</v>
      </c>
      <c r="I3513" s="6">
        <v>11010000</v>
      </c>
      <c r="J3513" s="6">
        <v>3754864</v>
      </c>
    </row>
    <row r="3514" spans="1:10" x14ac:dyDescent="0.2">
      <c r="A3514" s="4" t="s">
        <v>11</v>
      </c>
      <c r="B3514" s="4" t="s">
        <v>25</v>
      </c>
      <c r="C3514" s="4" t="s">
        <v>1014</v>
      </c>
      <c r="D3514" s="4" t="s">
        <v>1050</v>
      </c>
      <c r="F3514" s="4">
        <v>1341674</v>
      </c>
      <c r="G3514" s="5" t="s">
        <v>1291</v>
      </c>
      <c r="H3514" s="4">
        <v>0</v>
      </c>
      <c r="I3514" s="6">
        <v>11020000</v>
      </c>
      <c r="J3514" s="6">
        <v>3755868</v>
      </c>
    </row>
    <row r="3515" spans="1:10" x14ac:dyDescent="0.2">
      <c r="A3515" s="4" t="s">
        <v>11</v>
      </c>
      <c r="B3515" s="4" t="s">
        <v>19</v>
      </c>
      <c r="C3515" s="4" t="s">
        <v>729</v>
      </c>
      <c r="D3515" s="4" t="s">
        <v>3896</v>
      </c>
      <c r="F3515" s="4">
        <v>757599</v>
      </c>
      <c r="G3515" s="5" t="s">
        <v>1291</v>
      </c>
      <c r="H3515" s="4">
        <v>0</v>
      </c>
      <c r="I3515" s="6">
        <v>11030000</v>
      </c>
      <c r="J3515" s="6">
        <v>3756872</v>
      </c>
    </row>
    <row r="3516" spans="1:10" x14ac:dyDescent="0.2">
      <c r="A3516" s="4" t="s">
        <v>11</v>
      </c>
      <c r="B3516" s="4" t="s">
        <v>12</v>
      </c>
      <c r="C3516" s="4" t="s">
        <v>729</v>
      </c>
      <c r="D3516" s="4" t="s">
        <v>3897</v>
      </c>
      <c r="F3516" s="4">
        <v>648061</v>
      </c>
      <c r="G3516" s="5" t="s">
        <v>1291</v>
      </c>
      <c r="H3516" s="4">
        <v>0</v>
      </c>
      <c r="I3516" s="6">
        <v>11040000</v>
      </c>
      <c r="J3516" s="6">
        <v>3757876</v>
      </c>
    </row>
    <row r="3517" spans="1:10" x14ac:dyDescent="0.2">
      <c r="A3517" s="4" t="s">
        <v>11</v>
      </c>
      <c r="B3517" s="4" t="s">
        <v>19</v>
      </c>
      <c r="C3517" s="4" t="s">
        <v>729</v>
      </c>
      <c r="D3517" s="4" t="s">
        <v>1037</v>
      </c>
      <c r="F3517" s="4">
        <v>768778</v>
      </c>
      <c r="G3517" s="5" t="s">
        <v>1291</v>
      </c>
      <c r="H3517" s="4">
        <v>0</v>
      </c>
      <c r="I3517" s="6">
        <v>11050000</v>
      </c>
      <c r="J3517" s="6">
        <v>3758880</v>
      </c>
    </row>
    <row r="3518" spans="1:10" x14ac:dyDescent="0.2">
      <c r="A3518" s="4" t="s">
        <v>11</v>
      </c>
      <c r="B3518" s="4" t="s">
        <v>12</v>
      </c>
      <c r="C3518" s="4" t="s">
        <v>2830</v>
      </c>
      <c r="D3518" s="4" t="s">
        <v>3898</v>
      </c>
      <c r="F3518" s="4">
        <v>1069556</v>
      </c>
      <c r="G3518" s="5" t="s">
        <v>1291</v>
      </c>
      <c r="H3518" s="4">
        <v>0</v>
      </c>
      <c r="I3518" s="6">
        <v>11060000</v>
      </c>
      <c r="J3518" s="6">
        <v>3759884</v>
      </c>
    </row>
    <row r="3519" spans="1:10" x14ac:dyDescent="0.2">
      <c r="A3519" s="4" t="s">
        <v>11</v>
      </c>
      <c r="B3519" s="4" t="s">
        <v>12</v>
      </c>
      <c r="C3519" s="4" t="s">
        <v>191</v>
      </c>
      <c r="D3519" s="4" t="s">
        <v>1219</v>
      </c>
      <c r="F3519" s="4">
        <v>740025</v>
      </c>
      <c r="G3519" s="5" t="s">
        <v>1291</v>
      </c>
      <c r="H3519" s="4">
        <v>0</v>
      </c>
      <c r="I3519" s="6">
        <v>11070000</v>
      </c>
      <c r="J3519" s="6">
        <v>3760888</v>
      </c>
    </row>
    <row r="3520" spans="1:10" x14ac:dyDescent="0.2">
      <c r="A3520" s="4" t="s">
        <v>11</v>
      </c>
      <c r="B3520" s="4" t="s">
        <v>19</v>
      </c>
      <c r="C3520" s="4" t="s">
        <v>3065</v>
      </c>
      <c r="D3520" s="4" t="s">
        <v>3469</v>
      </c>
      <c r="F3520" s="4">
        <v>1012697</v>
      </c>
      <c r="G3520" s="5" t="s">
        <v>1291</v>
      </c>
      <c r="H3520" s="4">
        <v>0</v>
      </c>
      <c r="I3520" s="6">
        <v>11080000</v>
      </c>
      <c r="J3520" s="6">
        <v>3761892</v>
      </c>
    </row>
    <row r="3521" spans="1:10" x14ac:dyDescent="0.2">
      <c r="A3521" s="4" t="s">
        <v>11</v>
      </c>
      <c r="B3521" s="4" t="s">
        <v>22</v>
      </c>
      <c r="C3521" s="4" t="s">
        <v>191</v>
      </c>
      <c r="D3521" s="4" t="s">
        <v>3899</v>
      </c>
      <c r="F3521" s="4">
        <v>1604642</v>
      </c>
      <c r="G3521" s="5" t="s">
        <v>1291</v>
      </c>
      <c r="H3521" s="4">
        <v>0</v>
      </c>
      <c r="I3521" s="6">
        <v>11090000</v>
      </c>
      <c r="J3521" s="6">
        <v>3762896</v>
      </c>
    </row>
    <row r="3522" spans="1:10" x14ac:dyDescent="0.2">
      <c r="A3522" s="4" t="s">
        <v>11</v>
      </c>
      <c r="B3522" s="4" t="s">
        <v>12</v>
      </c>
      <c r="C3522" s="4" t="s">
        <v>3065</v>
      </c>
      <c r="D3522" s="4" t="s">
        <v>3900</v>
      </c>
      <c r="F3522" s="4">
        <v>924421</v>
      </c>
      <c r="G3522" s="5" t="s">
        <v>1291</v>
      </c>
      <c r="H3522" s="4">
        <v>0</v>
      </c>
      <c r="I3522" s="6">
        <v>11100000</v>
      </c>
      <c r="J3522" s="6">
        <v>3763900</v>
      </c>
    </row>
    <row r="3523" spans="1:10" x14ac:dyDescent="0.2">
      <c r="A3523" s="4" t="s">
        <v>11</v>
      </c>
      <c r="B3523" s="4" t="s">
        <v>19</v>
      </c>
      <c r="C3523" s="4" t="s">
        <v>3901</v>
      </c>
      <c r="D3523" s="4" t="s">
        <v>1347</v>
      </c>
      <c r="F3523" s="4">
        <v>572071</v>
      </c>
      <c r="G3523" s="5" t="s">
        <v>1291</v>
      </c>
      <c r="H3523" s="4">
        <v>0</v>
      </c>
      <c r="I3523" s="6">
        <v>11110000</v>
      </c>
      <c r="J3523" s="6">
        <v>3764904</v>
      </c>
    </row>
    <row r="3524" spans="1:10" x14ac:dyDescent="0.2">
      <c r="A3524" s="4" t="s">
        <v>11</v>
      </c>
      <c r="B3524" s="4" t="s">
        <v>157</v>
      </c>
      <c r="C3524" s="4" t="s">
        <v>191</v>
      </c>
      <c r="D3524" s="4" t="s">
        <v>3902</v>
      </c>
      <c r="F3524" s="4">
        <v>1084860</v>
      </c>
      <c r="G3524" s="5" t="s">
        <v>1291</v>
      </c>
      <c r="H3524" s="4">
        <v>0</v>
      </c>
      <c r="I3524" s="6">
        <v>11120000</v>
      </c>
      <c r="J3524" s="6">
        <v>3765908</v>
      </c>
    </row>
    <row r="3525" spans="1:10" x14ac:dyDescent="0.2">
      <c r="A3525" s="4" t="s">
        <v>11</v>
      </c>
      <c r="B3525" s="4" t="s">
        <v>157</v>
      </c>
      <c r="C3525" s="4" t="s">
        <v>3903</v>
      </c>
      <c r="D3525" s="4" t="s">
        <v>3904</v>
      </c>
      <c r="F3525" s="4">
        <v>1555208</v>
      </c>
      <c r="G3525" s="5" t="s">
        <v>1291</v>
      </c>
      <c r="H3525" s="4">
        <v>0</v>
      </c>
      <c r="I3525" s="6">
        <v>11130000</v>
      </c>
      <c r="J3525" s="6">
        <v>3766912</v>
      </c>
    </row>
    <row r="3526" spans="1:10" x14ac:dyDescent="0.2">
      <c r="A3526" s="4" t="s">
        <v>11</v>
      </c>
      <c r="B3526" s="4" t="s">
        <v>19</v>
      </c>
      <c r="C3526" s="4" t="s">
        <v>1401</v>
      </c>
      <c r="D3526" s="4" t="s">
        <v>3772</v>
      </c>
      <c r="F3526" s="4">
        <v>755445</v>
      </c>
      <c r="G3526" s="5" t="s">
        <v>1291</v>
      </c>
      <c r="H3526" s="4">
        <v>0</v>
      </c>
      <c r="I3526" s="6">
        <v>11140000</v>
      </c>
      <c r="J3526" s="6">
        <v>3767916</v>
      </c>
    </row>
    <row r="3527" spans="1:10" x14ac:dyDescent="0.2">
      <c r="A3527" s="4" t="s">
        <v>11</v>
      </c>
      <c r="B3527" s="4" t="s">
        <v>19</v>
      </c>
      <c r="C3527" s="4" t="s">
        <v>1401</v>
      </c>
      <c r="D3527" s="4" t="s">
        <v>1177</v>
      </c>
      <c r="F3527" s="4">
        <v>751600</v>
      </c>
      <c r="G3527" s="5" t="s">
        <v>1291</v>
      </c>
      <c r="H3527" s="4">
        <v>0</v>
      </c>
      <c r="I3527" s="6">
        <v>11150000</v>
      </c>
      <c r="J3527" s="6">
        <v>3768920</v>
      </c>
    </row>
    <row r="3528" spans="1:10" x14ac:dyDescent="0.2">
      <c r="A3528" s="4" t="s">
        <v>11</v>
      </c>
      <c r="B3528" s="4" t="s">
        <v>19</v>
      </c>
      <c r="C3528" s="4" t="s">
        <v>1401</v>
      </c>
      <c r="D3528" s="4" t="s">
        <v>3733</v>
      </c>
      <c r="F3528" s="4">
        <v>603157</v>
      </c>
      <c r="G3528" s="5" t="s">
        <v>1291</v>
      </c>
      <c r="H3528" s="4">
        <v>0</v>
      </c>
      <c r="I3528" s="6">
        <v>11160000</v>
      </c>
      <c r="J3528" s="6">
        <v>3769924</v>
      </c>
    </row>
    <row r="3529" spans="1:10" x14ac:dyDescent="0.2">
      <c r="A3529" s="4" t="s">
        <v>11</v>
      </c>
      <c r="B3529" s="4" t="s">
        <v>12</v>
      </c>
      <c r="C3529" s="4" t="s">
        <v>1401</v>
      </c>
      <c r="D3529" s="4" t="s">
        <v>3121</v>
      </c>
      <c r="F3529" s="4">
        <v>1510732</v>
      </c>
      <c r="G3529" s="5" t="s">
        <v>1291</v>
      </c>
      <c r="H3529" s="4">
        <v>0</v>
      </c>
      <c r="I3529" s="6">
        <v>11170000</v>
      </c>
      <c r="J3529" s="6">
        <v>3770928</v>
      </c>
    </row>
    <row r="3530" spans="1:10" x14ac:dyDescent="0.2">
      <c r="A3530" s="4" t="s">
        <v>11</v>
      </c>
      <c r="B3530" s="4" t="s">
        <v>12</v>
      </c>
      <c r="C3530" s="4" t="s">
        <v>3905</v>
      </c>
      <c r="D3530" s="4" t="s">
        <v>3906</v>
      </c>
      <c r="F3530" s="4">
        <v>1690013</v>
      </c>
      <c r="G3530" s="5" t="s">
        <v>1291</v>
      </c>
      <c r="H3530" s="4">
        <v>0</v>
      </c>
      <c r="I3530" s="6">
        <v>11180000</v>
      </c>
      <c r="J3530" s="6">
        <v>3771932</v>
      </c>
    </row>
    <row r="3531" spans="1:10" x14ac:dyDescent="0.2">
      <c r="A3531" s="4" t="s">
        <v>11</v>
      </c>
      <c r="B3531" s="4" t="s">
        <v>157</v>
      </c>
      <c r="C3531" s="4" t="s">
        <v>737</v>
      </c>
      <c r="D3531" s="4" t="s">
        <v>1141</v>
      </c>
      <c r="F3531" s="4">
        <v>607125</v>
      </c>
      <c r="G3531" s="5" t="s">
        <v>1291</v>
      </c>
      <c r="H3531" s="4">
        <v>0</v>
      </c>
      <c r="I3531" s="6">
        <v>11190000</v>
      </c>
      <c r="J3531" s="6">
        <v>3772936</v>
      </c>
    </row>
    <row r="3532" spans="1:10" x14ac:dyDescent="0.2">
      <c r="A3532" s="4" t="s">
        <v>11</v>
      </c>
      <c r="B3532" s="4" t="s">
        <v>19</v>
      </c>
      <c r="C3532" s="4" t="s">
        <v>737</v>
      </c>
      <c r="D3532" s="4" t="s">
        <v>3907</v>
      </c>
      <c r="F3532" s="4">
        <v>1608858</v>
      </c>
      <c r="G3532" s="5" t="s">
        <v>1291</v>
      </c>
      <c r="H3532" s="4">
        <v>0</v>
      </c>
      <c r="I3532" s="6">
        <v>11200000</v>
      </c>
      <c r="J3532" s="6">
        <v>3773940</v>
      </c>
    </row>
    <row r="3533" spans="1:10" x14ac:dyDescent="0.2">
      <c r="A3533" s="4" t="s">
        <v>11</v>
      </c>
      <c r="B3533" s="4" t="s">
        <v>50</v>
      </c>
      <c r="C3533" s="4" t="s">
        <v>2484</v>
      </c>
      <c r="D3533" s="4" t="s">
        <v>236</v>
      </c>
      <c r="F3533" s="4">
        <v>263994</v>
      </c>
      <c r="G3533" s="5" t="s">
        <v>1291</v>
      </c>
      <c r="H3533" s="4">
        <v>0</v>
      </c>
      <c r="I3533" s="6">
        <v>11210000</v>
      </c>
      <c r="J3533" s="6">
        <v>3774944</v>
      </c>
    </row>
    <row r="3534" spans="1:10" x14ac:dyDescent="0.2">
      <c r="A3534" s="4" t="s">
        <v>11</v>
      </c>
      <c r="B3534" s="4" t="s">
        <v>12</v>
      </c>
      <c r="C3534" s="4" t="s">
        <v>737</v>
      </c>
      <c r="D3534" s="4" t="s">
        <v>3908</v>
      </c>
      <c r="F3534" s="4">
        <v>1625027</v>
      </c>
      <c r="G3534" s="5" t="s">
        <v>1291</v>
      </c>
      <c r="H3534" s="4">
        <v>0</v>
      </c>
      <c r="I3534" s="6">
        <v>11220000</v>
      </c>
      <c r="J3534" s="6">
        <v>3775948</v>
      </c>
    </row>
    <row r="3535" spans="1:10" x14ac:dyDescent="0.2">
      <c r="A3535" s="4" t="s">
        <v>11</v>
      </c>
      <c r="B3535" s="4" t="s">
        <v>157</v>
      </c>
      <c r="C3535" s="4" t="s">
        <v>275</v>
      </c>
      <c r="D3535" s="4" t="s">
        <v>3909</v>
      </c>
      <c r="F3535" s="4">
        <v>47296</v>
      </c>
      <c r="G3535" s="5" t="s">
        <v>1291</v>
      </c>
      <c r="H3535" s="4">
        <v>0</v>
      </c>
      <c r="I3535" s="6">
        <v>11230000</v>
      </c>
      <c r="J3535" s="6">
        <v>3776952</v>
      </c>
    </row>
    <row r="3536" spans="1:10" x14ac:dyDescent="0.2">
      <c r="A3536" s="4" t="s">
        <v>11</v>
      </c>
      <c r="B3536" s="4" t="s">
        <v>25</v>
      </c>
      <c r="C3536" s="4" t="s">
        <v>1040</v>
      </c>
      <c r="D3536" s="4" t="s">
        <v>3910</v>
      </c>
      <c r="F3536" s="4">
        <v>629236</v>
      </c>
      <c r="G3536" s="5" t="s">
        <v>1291</v>
      </c>
      <c r="H3536" s="4">
        <v>0</v>
      </c>
      <c r="I3536" s="6">
        <v>11240000</v>
      </c>
      <c r="J3536" s="6">
        <v>3777956</v>
      </c>
    </row>
    <row r="3537" spans="1:10" x14ac:dyDescent="0.2">
      <c r="A3537" s="4" t="s">
        <v>11</v>
      </c>
      <c r="B3537" s="4" t="s">
        <v>22</v>
      </c>
      <c r="C3537" s="4" t="s">
        <v>795</v>
      </c>
      <c r="D3537" s="4" t="s">
        <v>902</v>
      </c>
      <c r="F3537" s="4">
        <v>1359197</v>
      </c>
      <c r="G3537" s="5" t="s">
        <v>1291</v>
      </c>
      <c r="H3537" s="4">
        <v>0</v>
      </c>
      <c r="I3537" s="6">
        <v>11250000</v>
      </c>
      <c r="J3537" s="6">
        <v>3778960</v>
      </c>
    </row>
    <row r="3538" spans="1:10" x14ac:dyDescent="0.2">
      <c r="A3538" s="4" t="s">
        <v>11</v>
      </c>
      <c r="B3538" s="4" t="s">
        <v>12</v>
      </c>
      <c r="C3538" s="4" t="s">
        <v>795</v>
      </c>
      <c r="D3538" s="4" t="s">
        <v>3911</v>
      </c>
      <c r="F3538" s="4">
        <v>523256</v>
      </c>
      <c r="G3538" s="5" t="s">
        <v>1291</v>
      </c>
      <c r="H3538" s="4">
        <v>0</v>
      </c>
      <c r="I3538" s="6">
        <v>11260000</v>
      </c>
      <c r="J3538" s="6">
        <v>3779964</v>
      </c>
    </row>
    <row r="3539" spans="1:10" x14ac:dyDescent="0.2">
      <c r="A3539" s="4" t="s">
        <v>11</v>
      </c>
      <c r="B3539" s="4" t="s">
        <v>67</v>
      </c>
      <c r="C3539" s="4" t="s">
        <v>795</v>
      </c>
      <c r="D3539" s="4" t="s">
        <v>2962</v>
      </c>
      <c r="F3539" s="4">
        <v>1536455</v>
      </c>
      <c r="G3539" s="5" t="s">
        <v>1291</v>
      </c>
      <c r="H3539" s="4">
        <v>0</v>
      </c>
      <c r="I3539" s="6">
        <v>11270000</v>
      </c>
      <c r="J3539" s="6">
        <v>3780968</v>
      </c>
    </row>
    <row r="3540" spans="1:10" x14ac:dyDescent="0.2">
      <c r="A3540" s="4" t="s">
        <v>11</v>
      </c>
      <c r="B3540" s="4" t="s">
        <v>19</v>
      </c>
      <c r="C3540" s="4" t="s">
        <v>737</v>
      </c>
      <c r="D3540" s="4" t="s">
        <v>2857</v>
      </c>
      <c r="F3540" s="4">
        <v>37297</v>
      </c>
      <c r="G3540" s="5" t="s">
        <v>1291</v>
      </c>
      <c r="H3540" s="4">
        <v>0</v>
      </c>
      <c r="I3540" s="6">
        <v>11280000</v>
      </c>
      <c r="J3540" s="6">
        <v>3781972</v>
      </c>
    </row>
    <row r="3541" spans="1:10" x14ac:dyDescent="0.2">
      <c r="A3541" s="4" t="s">
        <v>11</v>
      </c>
      <c r="B3541" s="4" t="s">
        <v>12</v>
      </c>
      <c r="C3541" s="4" t="s">
        <v>1404</v>
      </c>
      <c r="D3541" s="4" t="s">
        <v>3912</v>
      </c>
      <c r="F3541" s="4">
        <v>1539509</v>
      </c>
      <c r="G3541" s="5" t="s">
        <v>1291</v>
      </c>
      <c r="H3541" s="4">
        <v>0</v>
      </c>
      <c r="I3541" s="6">
        <v>11290000</v>
      </c>
      <c r="J3541" s="6">
        <v>3782976</v>
      </c>
    </row>
    <row r="3542" spans="1:10" x14ac:dyDescent="0.2">
      <c r="A3542" s="4" t="s">
        <v>11</v>
      </c>
      <c r="B3542" s="4" t="s">
        <v>16</v>
      </c>
      <c r="C3542" s="4" t="s">
        <v>1404</v>
      </c>
      <c r="D3542" s="4" t="s">
        <v>2683</v>
      </c>
      <c r="F3542" s="4">
        <v>126019</v>
      </c>
      <c r="G3542" s="5" t="s">
        <v>1291</v>
      </c>
      <c r="H3542" s="4">
        <v>0</v>
      </c>
      <c r="I3542" s="6">
        <v>11300000</v>
      </c>
      <c r="J3542" s="6">
        <v>3783980</v>
      </c>
    </row>
    <row r="3543" spans="1:10" x14ac:dyDescent="0.2">
      <c r="A3543" s="4" t="s">
        <v>11</v>
      </c>
      <c r="B3543" s="4" t="s">
        <v>12</v>
      </c>
      <c r="C3543" s="4" t="s">
        <v>1008</v>
      </c>
      <c r="D3543" s="4" t="s">
        <v>3303</v>
      </c>
      <c r="F3543" s="4">
        <v>36653</v>
      </c>
      <c r="G3543" s="5" t="s">
        <v>1291</v>
      </c>
      <c r="H3543" s="4">
        <v>0</v>
      </c>
      <c r="I3543" s="6">
        <v>11310000</v>
      </c>
      <c r="J3543" s="6">
        <v>3784984</v>
      </c>
    </row>
    <row r="3544" spans="1:10" x14ac:dyDescent="0.2">
      <c r="A3544" s="4" t="s">
        <v>11</v>
      </c>
      <c r="B3544" s="4" t="s">
        <v>12</v>
      </c>
      <c r="C3544" s="4" t="s">
        <v>3164</v>
      </c>
      <c r="D3544" s="4" t="s">
        <v>3913</v>
      </c>
      <c r="F3544" s="4">
        <v>857951</v>
      </c>
      <c r="G3544" s="5" t="s">
        <v>1291</v>
      </c>
      <c r="H3544" s="4">
        <v>0</v>
      </c>
      <c r="I3544" s="6">
        <v>11320000</v>
      </c>
      <c r="J3544" s="6">
        <v>3785988</v>
      </c>
    </row>
    <row r="3545" spans="1:10" x14ac:dyDescent="0.2">
      <c r="A3545" s="4" t="s">
        <v>11</v>
      </c>
      <c r="B3545" s="4" t="s">
        <v>12</v>
      </c>
      <c r="C3545" s="4" t="s">
        <v>191</v>
      </c>
      <c r="D3545" s="4" t="s">
        <v>3914</v>
      </c>
      <c r="F3545" s="4">
        <v>857670</v>
      </c>
      <c r="G3545" s="5" t="s">
        <v>1291</v>
      </c>
      <c r="H3545" s="4">
        <v>0</v>
      </c>
      <c r="I3545" s="6">
        <v>11330000</v>
      </c>
      <c r="J3545" s="6">
        <v>3786992</v>
      </c>
    </row>
    <row r="3546" spans="1:10" x14ac:dyDescent="0.2">
      <c r="A3546" s="4" t="s">
        <v>11</v>
      </c>
      <c r="B3546" s="4" t="s">
        <v>12</v>
      </c>
      <c r="C3546" s="4" t="s">
        <v>191</v>
      </c>
      <c r="D3546" s="4" t="s">
        <v>2686</v>
      </c>
      <c r="F3546" s="4">
        <v>1661915</v>
      </c>
      <c r="G3546" s="5" t="s">
        <v>1291</v>
      </c>
      <c r="H3546" s="4">
        <v>0</v>
      </c>
      <c r="I3546" s="6">
        <v>11340000</v>
      </c>
      <c r="J3546" s="6">
        <v>3787996</v>
      </c>
    </row>
    <row r="3547" spans="1:10" x14ac:dyDescent="0.2">
      <c r="A3547" s="4" t="s">
        <v>11</v>
      </c>
      <c r="B3547" s="4" t="s">
        <v>25</v>
      </c>
      <c r="C3547" s="4" t="s">
        <v>2462</v>
      </c>
      <c r="D3547" s="4" t="s">
        <v>3915</v>
      </c>
      <c r="F3547" s="4">
        <v>1151305</v>
      </c>
      <c r="G3547" s="5" t="s">
        <v>1291</v>
      </c>
      <c r="H3547" s="4">
        <v>0</v>
      </c>
      <c r="I3547" s="6">
        <v>11350000</v>
      </c>
      <c r="J3547" s="6">
        <v>3789000</v>
      </c>
    </row>
    <row r="3548" spans="1:10" x14ac:dyDescent="0.2">
      <c r="A3548" s="4" t="s">
        <v>11</v>
      </c>
      <c r="B3548" s="4" t="s">
        <v>12</v>
      </c>
      <c r="C3548" s="4" t="s">
        <v>191</v>
      </c>
      <c r="D3548" s="4" t="s">
        <v>3916</v>
      </c>
      <c r="F3548" s="4">
        <v>512754</v>
      </c>
      <c r="G3548" s="5" t="s">
        <v>1291</v>
      </c>
      <c r="H3548" s="4">
        <v>0</v>
      </c>
      <c r="I3548" s="6">
        <v>11360000</v>
      </c>
      <c r="J3548" s="6">
        <v>3790004</v>
      </c>
    </row>
    <row r="3549" spans="1:10" x14ac:dyDescent="0.2">
      <c r="A3549" s="4" t="s">
        <v>11</v>
      </c>
      <c r="B3549" s="4" t="s">
        <v>50</v>
      </c>
      <c r="C3549" s="4" t="s">
        <v>1166</v>
      </c>
      <c r="D3549" s="4" t="s">
        <v>1155</v>
      </c>
      <c r="F3549" s="4">
        <v>57550</v>
      </c>
      <c r="G3549" s="5" t="s">
        <v>1291</v>
      </c>
      <c r="H3549" s="4">
        <v>0</v>
      </c>
      <c r="I3549" s="6">
        <v>11370000</v>
      </c>
      <c r="J3549" s="6">
        <v>3791008</v>
      </c>
    </row>
    <row r="3550" spans="1:10" x14ac:dyDescent="0.2">
      <c r="A3550" s="4" t="s">
        <v>11</v>
      </c>
      <c r="B3550" s="4" t="s">
        <v>12</v>
      </c>
      <c r="C3550" s="4" t="s">
        <v>214</v>
      </c>
      <c r="D3550" s="4" t="s">
        <v>1310</v>
      </c>
      <c r="F3550" s="4">
        <v>768299</v>
      </c>
      <c r="G3550" s="5" t="s">
        <v>1291</v>
      </c>
      <c r="H3550" s="4">
        <v>0</v>
      </c>
      <c r="I3550" s="6">
        <v>11380000</v>
      </c>
      <c r="J3550" s="6">
        <v>3792012</v>
      </c>
    </row>
    <row r="3551" spans="1:10" x14ac:dyDescent="0.2">
      <c r="A3551" s="4" t="s">
        <v>11</v>
      </c>
      <c r="B3551" s="4" t="s">
        <v>12</v>
      </c>
      <c r="C3551" s="4" t="s">
        <v>3107</v>
      </c>
      <c r="D3551" s="4" t="s">
        <v>2721</v>
      </c>
      <c r="F3551" s="4">
        <v>1661618</v>
      </c>
      <c r="G3551" s="5" t="s">
        <v>1291</v>
      </c>
      <c r="H3551" s="4">
        <v>0</v>
      </c>
      <c r="I3551" s="6">
        <v>11390000</v>
      </c>
      <c r="J3551" s="6">
        <v>3793016</v>
      </c>
    </row>
    <row r="3552" spans="1:10" x14ac:dyDescent="0.2">
      <c r="A3552" s="4" t="s">
        <v>11</v>
      </c>
      <c r="B3552" s="4" t="s">
        <v>12</v>
      </c>
      <c r="C3552" s="4" t="s">
        <v>1150</v>
      </c>
      <c r="D3552" s="4" t="s">
        <v>3917</v>
      </c>
      <c r="F3552" s="4">
        <v>97010</v>
      </c>
      <c r="G3552" s="5" t="s">
        <v>1291</v>
      </c>
      <c r="H3552" s="4">
        <v>0</v>
      </c>
      <c r="I3552" s="6">
        <v>11400000</v>
      </c>
      <c r="J3552" s="6">
        <v>3794020</v>
      </c>
    </row>
    <row r="3553" spans="1:10" x14ac:dyDescent="0.2">
      <c r="A3553" s="4" t="s">
        <v>11</v>
      </c>
      <c r="B3553" s="4" t="s">
        <v>19</v>
      </c>
      <c r="C3553" s="4" t="s">
        <v>1408</v>
      </c>
      <c r="D3553" s="4" t="s">
        <v>3918</v>
      </c>
      <c r="F3553" s="4">
        <v>49276</v>
      </c>
      <c r="G3553" s="5" t="s">
        <v>1291</v>
      </c>
      <c r="H3553" s="4">
        <v>0</v>
      </c>
      <c r="I3553" s="6">
        <v>11410000</v>
      </c>
      <c r="J3553" s="6">
        <v>3795024</v>
      </c>
    </row>
    <row r="3554" spans="1:10" x14ac:dyDescent="0.2">
      <c r="A3554" s="4" t="s">
        <v>11</v>
      </c>
      <c r="B3554" s="4" t="s">
        <v>19</v>
      </c>
      <c r="C3554" s="4" t="s">
        <v>1408</v>
      </c>
      <c r="D3554" s="4" t="s">
        <v>2767</v>
      </c>
      <c r="F3554" s="4">
        <v>645695</v>
      </c>
      <c r="G3554" s="5" t="s">
        <v>1291</v>
      </c>
      <c r="H3554" s="4">
        <v>0</v>
      </c>
      <c r="I3554" s="6">
        <v>11420000</v>
      </c>
      <c r="J3554" s="6">
        <v>3796028</v>
      </c>
    </row>
    <row r="3555" spans="1:10" x14ac:dyDescent="0.2">
      <c r="A3555" s="4" t="s">
        <v>11</v>
      </c>
      <c r="B3555" s="4" t="s">
        <v>19</v>
      </c>
      <c r="C3555" s="4" t="s">
        <v>1014</v>
      </c>
      <c r="D3555" s="4" t="s">
        <v>3300</v>
      </c>
      <c r="F3555" s="4">
        <v>1338688</v>
      </c>
      <c r="G3555" s="5" t="s">
        <v>1291</v>
      </c>
      <c r="H3555" s="4">
        <v>0</v>
      </c>
      <c r="I3555" s="6">
        <v>11430000</v>
      </c>
      <c r="J3555" s="6">
        <v>3797032</v>
      </c>
    </row>
    <row r="3556" spans="1:10" x14ac:dyDescent="0.2">
      <c r="A3556" s="4" t="s">
        <v>11</v>
      </c>
      <c r="B3556" s="4" t="s">
        <v>12</v>
      </c>
      <c r="C3556" s="4" t="s">
        <v>1408</v>
      </c>
      <c r="D3556" s="4" t="s">
        <v>3919</v>
      </c>
      <c r="F3556" s="4">
        <v>118592</v>
      </c>
      <c r="G3556" s="5" t="s">
        <v>1291</v>
      </c>
      <c r="H3556" s="4">
        <v>0</v>
      </c>
      <c r="I3556" s="6">
        <v>11440000</v>
      </c>
      <c r="J3556" s="6">
        <v>3798036</v>
      </c>
    </row>
    <row r="3557" spans="1:10" x14ac:dyDescent="0.2">
      <c r="A3557" s="4" t="s">
        <v>11</v>
      </c>
      <c r="B3557" s="4" t="s">
        <v>12</v>
      </c>
      <c r="C3557" s="4" t="s">
        <v>1408</v>
      </c>
      <c r="D3557" s="4" t="s">
        <v>3920</v>
      </c>
      <c r="F3557" s="4">
        <v>1135373</v>
      </c>
      <c r="G3557" s="5" t="s">
        <v>1291</v>
      </c>
      <c r="H3557" s="4">
        <v>0</v>
      </c>
      <c r="I3557" s="6">
        <v>11450000</v>
      </c>
      <c r="J3557" s="6">
        <v>3799040</v>
      </c>
    </row>
    <row r="3558" spans="1:10" x14ac:dyDescent="0.2">
      <c r="A3558" s="4" t="s">
        <v>11</v>
      </c>
      <c r="B3558" s="4" t="s">
        <v>50</v>
      </c>
      <c r="C3558" s="4" t="s">
        <v>1014</v>
      </c>
      <c r="D3558" s="4" t="s">
        <v>3921</v>
      </c>
      <c r="F3558" s="4">
        <v>1388774</v>
      </c>
      <c r="G3558" s="5" t="s">
        <v>1291</v>
      </c>
      <c r="H3558" s="4">
        <v>0</v>
      </c>
      <c r="I3558" s="6">
        <v>11460000</v>
      </c>
      <c r="J3558" s="6">
        <v>3800044</v>
      </c>
    </row>
    <row r="3559" spans="1:10" x14ac:dyDescent="0.2">
      <c r="A3559" s="4" t="s">
        <v>11</v>
      </c>
      <c r="B3559" s="4" t="s">
        <v>16</v>
      </c>
      <c r="C3559" s="4" t="s">
        <v>705</v>
      </c>
      <c r="D3559" s="4" t="s">
        <v>3922</v>
      </c>
      <c r="F3559" s="4">
        <v>609543</v>
      </c>
      <c r="G3559" s="5" t="s">
        <v>1291</v>
      </c>
      <c r="H3559" s="4">
        <v>0</v>
      </c>
      <c r="I3559" s="6">
        <v>11470000</v>
      </c>
      <c r="J3559" s="6">
        <v>3801048</v>
      </c>
    </row>
    <row r="3560" spans="1:10" x14ac:dyDescent="0.2">
      <c r="A3560" s="4" t="s">
        <v>11</v>
      </c>
      <c r="B3560" s="4" t="s">
        <v>22</v>
      </c>
      <c r="C3560" s="4" t="s">
        <v>1408</v>
      </c>
      <c r="D3560" s="4" t="s">
        <v>54</v>
      </c>
      <c r="F3560" s="4">
        <v>490597</v>
      </c>
      <c r="G3560" s="5" t="s">
        <v>1291</v>
      </c>
      <c r="H3560" s="4">
        <v>0</v>
      </c>
      <c r="I3560" s="6">
        <v>11480000</v>
      </c>
      <c r="J3560" s="6">
        <v>3802052</v>
      </c>
    </row>
    <row r="3561" spans="1:10" x14ac:dyDescent="0.2">
      <c r="A3561" s="4" t="s">
        <v>11</v>
      </c>
      <c r="B3561" s="4" t="s">
        <v>12</v>
      </c>
      <c r="C3561" s="4" t="s">
        <v>2877</v>
      </c>
      <c r="D3561" s="4" t="s">
        <v>2616</v>
      </c>
      <c r="F3561" s="4">
        <v>1659919</v>
      </c>
      <c r="G3561" s="5" t="s">
        <v>1291</v>
      </c>
      <c r="H3561" s="4">
        <v>0</v>
      </c>
      <c r="I3561" s="6">
        <v>11490000</v>
      </c>
      <c r="J3561" s="6">
        <v>3803056</v>
      </c>
    </row>
    <row r="3562" spans="1:10" x14ac:dyDescent="0.2">
      <c r="A3562" s="4" t="s">
        <v>11</v>
      </c>
      <c r="B3562" s="4" t="s">
        <v>157</v>
      </c>
      <c r="C3562" s="4" t="s">
        <v>1151</v>
      </c>
      <c r="D3562" s="4" t="s">
        <v>3278</v>
      </c>
      <c r="F3562" s="4">
        <v>78010</v>
      </c>
      <c r="G3562" s="5" t="s">
        <v>1291</v>
      </c>
      <c r="H3562" s="4">
        <v>0</v>
      </c>
      <c r="I3562" s="6">
        <v>11500000</v>
      </c>
      <c r="J3562" s="6">
        <v>3804060</v>
      </c>
    </row>
    <row r="3563" spans="1:10" x14ac:dyDescent="0.2">
      <c r="A3563" s="4" t="s">
        <v>11</v>
      </c>
      <c r="B3563" s="4" t="s">
        <v>488</v>
      </c>
      <c r="C3563" s="4" t="s">
        <v>1151</v>
      </c>
      <c r="D3563" s="4" t="s">
        <v>3923</v>
      </c>
      <c r="F3563" s="4">
        <v>1365525</v>
      </c>
      <c r="G3563" s="5" t="s">
        <v>1291</v>
      </c>
      <c r="H3563" s="4">
        <v>0</v>
      </c>
      <c r="I3563" s="6">
        <v>11510000</v>
      </c>
      <c r="J3563" s="6">
        <v>3805064</v>
      </c>
    </row>
    <row r="3564" spans="1:10" x14ac:dyDescent="0.2">
      <c r="A3564" s="4" t="s">
        <v>11</v>
      </c>
      <c r="B3564" s="4" t="s">
        <v>16</v>
      </c>
      <c r="C3564" s="4" t="s">
        <v>988</v>
      </c>
      <c r="D3564" s="4" t="s">
        <v>3924</v>
      </c>
      <c r="F3564" s="4">
        <v>640969</v>
      </c>
      <c r="G3564" s="5" t="s">
        <v>1291</v>
      </c>
      <c r="H3564" s="4">
        <v>0</v>
      </c>
      <c r="I3564" s="6">
        <v>11520000</v>
      </c>
      <c r="J3564" s="6">
        <v>3806068</v>
      </c>
    </row>
    <row r="3565" spans="1:10" x14ac:dyDescent="0.2">
      <c r="A3565" s="4" t="s">
        <v>11</v>
      </c>
      <c r="B3565" s="4" t="s">
        <v>16</v>
      </c>
      <c r="C3565" s="4" t="s">
        <v>807</v>
      </c>
      <c r="D3565" s="4" t="s">
        <v>3925</v>
      </c>
      <c r="F3565" s="4">
        <v>747392</v>
      </c>
      <c r="G3565" s="5" t="s">
        <v>1291</v>
      </c>
      <c r="H3565" s="4">
        <v>0</v>
      </c>
      <c r="I3565" s="6">
        <v>11530000</v>
      </c>
      <c r="J3565" s="6">
        <v>3807072</v>
      </c>
    </row>
    <row r="3566" spans="1:10" x14ac:dyDescent="0.2">
      <c r="A3566" s="4" t="s">
        <v>11</v>
      </c>
      <c r="B3566" s="4" t="s">
        <v>12</v>
      </c>
      <c r="C3566" s="4" t="s">
        <v>1162</v>
      </c>
      <c r="D3566" s="4" t="s">
        <v>177</v>
      </c>
      <c r="F3566" s="4">
        <v>1681335</v>
      </c>
      <c r="G3566" s="5" t="s">
        <v>1291</v>
      </c>
      <c r="H3566" s="4">
        <v>0</v>
      </c>
      <c r="I3566" s="6">
        <v>11540000</v>
      </c>
      <c r="J3566" s="6">
        <v>3808076</v>
      </c>
    </row>
    <row r="3567" spans="1:10" x14ac:dyDescent="0.2">
      <c r="A3567" s="4" t="s">
        <v>11</v>
      </c>
      <c r="B3567" s="4" t="s">
        <v>25</v>
      </c>
      <c r="C3567" s="4" t="s">
        <v>1068</v>
      </c>
      <c r="D3567" s="4" t="s">
        <v>3926</v>
      </c>
      <c r="F3567" s="4">
        <v>741692</v>
      </c>
      <c r="G3567" s="5" t="s">
        <v>1291</v>
      </c>
      <c r="H3567" s="4">
        <v>0</v>
      </c>
      <c r="I3567" s="6">
        <v>11550000</v>
      </c>
      <c r="J3567" s="6">
        <v>3809080</v>
      </c>
    </row>
    <row r="3568" spans="1:10" x14ac:dyDescent="0.2">
      <c r="A3568" s="4" t="s">
        <v>11</v>
      </c>
      <c r="B3568" s="4" t="s">
        <v>12</v>
      </c>
      <c r="C3568" s="4" t="s">
        <v>1068</v>
      </c>
      <c r="D3568" s="4" t="s">
        <v>3927</v>
      </c>
      <c r="F3568" s="4">
        <v>1441789</v>
      </c>
      <c r="G3568" s="5" t="s">
        <v>1291</v>
      </c>
      <c r="H3568" s="4">
        <v>0</v>
      </c>
      <c r="I3568" s="6">
        <v>11560000</v>
      </c>
      <c r="J3568" s="6">
        <v>3810084</v>
      </c>
    </row>
    <row r="3569" spans="1:10" x14ac:dyDescent="0.2">
      <c r="A3569" s="4" t="s">
        <v>11</v>
      </c>
      <c r="B3569" s="4" t="s">
        <v>19</v>
      </c>
      <c r="C3569" s="4" t="s">
        <v>700</v>
      </c>
      <c r="D3569" s="4" t="s">
        <v>310</v>
      </c>
      <c r="F3569" s="4">
        <v>44160</v>
      </c>
      <c r="G3569" s="5" t="s">
        <v>1291</v>
      </c>
      <c r="H3569" s="4">
        <v>0</v>
      </c>
      <c r="I3569" s="6">
        <v>11570000</v>
      </c>
      <c r="J3569" s="6">
        <v>3811088</v>
      </c>
    </row>
    <row r="3570" spans="1:10" x14ac:dyDescent="0.2">
      <c r="A3570" s="4" t="s">
        <v>11</v>
      </c>
      <c r="B3570" s="4" t="s">
        <v>25</v>
      </c>
      <c r="C3570" s="4" t="s">
        <v>1068</v>
      </c>
      <c r="D3570" s="4" t="s">
        <v>3928</v>
      </c>
      <c r="F3570" s="4">
        <v>3718</v>
      </c>
      <c r="G3570" s="5" t="s">
        <v>1291</v>
      </c>
      <c r="H3570" s="4">
        <v>0</v>
      </c>
      <c r="I3570" s="6">
        <v>11580000</v>
      </c>
      <c r="J3570" s="6">
        <v>3812092</v>
      </c>
    </row>
    <row r="3571" spans="1:10" x14ac:dyDescent="0.2">
      <c r="A3571" s="4" t="s">
        <v>11</v>
      </c>
      <c r="B3571" s="4" t="s">
        <v>50</v>
      </c>
      <c r="C3571" s="4" t="s">
        <v>1068</v>
      </c>
      <c r="D3571" s="4" t="s">
        <v>3929</v>
      </c>
      <c r="F3571" s="4">
        <v>525541</v>
      </c>
      <c r="G3571" s="5" t="s">
        <v>1291</v>
      </c>
      <c r="H3571" s="4">
        <v>0</v>
      </c>
      <c r="I3571" s="6">
        <v>11590000</v>
      </c>
      <c r="J3571" s="6">
        <v>3813096</v>
      </c>
    </row>
    <row r="3572" spans="1:10" x14ac:dyDescent="0.2">
      <c r="A3572" s="4" t="s">
        <v>11</v>
      </c>
      <c r="B3572" s="4" t="s">
        <v>12</v>
      </c>
      <c r="C3572" s="4" t="s">
        <v>2274</v>
      </c>
      <c r="D3572" s="4" t="s">
        <v>1451</v>
      </c>
      <c r="F3572" s="4">
        <v>43162</v>
      </c>
      <c r="G3572" s="5" t="s">
        <v>1291</v>
      </c>
      <c r="H3572" s="4">
        <v>0</v>
      </c>
      <c r="I3572" s="6">
        <v>11600000</v>
      </c>
      <c r="J3572" s="6">
        <v>3814100</v>
      </c>
    </row>
    <row r="3573" spans="1:10" x14ac:dyDescent="0.2">
      <c r="A3573" s="4" t="s">
        <v>11</v>
      </c>
      <c r="B3573" s="4" t="s">
        <v>12</v>
      </c>
      <c r="C3573" s="4" t="s">
        <v>3540</v>
      </c>
      <c r="D3573" s="4" t="s">
        <v>3930</v>
      </c>
      <c r="F3573" s="4">
        <v>119368</v>
      </c>
      <c r="G3573" s="5" t="s">
        <v>1291</v>
      </c>
      <c r="H3573" s="4">
        <v>0</v>
      </c>
      <c r="I3573" s="6">
        <v>11610000</v>
      </c>
      <c r="J3573" s="6">
        <v>3815104</v>
      </c>
    </row>
    <row r="3574" spans="1:10" x14ac:dyDescent="0.2">
      <c r="A3574" s="4" t="s">
        <v>11</v>
      </c>
      <c r="B3574" s="4" t="s">
        <v>50</v>
      </c>
      <c r="C3574" s="4" t="s">
        <v>3540</v>
      </c>
      <c r="D3574" s="4" t="s">
        <v>1451</v>
      </c>
      <c r="F3574" s="4">
        <v>1443579</v>
      </c>
      <c r="G3574" s="5" t="s">
        <v>1291</v>
      </c>
      <c r="H3574" s="4">
        <v>0</v>
      </c>
      <c r="I3574" s="6">
        <v>11620000</v>
      </c>
      <c r="J3574" s="6">
        <v>3816108</v>
      </c>
    </row>
    <row r="3575" spans="1:10" x14ac:dyDescent="0.2">
      <c r="A3575" s="4" t="s">
        <v>11</v>
      </c>
      <c r="B3575" s="4" t="s">
        <v>19</v>
      </c>
      <c r="C3575" s="4" t="s">
        <v>3540</v>
      </c>
      <c r="D3575" s="4" t="s">
        <v>2676</v>
      </c>
      <c r="F3575" s="4">
        <v>1607942</v>
      </c>
      <c r="G3575" s="5" t="s">
        <v>1291</v>
      </c>
      <c r="H3575" s="4">
        <v>0</v>
      </c>
      <c r="I3575" s="6">
        <v>11630000</v>
      </c>
      <c r="J3575" s="6">
        <v>3817112</v>
      </c>
    </row>
    <row r="3576" spans="1:10" x14ac:dyDescent="0.2">
      <c r="A3576" s="4" t="s">
        <v>11</v>
      </c>
      <c r="B3576" s="4" t="s">
        <v>67</v>
      </c>
      <c r="C3576" s="4" t="s">
        <v>3540</v>
      </c>
      <c r="D3576" s="4" t="s">
        <v>3931</v>
      </c>
      <c r="F3576" s="4">
        <v>455525</v>
      </c>
      <c r="G3576" s="5" t="s">
        <v>1291</v>
      </c>
      <c r="H3576" s="4">
        <v>0</v>
      </c>
      <c r="I3576" s="6">
        <v>11640000</v>
      </c>
      <c r="J3576" s="6">
        <v>3818116</v>
      </c>
    </row>
    <row r="3577" spans="1:10" x14ac:dyDescent="0.2">
      <c r="A3577" s="4" t="s">
        <v>11</v>
      </c>
      <c r="B3577" s="4" t="s">
        <v>25</v>
      </c>
      <c r="C3577" s="4" t="s">
        <v>191</v>
      </c>
      <c r="D3577" s="4" t="s">
        <v>1414</v>
      </c>
      <c r="F3577" s="4">
        <v>749760</v>
      </c>
      <c r="G3577" s="5" t="s">
        <v>1291</v>
      </c>
      <c r="H3577" s="4">
        <v>0</v>
      </c>
      <c r="I3577" s="6">
        <v>11650000</v>
      </c>
      <c r="J3577" s="6">
        <v>3819120</v>
      </c>
    </row>
    <row r="3578" spans="1:10" x14ac:dyDescent="0.2">
      <c r="A3578" s="4" t="s">
        <v>11</v>
      </c>
      <c r="B3578" s="4" t="s">
        <v>19</v>
      </c>
      <c r="C3578" s="4" t="s">
        <v>462</v>
      </c>
      <c r="D3578" s="4" t="s">
        <v>3932</v>
      </c>
      <c r="F3578" s="4">
        <v>1753902</v>
      </c>
      <c r="G3578" s="5" t="s">
        <v>1291</v>
      </c>
      <c r="H3578" s="4">
        <v>0</v>
      </c>
      <c r="I3578" s="6">
        <v>11660000</v>
      </c>
      <c r="J3578" s="6">
        <v>3820124</v>
      </c>
    </row>
    <row r="3579" spans="1:10" x14ac:dyDescent="0.2">
      <c r="A3579" s="4" t="s">
        <v>11</v>
      </c>
      <c r="B3579" s="4" t="s">
        <v>22</v>
      </c>
      <c r="C3579" s="4" t="s">
        <v>627</v>
      </c>
      <c r="D3579" s="4" t="s">
        <v>3933</v>
      </c>
      <c r="F3579" s="4">
        <v>717494</v>
      </c>
      <c r="G3579" s="5" t="s">
        <v>1291</v>
      </c>
      <c r="H3579" s="4">
        <v>0</v>
      </c>
      <c r="I3579" s="6">
        <v>11670000</v>
      </c>
      <c r="J3579" s="6">
        <v>3821128</v>
      </c>
    </row>
    <row r="3580" spans="1:10" x14ac:dyDescent="0.2">
      <c r="A3580" s="4" t="s">
        <v>11</v>
      </c>
      <c r="B3580" s="4" t="s">
        <v>12</v>
      </c>
      <c r="C3580" s="4" t="s">
        <v>1740</v>
      </c>
      <c r="D3580" s="4" t="s">
        <v>3439</v>
      </c>
      <c r="F3580" s="4">
        <v>640779</v>
      </c>
      <c r="G3580" s="5" t="s">
        <v>1291</v>
      </c>
      <c r="H3580" s="4">
        <v>0</v>
      </c>
      <c r="I3580" s="6">
        <v>11680000</v>
      </c>
      <c r="J3580" s="6">
        <v>3822132</v>
      </c>
    </row>
    <row r="3581" spans="1:10" x14ac:dyDescent="0.2">
      <c r="A3581" s="4" t="s">
        <v>11</v>
      </c>
      <c r="B3581" s="4" t="s">
        <v>22</v>
      </c>
      <c r="C3581" s="4" t="s">
        <v>627</v>
      </c>
      <c r="D3581" s="4" t="s">
        <v>3934</v>
      </c>
      <c r="F3581" s="4">
        <v>623247</v>
      </c>
      <c r="G3581" s="5" t="s">
        <v>1291</v>
      </c>
      <c r="H3581" s="4">
        <v>0</v>
      </c>
      <c r="I3581" s="6">
        <v>11690000</v>
      </c>
      <c r="J3581" s="6">
        <v>3823136</v>
      </c>
    </row>
    <row r="3582" spans="1:10" x14ac:dyDescent="0.2">
      <c r="A3582" s="4" t="s">
        <v>11</v>
      </c>
      <c r="B3582" s="4" t="s">
        <v>19</v>
      </c>
      <c r="C3582" s="4" t="s">
        <v>1740</v>
      </c>
      <c r="D3582" s="4" t="s">
        <v>3935</v>
      </c>
      <c r="F3582" s="4">
        <v>734374</v>
      </c>
      <c r="G3582" s="5" t="s">
        <v>1291</v>
      </c>
      <c r="H3582" s="4">
        <v>0</v>
      </c>
      <c r="I3582" s="6">
        <v>11700000</v>
      </c>
      <c r="J3582" s="6">
        <v>3824140</v>
      </c>
    </row>
    <row r="3583" spans="1:10" x14ac:dyDescent="0.2">
      <c r="A3583" s="4" t="s">
        <v>11</v>
      </c>
      <c r="B3583" s="4" t="s">
        <v>25</v>
      </c>
      <c r="C3583" s="4" t="s">
        <v>867</v>
      </c>
      <c r="D3583" s="4" t="s">
        <v>3936</v>
      </c>
      <c r="F3583" s="4">
        <v>1297090</v>
      </c>
      <c r="G3583" s="5" t="s">
        <v>1291</v>
      </c>
      <c r="H3583" s="4">
        <v>0</v>
      </c>
      <c r="I3583" s="6">
        <v>11710000</v>
      </c>
      <c r="J3583" s="6">
        <v>3825144</v>
      </c>
    </row>
    <row r="3584" spans="1:10" x14ac:dyDescent="0.2">
      <c r="A3584" s="4" t="s">
        <v>11</v>
      </c>
      <c r="B3584" s="4" t="s">
        <v>146</v>
      </c>
      <c r="C3584" s="4" t="s">
        <v>867</v>
      </c>
      <c r="D3584" s="4" t="s">
        <v>3937</v>
      </c>
      <c r="F3584" s="4">
        <v>1434123</v>
      </c>
      <c r="G3584" s="5" t="s">
        <v>1291</v>
      </c>
      <c r="H3584" s="4">
        <v>0</v>
      </c>
      <c r="I3584" s="6">
        <v>11720000</v>
      </c>
      <c r="J3584" s="6">
        <v>3826148</v>
      </c>
    </row>
    <row r="3585" spans="1:10" x14ac:dyDescent="0.2">
      <c r="A3585" s="4" t="s">
        <v>11</v>
      </c>
      <c r="B3585" s="4" t="s">
        <v>25</v>
      </c>
      <c r="C3585" s="4" t="s">
        <v>686</v>
      </c>
      <c r="D3585" s="4" t="s">
        <v>3938</v>
      </c>
      <c r="F3585" s="4">
        <v>1625183</v>
      </c>
      <c r="G3585" s="5" t="s">
        <v>1291</v>
      </c>
      <c r="H3585" s="4">
        <v>0</v>
      </c>
      <c r="I3585" s="6">
        <v>11730000</v>
      </c>
      <c r="J3585" s="6">
        <v>3827152</v>
      </c>
    </row>
    <row r="3586" spans="1:10" x14ac:dyDescent="0.2">
      <c r="A3586" s="4" t="s">
        <v>11</v>
      </c>
      <c r="B3586" s="4" t="s">
        <v>67</v>
      </c>
      <c r="C3586" s="4" t="s">
        <v>867</v>
      </c>
      <c r="D3586" s="4" t="s">
        <v>917</v>
      </c>
      <c r="F3586" s="4">
        <v>568749</v>
      </c>
      <c r="G3586" s="5" t="s">
        <v>1291</v>
      </c>
      <c r="H3586" s="4">
        <v>0</v>
      </c>
      <c r="I3586" s="6">
        <v>11740000</v>
      </c>
      <c r="J3586" s="6">
        <v>3828156</v>
      </c>
    </row>
    <row r="3587" spans="1:10" x14ac:dyDescent="0.2">
      <c r="A3587" s="4" t="s">
        <v>11</v>
      </c>
      <c r="B3587" s="4" t="s">
        <v>12</v>
      </c>
      <c r="C3587" s="4" t="s">
        <v>686</v>
      </c>
      <c r="D3587" s="4" t="s">
        <v>3939</v>
      </c>
      <c r="F3587" s="4">
        <v>503100</v>
      </c>
      <c r="G3587" s="5" t="s">
        <v>1291</v>
      </c>
      <c r="H3587" s="4">
        <v>0</v>
      </c>
      <c r="I3587" s="6">
        <v>11750000</v>
      </c>
      <c r="J3587" s="6">
        <v>3829160</v>
      </c>
    </row>
    <row r="3588" spans="1:10" x14ac:dyDescent="0.2">
      <c r="A3588" s="4" t="s">
        <v>11</v>
      </c>
      <c r="B3588" s="4" t="s">
        <v>12</v>
      </c>
      <c r="C3588" s="4" t="s">
        <v>1032</v>
      </c>
      <c r="D3588" s="4" t="s">
        <v>2457</v>
      </c>
      <c r="F3588" s="4">
        <v>1658580</v>
      </c>
      <c r="G3588" s="5" t="s">
        <v>1291</v>
      </c>
      <c r="H3588" s="4">
        <v>0</v>
      </c>
      <c r="I3588" s="6">
        <v>11760000</v>
      </c>
      <c r="J3588" s="6">
        <v>3830164</v>
      </c>
    </row>
    <row r="3589" spans="1:10" x14ac:dyDescent="0.2">
      <c r="A3589" s="4" t="s">
        <v>11</v>
      </c>
      <c r="B3589" s="4" t="s">
        <v>19</v>
      </c>
      <c r="C3589" s="4" t="s">
        <v>1419</v>
      </c>
      <c r="D3589" s="4" t="s">
        <v>3940</v>
      </c>
      <c r="F3589" s="4">
        <v>1593027</v>
      </c>
      <c r="G3589" s="5" t="s">
        <v>1291</v>
      </c>
      <c r="H3589" s="4">
        <v>0</v>
      </c>
      <c r="I3589" s="6">
        <v>11770000</v>
      </c>
      <c r="J3589" s="6">
        <v>3831168</v>
      </c>
    </row>
    <row r="3590" spans="1:10" x14ac:dyDescent="0.2">
      <c r="A3590" s="4" t="s">
        <v>11</v>
      </c>
      <c r="B3590" s="4" t="s">
        <v>12</v>
      </c>
      <c r="C3590" s="4" t="s">
        <v>191</v>
      </c>
      <c r="D3590" s="4" t="s">
        <v>3941</v>
      </c>
      <c r="F3590" s="4">
        <v>619740</v>
      </c>
      <c r="G3590" s="5" t="s">
        <v>1291</v>
      </c>
      <c r="H3590" s="4">
        <v>0</v>
      </c>
      <c r="I3590" s="6">
        <v>11780000</v>
      </c>
      <c r="J3590" s="6">
        <v>3832172</v>
      </c>
    </row>
    <row r="3591" spans="1:10" x14ac:dyDescent="0.2">
      <c r="A3591" s="4" t="s">
        <v>11</v>
      </c>
      <c r="B3591" s="4" t="s">
        <v>16</v>
      </c>
      <c r="C3591" s="4" t="s">
        <v>191</v>
      </c>
      <c r="D3591" s="4" t="s">
        <v>3942</v>
      </c>
      <c r="F3591" s="4">
        <v>510444</v>
      </c>
      <c r="G3591" s="5" t="s">
        <v>1291</v>
      </c>
      <c r="H3591" s="4">
        <v>0</v>
      </c>
      <c r="I3591" s="6">
        <v>11790000</v>
      </c>
      <c r="J3591" s="6">
        <v>3833176</v>
      </c>
    </row>
    <row r="3592" spans="1:10" x14ac:dyDescent="0.2">
      <c r="A3592" s="4" t="s">
        <v>11</v>
      </c>
      <c r="B3592" s="4" t="s">
        <v>12</v>
      </c>
      <c r="C3592" s="4" t="s">
        <v>1150</v>
      </c>
      <c r="D3592" s="4" t="s">
        <v>3943</v>
      </c>
      <c r="F3592" s="4">
        <v>1661790</v>
      </c>
      <c r="G3592" s="5" t="s">
        <v>1291</v>
      </c>
      <c r="H3592" s="4">
        <v>0</v>
      </c>
      <c r="I3592" s="6">
        <v>11800000</v>
      </c>
      <c r="J3592" s="6">
        <v>3834180</v>
      </c>
    </row>
    <row r="3593" spans="1:10" x14ac:dyDescent="0.2">
      <c r="A3593" s="4" t="s">
        <v>11</v>
      </c>
      <c r="B3593" s="4" t="s">
        <v>12</v>
      </c>
      <c r="C3593" s="4" t="s">
        <v>462</v>
      </c>
      <c r="D3593" s="4" t="s">
        <v>3944</v>
      </c>
      <c r="F3593" s="4">
        <v>569135</v>
      </c>
      <c r="G3593" s="5" t="s">
        <v>1291</v>
      </c>
      <c r="H3593" s="4">
        <v>0</v>
      </c>
      <c r="I3593" s="6">
        <v>11810000</v>
      </c>
      <c r="J3593" s="6">
        <v>3835184</v>
      </c>
    </row>
    <row r="3594" spans="1:10" x14ac:dyDescent="0.2">
      <c r="A3594" s="4" t="s">
        <v>11</v>
      </c>
      <c r="B3594" s="4" t="s">
        <v>12</v>
      </c>
      <c r="C3594" s="4" t="s">
        <v>191</v>
      </c>
      <c r="D3594" s="4" t="s">
        <v>622</v>
      </c>
      <c r="F3594" s="4">
        <v>997260</v>
      </c>
      <c r="G3594" s="5" t="s">
        <v>1291</v>
      </c>
      <c r="H3594" s="4">
        <v>0</v>
      </c>
      <c r="I3594" s="6">
        <v>11820000</v>
      </c>
      <c r="J3594" s="6">
        <v>3836188</v>
      </c>
    </row>
    <row r="3595" spans="1:10" x14ac:dyDescent="0.2">
      <c r="A3595" s="4" t="s">
        <v>11</v>
      </c>
      <c r="B3595" s="4" t="s">
        <v>19</v>
      </c>
      <c r="C3595" s="4" t="s">
        <v>1016</v>
      </c>
      <c r="D3595" s="4" t="s">
        <v>3945</v>
      </c>
      <c r="F3595" s="4">
        <v>1135217</v>
      </c>
      <c r="G3595" s="5" t="s">
        <v>1291</v>
      </c>
      <c r="H3595" s="4">
        <v>0</v>
      </c>
      <c r="I3595" s="6">
        <v>11830000</v>
      </c>
      <c r="J3595" s="6">
        <v>3837192</v>
      </c>
    </row>
    <row r="3596" spans="1:10" x14ac:dyDescent="0.2">
      <c r="A3596" s="4" t="s">
        <v>11</v>
      </c>
      <c r="B3596" s="4" t="s">
        <v>19</v>
      </c>
      <c r="C3596" s="4" t="s">
        <v>988</v>
      </c>
      <c r="D3596" s="4" t="s">
        <v>3946</v>
      </c>
      <c r="F3596" s="4">
        <v>104287</v>
      </c>
      <c r="G3596" s="5" t="s">
        <v>1291</v>
      </c>
      <c r="H3596" s="4">
        <v>0</v>
      </c>
      <c r="I3596" s="6">
        <v>11840000</v>
      </c>
      <c r="J3596" s="6">
        <v>3838196</v>
      </c>
    </row>
    <row r="3597" spans="1:10" x14ac:dyDescent="0.2">
      <c r="A3597" s="4" t="s">
        <v>11</v>
      </c>
      <c r="B3597" s="4" t="s">
        <v>25</v>
      </c>
      <c r="C3597" s="4" t="s">
        <v>3947</v>
      </c>
      <c r="D3597" s="4" t="s">
        <v>314</v>
      </c>
      <c r="F3597" s="4">
        <v>93274</v>
      </c>
      <c r="G3597" s="5" t="s">
        <v>1291</v>
      </c>
      <c r="H3597" s="4">
        <v>0</v>
      </c>
      <c r="I3597" s="6">
        <v>11850000</v>
      </c>
      <c r="J3597" s="6">
        <v>3839200</v>
      </c>
    </row>
    <row r="3598" spans="1:10" x14ac:dyDescent="0.2">
      <c r="A3598" s="4" t="s">
        <v>11</v>
      </c>
      <c r="B3598" s="4" t="s">
        <v>19</v>
      </c>
      <c r="C3598" s="4" t="s">
        <v>1059</v>
      </c>
      <c r="D3598" s="4" t="s">
        <v>3948</v>
      </c>
      <c r="F3598" s="4">
        <v>1607504</v>
      </c>
      <c r="G3598" s="5" t="s">
        <v>1291</v>
      </c>
      <c r="H3598" s="4">
        <v>0</v>
      </c>
      <c r="I3598" s="6">
        <v>11860000</v>
      </c>
      <c r="J3598" s="6">
        <v>3840204</v>
      </c>
    </row>
    <row r="3599" spans="1:10" x14ac:dyDescent="0.2">
      <c r="A3599" s="4" t="s">
        <v>11</v>
      </c>
      <c r="B3599" s="4" t="s">
        <v>12</v>
      </c>
      <c r="C3599" s="4" t="s">
        <v>1059</v>
      </c>
      <c r="D3599" s="4" t="s">
        <v>2719</v>
      </c>
      <c r="F3599" s="4">
        <v>1659612</v>
      </c>
      <c r="G3599" s="5" t="s">
        <v>1291</v>
      </c>
      <c r="H3599" s="4">
        <v>0</v>
      </c>
      <c r="I3599" s="6">
        <v>11870000</v>
      </c>
      <c r="J3599" s="6">
        <v>3841208</v>
      </c>
    </row>
    <row r="3600" spans="1:10" x14ac:dyDescent="0.2">
      <c r="A3600" s="4" t="s">
        <v>11</v>
      </c>
      <c r="B3600" s="4" t="s">
        <v>50</v>
      </c>
      <c r="C3600" s="4" t="s">
        <v>1059</v>
      </c>
      <c r="D3600" s="4" t="s">
        <v>291</v>
      </c>
      <c r="F3600" s="4">
        <v>34245</v>
      </c>
      <c r="G3600" s="5" t="s">
        <v>1291</v>
      </c>
      <c r="H3600" s="4">
        <v>0</v>
      </c>
      <c r="I3600" s="6">
        <v>11880000</v>
      </c>
      <c r="J3600" s="6">
        <v>3842212</v>
      </c>
    </row>
    <row r="3601" spans="1:10" x14ac:dyDescent="0.2">
      <c r="A3601" s="4" t="s">
        <v>11</v>
      </c>
      <c r="B3601" s="4" t="s">
        <v>19</v>
      </c>
      <c r="C3601" s="4" t="s">
        <v>430</v>
      </c>
      <c r="D3601" s="4" t="s">
        <v>3949</v>
      </c>
      <c r="F3601" s="4">
        <v>1606126</v>
      </c>
      <c r="G3601" s="5" t="s">
        <v>1291</v>
      </c>
      <c r="H3601" s="4">
        <v>0</v>
      </c>
      <c r="I3601" s="6">
        <v>11890000</v>
      </c>
      <c r="J3601" s="6">
        <v>3843216</v>
      </c>
    </row>
    <row r="3602" spans="1:10" x14ac:dyDescent="0.2">
      <c r="A3602" s="4" t="s">
        <v>11</v>
      </c>
      <c r="B3602" s="4" t="s">
        <v>12</v>
      </c>
      <c r="C3602" s="4" t="s">
        <v>1059</v>
      </c>
      <c r="D3602" s="4" t="s">
        <v>3950</v>
      </c>
      <c r="F3602" s="4">
        <v>1683935</v>
      </c>
      <c r="G3602" s="5" t="s">
        <v>1291</v>
      </c>
      <c r="H3602" s="4">
        <v>0</v>
      </c>
      <c r="I3602" s="6">
        <v>11900000</v>
      </c>
      <c r="J3602" s="6">
        <v>3844220</v>
      </c>
    </row>
    <row r="3603" spans="1:10" x14ac:dyDescent="0.2">
      <c r="A3603" s="4" t="s">
        <v>11</v>
      </c>
      <c r="B3603" s="4" t="s">
        <v>12</v>
      </c>
      <c r="C3603" s="4" t="s">
        <v>1419</v>
      </c>
      <c r="D3603" s="4" t="s">
        <v>3951</v>
      </c>
      <c r="F3603" s="4">
        <v>750891</v>
      </c>
      <c r="G3603" s="5" t="s">
        <v>1291</v>
      </c>
      <c r="H3603" s="4">
        <v>0</v>
      </c>
      <c r="I3603" s="6">
        <v>11910000</v>
      </c>
      <c r="J3603" s="6">
        <v>3845224</v>
      </c>
    </row>
    <row r="3604" spans="1:10" x14ac:dyDescent="0.2">
      <c r="A3604" s="4" t="s">
        <v>11</v>
      </c>
      <c r="B3604" s="4" t="s">
        <v>157</v>
      </c>
      <c r="C3604" s="4" t="s">
        <v>3952</v>
      </c>
      <c r="D3604" s="4" t="s">
        <v>3953</v>
      </c>
      <c r="F3604" s="4">
        <v>1608718</v>
      </c>
      <c r="G3604" s="5" t="s">
        <v>1291</v>
      </c>
      <c r="H3604" s="4">
        <v>0</v>
      </c>
      <c r="I3604" s="6">
        <v>11920000</v>
      </c>
      <c r="J3604" s="6">
        <v>3846228</v>
      </c>
    </row>
    <row r="3605" spans="1:10" x14ac:dyDescent="0.2">
      <c r="A3605" s="4" t="s">
        <v>11</v>
      </c>
      <c r="B3605" s="4" t="s">
        <v>25</v>
      </c>
      <c r="C3605" s="4" t="s">
        <v>1423</v>
      </c>
      <c r="D3605" s="4" t="s">
        <v>3954</v>
      </c>
      <c r="F3605" s="4">
        <v>679918</v>
      </c>
      <c r="G3605" s="5" t="s">
        <v>1291</v>
      </c>
      <c r="H3605" s="4">
        <v>0</v>
      </c>
      <c r="I3605" s="6">
        <v>11930000</v>
      </c>
      <c r="J3605" s="6">
        <v>3847232</v>
      </c>
    </row>
    <row r="3606" spans="1:10" x14ac:dyDescent="0.2">
      <c r="A3606" s="4" t="s">
        <v>11</v>
      </c>
      <c r="B3606" s="4" t="s">
        <v>22</v>
      </c>
      <c r="C3606" s="4" t="s">
        <v>3076</v>
      </c>
      <c r="D3606" s="4" t="s">
        <v>3955</v>
      </c>
      <c r="F3606" s="4">
        <v>1441060</v>
      </c>
      <c r="G3606" s="5" t="s">
        <v>1291</v>
      </c>
      <c r="H3606" s="4">
        <v>0</v>
      </c>
      <c r="I3606" s="6">
        <v>11940000</v>
      </c>
      <c r="J3606" s="6">
        <v>3848236</v>
      </c>
    </row>
    <row r="3607" spans="1:10" x14ac:dyDescent="0.2">
      <c r="A3607" s="4" t="s">
        <v>11</v>
      </c>
      <c r="B3607" s="4" t="s">
        <v>12</v>
      </c>
      <c r="C3607" s="4" t="s">
        <v>3076</v>
      </c>
      <c r="D3607" s="4" t="s">
        <v>3018</v>
      </c>
      <c r="F3607" s="4">
        <v>529790</v>
      </c>
      <c r="G3607" s="5" t="s">
        <v>1291</v>
      </c>
      <c r="H3607" s="4">
        <v>0</v>
      </c>
      <c r="I3607" s="6">
        <v>11950000</v>
      </c>
      <c r="J3607" s="6">
        <v>3849240</v>
      </c>
    </row>
    <row r="3608" spans="1:10" x14ac:dyDescent="0.2">
      <c r="A3608" s="4" t="s">
        <v>11</v>
      </c>
      <c r="B3608" s="4" t="s">
        <v>19</v>
      </c>
      <c r="C3608" s="4" t="s">
        <v>1427</v>
      </c>
      <c r="D3608" s="4" t="s">
        <v>3956</v>
      </c>
      <c r="F3608" s="4">
        <v>43030</v>
      </c>
      <c r="G3608" s="5" t="s">
        <v>1291</v>
      </c>
      <c r="H3608" s="4">
        <v>0</v>
      </c>
      <c r="I3608" s="6">
        <v>11960000</v>
      </c>
      <c r="J3608" s="6">
        <v>3850244</v>
      </c>
    </row>
    <row r="3609" spans="1:10" x14ac:dyDescent="0.2">
      <c r="A3609" s="4" t="s">
        <v>11</v>
      </c>
      <c r="B3609" s="4" t="s">
        <v>12</v>
      </c>
      <c r="C3609" s="4" t="s">
        <v>2392</v>
      </c>
      <c r="D3609" s="4" t="s">
        <v>305</v>
      </c>
      <c r="F3609" s="4">
        <v>567402</v>
      </c>
      <c r="G3609" s="5" t="s">
        <v>1291</v>
      </c>
      <c r="H3609" s="4">
        <v>0</v>
      </c>
      <c r="I3609" s="6">
        <v>11970000</v>
      </c>
      <c r="J3609" s="6">
        <v>3851248</v>
      </c>
    </row>
    <row r="3610" spans="1:10" x14ac:dyDescent="0.2">
      <c r="A3610" s="4" t="s">
        <v>11</v>
      </c>
      <c r="B3610" s="4" t="s">
        <v>12</v>
      </c>
      <c r="C3610" s="4" t="s">
        <v>191</v>
      </c>
      <c r="D3610" s="4" t="s">
        <v>1451</v>
      </c>
      <c r="F3610" s="4">
        <v>872976</v>
      </c>
      <c r="G3610" s="5" t="s">
        <v>1291</v>
      </c>
      <c r="H3610" s="4">
        <v>0</v>
      </c>
      <c r="I3610" s="6">
        <v>11980000</v>
      </c>
      <c r="J3610" s="6">
        <v>3852252</v>
      </c>
    </row>
    <row r="3611" spans="1:10" x14ac:dyDescent="0.2">
      <c r="A3611" s="4" t="s">
        <v>11</v>
      </c>
      <c r="B3611" s="4" t="s">
        <v>157</v>
      </c>
      <c r="C3611" s="4" t="s">
        <v>191</v>
      </c>
      <c r="D3611" s="4" t="s">
        <v>2837</v>
      </c>
      <c r="F3611" s="4">
        <v>1533262</v>
      </c>
      <c r="G3611" s="5" t="s">
        <v>1291</v>
      </c>
      <c r="H3611" s="4">
        <v>0</v>
      </c>
      <c r="I3611" s="6">
        <v>11990000</v>
      </c>
      <c r="J3611" s="6">
        <v>3853256</v>
      </c>
    </row>
    <row r="3612" spans="1:10" x14ac:dyDescent="0.2">
      <c r="A3612" s="4" t="s">
        <v>11</v>
      </c>
      <c r="B3612" s="4" t="s">
        <v>67</v>
      </c>
      <c r="C3612" s="4" t="s">
        <v>242</v>
      </c>
      <c r="D3612" s="4" t="s">
        <v>3957</v>
      </c>
      <c r="F3612" s="4">
        <v>1140894</v>
      </c>
      <c r="G3612" s="5" t="s">
        <v>1291</v>
      </c>
      <c r="H3612" s="4">
        <v>0</v>
      </c>
      <c r="I3612" s="6">
        <v>12000000</v>
      </c>
      <c r="J3612" s="6">
        <v>3854260</v>
      </c>
    </row>
    <row r="3613" spans="1:10" x14ac:dyDescent="0.2">
      <c r="A3613" s="4" t="s">
        <v>11</v>
      </c>
      <c r="B3613" s="4" t="s">
        <v>16</v>
      </c>
      <c r="C3613" s="4" t="s">
        <v>191</v>
      </c>
      <c r="D3613" s="4" t="s">
        <v>3958</v>
      </c>
      <c r="F3613" s="4">
        <v>621407</v>
      </c>
      <c r="G3613" s="5" t="s">
        <v>1291</v>
      </c>
      <c r="H3613" s="4">
        <v>0</v>
      </c>
      <c r="I3613" s="6">
        <v>12010000</v>
      </c>
      <c r="J3613" s="6">
        <v>3855264</v>
      </c>
    </row>
    <row r="3614" spans="1:10" x14ac:dyDescent="0.2">
      <c r="A3614" s="4" t="s">
        <v>11</v>
      </c>
      <c r="B3614" s="4" t="s">
        <v>22</v>
      </c>
      <c r="C3614" s="4" t="s">
        <v>242</v>
      </c>
      <c r="D3614" s="4" t="s">
        <v>241</v>
      </c>
      <c r="F3614" s="4">
        <v>14025</v>
      </c>
      <c r="G3614" s="5" t="s">
        <v>1291</v>
      </c>
      <c r="H3614" s="4">
        <v>0</v>
      </c>
      <c r="I3614" s="6">
        <v>12020000</v>
      </c>
      <c r="J3614" s="6">
        <v>3856268</v>
      </c>
    </row>
    <row r="3615" spans="1:10" x14ac:dyDescent="0.2">
      <c r="A3615" s="4" t="s">
        <v>11</v>
      </c>
      <c r="B3615" s="4" t="s">
        <v>12</v>
      </c>
      <c r="C3615" s="4" t="s">
        <v>242</v>
      </c>
      <c r="D3615" s="4" t="s">
        <v>3959</v>
      </c>
      <c r="F3615" s="4">
        <v>1662095</v>
      </c>
      <c r="G3615" s="5" t="s">
        <v>1291</v>
      </c>
      <c r="H3615" s="4">
        <v>0</v>
      </c>
      <c r="I3615" s="6">
        <v>12030000</v>
      </c>
      <c r="J3615" s="6">
        <v>3857272</v>
      </c>
    </row>
    <row r="3616" spans="1:10" x14ac:dyDescent="0.2">
      <c r="A3616" s="4" t="s">
        <v>11</v>
      </c>
      <c r="B3616" s="4" t="s">
        <v>25</v>
      </c>
      <c r="C3616" s="4" t="s">
        <v>3960</v>
      </c>
      <c r="D3616" s="4" t="s">
        <v>3860</v>
      </c>
      <c r="F3616" s="4">
        <v>587814</v>
      </c>
      <c r="G3616" s="5" t="s">
        <v>1291</v>
      </c>
      <c r="H3616" s="4">
        <v>0</v>
      </c>
      <c r="I3616" s="6">
        <v>12040000</v>
      </c>
      <c r="J3616" s="6">
        <v>3858276</v>
      </c>
    </row>
    <row r="3617" spans="1:10" x14ac:dyDescent="0.2">
      <c r="A3617" s="4" t="s">
        <v>11</v>
      </c>
      <c r="B3617" s="4" t="s">
        <v>22</v>
      </c>
      <c r="C3617" s="4" t="s">
        <v>1061</v>
      </c>
      <c r="D3617" s="4" t="s">
        <v>3961</v>
      </c>
      <c r="F3617" s="4">
        <v>1061868</v>
      </c>
      <c r="G3617" s="5" t="s">
        <v>1291</v>
      </c>
      <c r="H3617" s="4">
        <v>0</v>
      </c>
      <c r="I3617" s="6">
        <v>12050000</v>
      </c>
      <c r="J3617" s="6">
        <v>3859280</v>
      </c>
    </row>
    <row r="3618" spans="1:10" x14ac:dyDescent="0.2">
      <c r="A3618" s="4" t="s">
        <v>11</v>
      </c>
      <c r="B3618" s="4" t="s">
        <v>67</v>
      </c>
      <c r="C3618" s="4" t="s">
        <v>1061</v>
      </c>
      <c r="D3618" s="4" t="s">
        <v>3762</v>
      </c>
      <c r="F3618" s="4">
        <v>129300</v>
      </c>
      <c r="G3618" s="5" t="s">
        <v>1291</v>
      </c>
      <c r="H3618" s="4">
        <v>0</v>
      </c>
      <c r="I3618" s="6">
        <v>12060000</v>
      </c>
      <c r="J3618" s="6">
        <v>3860284</v>
      </c>
    </row>
    <row r="3619" spans="1:10" x14ac:dyDescent="0.2">
      <c r="A3619" s="4" t="s">
        <v>11</v>
      </c>
      <c r="B3619" s="4" t="s">
        <v>67</v>
      </c>
      <c r="C3619" s="4" t="s">
        <v>1289</v>
      </c>
      <c r="D3619" s="4" t="s">
        <v>581</v>
      </c>
      <c r="F3619" s="4">
        <v>1605433</v>
      </c>
      <c r="G3619" s="5" t="s">
        <v>1291</v>
      </c>
      <c r="H3619" s="4">
        <v>0</v>
      </c>
      <c r="I3619" s="6">
        <v>12070000</v>
      </c>
      <c r="J3619" s="6">
        <v>3861288</v>
      </c>
    </row>
    <row r="3620" spans="1:10" x14ac:dyDescent="0.2">
      <c r="A3620" s="4" t="s">
        <v>11</v>
      </c>
      <c r="B3620" s="4" t="s">
        <v>19</v>
      </c>
      <c r="C3620" s="4" t="s">
        <v>1429</v>
      </c>
      <c r="D3620" s="4" t="s">
        <v>3962</v>
      </c>
      <c r="F3620" s="4">
        <v>717486</v>
      </c>
      <c r="G3620" s="5" t="s">
        <v>1291</v>
      </c>
      <c r="H3620" s="4">
        <v>0</v>
      </c>
      <c r="I3620" s="6">
        <v>12080000</v>
      </c>
      <c r="J3620" s="6">
        <v>3862292</v>
      </c>
    </row>
    <row r="3621" spans="1:10" x14ac:dyDescent="0.2">
      <c r="A3621" s="4" t="s">
        <v>11</v>
      </c>
      <c r="B3621" s="4" t="s">
        <v>67</v>
      </c>
      <c r="C3621" s="4" t="s">
        <v>1423</v>
      </c>
      <c r="D3621" s="4" t="s">
        <v>3963</v>
      </c>
      <c r="F3621" s="4">
        <v>573046</v>
      </c>
      <c r="G3621" s="5" t="s">
        <v>1291</v>
      </c>
      <c r="H3621" s="4">
        <v>0</v>
      </c>
      <c r="I3621" s="6">
        <v>12090000</v>
      </c>
      <c r="J3621" s="6">
        <v>3863296</v>
      </c>
    </row>
    <row r="3622" spans="1:10" x14ac:dyDescent="0.2">
      <c r="A3622" s="4" t="s">
        <v>11</v>
      </c>
      <c r="B3622" s="4" t="s">
        <v>50</v>
      </c>
      <c r="C3622" s="4" t="s">
        <v>1423</v>
      </c>
      <c r="D3622" s="4" t="s">
        <v>611</v>
      </c>
      <c r="F3622" s="4">
        <v>1450707</v>
      </c>
      <c r="G3622" s="5" t="s">
        <v>1291</v>
      </c>
      <c r="H3622" s="4">
        <v>0</v>
      </c>
      <c r="I3622" s="6">
        <v>12100000</v>
      </c>
      <c r="J3622" s="6">
        <v>3864300</v>
      </c>
    </row>
    <row r="3623" spans="1:10" x14ac:dyDescent="0.2">
      <c r="A3623" s="4" t="s">
        <v>11</v>
      </c>
      <c r="B3623" s="4" t="s">
        <v>19</v>
      </c>
      <c r="C3623" s="4" t="s">
        <v>3964</v>
      </c>
      <c r="D3623" s="4" t="s">
        <v>3965</v>
      </c>
      <c r="F3623" s="4">
        <v>587749</v>
      </c>
      <c r="G3623" s="5" t="s">
        <v>1291</v>
      </c>
      <c r="H3623" s="4">
        <v>0</v>
      </c>
      <c r="I3623" s="6">
        <v>12110000</v>
      </c>
      <c r="J3623" s="6">
        <v>3865304</v>
      </c>
    </row>
    <row r="3624" spans="1:10" x14ac:dyDescent="0.2">
      <c r="A3624" s="4" t="s">
        <v>11</v>
      </c>
      <c r="B3624" s="4" t="s">
        <v>19</v>
      </c>
      <c r="C3624" s="4" t="s">
        <v>3964</v>
      </c>
      <c r="D3624" s="4" t="s">
        <v>3966</v>
      </c>
      <c r="F3624" s="4">
        <v>514669</v>
      </c>
      <c r="G3624" s="5" t="s">
        <v>1291</v>
      </c>
      <c r="H3624" s="4">
        <v>0</v>
      </c>
      <c r="I3624" s="6">
        <v>12120000</v>
      </c>
      <c r="J3624" s="6">
        <v>3866308</v>
      </c>
    </row>
    <row r="3625" spans="1:10" x14ac:dyDescent="0.2">
      <c r="A3625" s="4" t="s">
        <v>11</v>
      </c>
      <c r="B3625" s="4" t="s">
        <v>12</v>
      </c>
      <c r="C3625" s="4" t="s">
        <v>1296</v>
      </c>
      <c r="D3625" s="4" t="s">
        <v>979</v>
      </c>
      <c r="F3625" s="4">
        <v>753457</v>
      </c>
      <c r="G3625" s="5" t="s">
        <v>1291</v>
      </c>
      <c r="H3625" s="4">
        <v>0</v>
      </c>
      <c r="I3625" s="6">
        <v>12130000</v>
      </c>
      <c r="J3625" s="6">
        <v>3867312</v>
      </c>
    </row>
    <row r="3626" spans="1:10" x14ac:dyDescent="0.2">
      <c r="A3626" s="4" t="s">
        <v>11</v>
      </c>
      <c r="B3626" s="4" t="s">
        <v>19</v>
      </c>
      <c r="C3626" s="4" t="s">
        <v>726</v>
      </c>
      <c r="D3626" s="4" t="s">
        <v>3967</v>
      </c>
      <c r="F3626" s="4">
        <v>1741022</v>
      </c>
      <c r="G3626" s="5" t="s">
        <v>1291</v>
      </c>
      <c r="H3626" s="4">
        <v>0</v>
      </c>
      <c r="I3626" s="6">
        <v>12140000</v>
      </c>
      <c r="J3626" s="6">
        <v>3868316</v>
      </c>
    </row>
    <row r="3627" spans="1:10" x14ac:dyDescent="0.2">
      <c r="A3627" s="4" t="s">
        <v>11</v>
      </c>
      <c r="B3627" s="4" t="s">
        <v>12</v>
      </c>
      <c r="C3627" s="4" t="s">
        <v>2388</v>
      </c>
      <c r="D3627" s="4" t="s">
        <v>1506</v>
      </c>
      <c r="F3627" s="4">
        <v>118386</v>
      </c>
      <c r="G3627" s="5" t="s">
        <v>1291</v>
      </c>
      <c r="H3627" s="4">
        <v>0</v>
      </c>
      <c r="I3627" s="6">
        <v>12150000</v>
      </c>
      <c r="J3627" s="6">
        <v>3869320</v>
      </c>
    </row>
    <row r="3628" spans="1:10" x14ac:dyDescent="0.2">
      <c r="A3628" s="4" t="s">
        <v>11</v>
      </c>
      <c r="B3628" s="4" t="s">
        <v>12</v>
      </c>
      <c r="C3628" s="4" t="s">
        <v>1154</v>
      </c>
      <c r="D3628" s="4" t="s">
        <v>3968</v>
      </c>
      <c r="F3628" s="4">
        <v>1424223</v>
      </c>
      <c r="G3628" s="5" t="s">
        <v>1291</v>
      </c>
      <c r="H3628" s="4">
        <v>0</v>
      </c>
      <c r="I3628" s="6">
        <v>12160000</v>
      </c>
      <c r="J3628" s="6">
        <v>3870324</v>
      </c>
    </row>
    <row r="3629" spans="1:10" x14ac:dyDescent="0.2">
      <c r="A3629" s="4" t="s">
        <v>11</v>
      </c>
      <c r="B3629" s="4" t="s">
        <v>12</v>
      </c>
      <c r="C3629" s="4" t="s">
        <v>809</v>
      </c>
      <c r="D3629" s="4" t="s">
        <v>3969</v>
      </c>
      <c r="F3629" s="4">
        <v>529444</v>
      </c>
      <c r="G3629" s="5" t="s">
        <v>1291</v>
      </c>
      <c r="H3629" s="4">
        <v>0</v>
      </c>
      <c r="I3629" s="6">
        <v>12170000</v>
      </c>
      <c r="J3629" s="6">
        <v>3871328</v>
      </c>
    </row>
    <row r="3630" spans="1:10" x14ac:dyDescent="0.2">
      <c r="A3630" s="4" t="s">
        <v>11</v>
      </c>
      <c r="B3630" s="4" t="s">
        <v>12</v>
      </c>
      <c r="C3630" s="4" t="s">
        <v>809</v>
      </c>
      <c r="D3630" s="4" t="s">
        <v>1627</v>
      </c>
      <c r="F3630" s="4">
        <v>50449</v>
      </c>
      <c r="G3630" s="5" t="s">
        <v>1291</v>
      </c>
      <c r="H3630" s="4">
        <v>0</v>
      </c>
      <c r="I3630" s="6">
        <v>12180000</v>
      </c>
      <c r="J3630" s="6">
        <v>3872332</v>
      </c>
    </row>
    <row r="3631" spans="1:10" x14ac:dyDescent="0.2">
      <c r="A3631" s="4" t="s">
        <v>11</v>
      </c>
      <c r="B3631" s="4" t="s">
        <v>19</v>
      </c>
      <c r="C3631" s="4" t="s">
        <v>1036</v>
      </c>
      <c r="D3631" s="4" t="s">
        <v>3970</v>
      </c>
      <c r="F3631" s="4">
        <v>1747516</v>
      </c>
      <c r="G3631" s="5" t="s">
        <v>1291</v>
      </c>
      <c r="H3631" s="4">
        <v>0</v>
      </c>
      <c r="I3631" s="6">
        <v>12190000</v>
      </c>
      <c r="J3631" s="6">
        <v>3873336</v>
      </c>
    </row>
    <row r="3632" spans="1:10" x14ac:dyDescent="0.2">
      <c r="A3632" s="4" t="s">
        <v>11</v>
      </c>
      <c r="B3632" s="4" t="s">
        <v>12</v>
      </c>
      <c r="C3632" s="4" t="s">
        <v>805</v>
      </c>
      <c r="D3632" s="4" t="s">
        <v>447</v>
      </c>
      <c r="F3632" s="4">
        <v>1084704</v>
      </c>
      <c r="G3632" s="5" t="s">
        <v>1291</v>
      </c>
      <c r="H3632" s="4">
        <v>0</v>
      </c>
      <c r="I3632" s="6">
        <v>12200000</v>
      </c>
      <c r="J3632" s="6">
        <v>3874340</v>
      </c>
    </row>
    <row r="3633" spans="1:10" x14ac:dyDescent="0.2">
      <c r="A3633" s="4" t="s">
        <v>11</v>
      </c>
      <c r="B3633" s="4" t="s">
        <v>16</v>
      </c>
      <c r="C3633" s="4" t="s">
        <v>805</v>
      </c>
      <c r="D3633" s="4" t="s">
        <v>3971</v>
      </c>
      <c r="F3633" s="4">
        <v>77939</v>
      </c>
      <c r="G3633" s="5" t="s">
        <v>1291</v>
      </c>
      <c r="H3633" s="4">
        <v>0</v>
      </c>
      <c r="I3633" s="6">
        <v>12210000</v>
      </c>
      <c r="J3633" s="6">
        <v>3875344</v>
      </c>
    </row>
    <row r="3634" spans="1:10" x14ac:dyDescent="0.2">
      <c r="A3634" s="4" t="s">
        <v>11</v>
      </c>
      <c r="B3634" s="4" t="s">
        <v>22</v>
      </c>
      <c r="C3634" s="4" t="s">
        <v>3224</v>
      </c>
      <c r="D3634" s="4" t="s">
        <v>3972</v>
      </c>
      <c r="F3634" s="4">
        <v>121257</v>
      </c>
      <c r="G3634" s="5" t="s">
        <v>1291</v>
      </c>
      <c r="H3634" s="4">
        <v>0</v>
      </c>
      <c r="I3634" s="6">
        <v>12220000</v>
      </c>
      <c r="J3634" s="6">
        <v>3876348</v>
      </c>
    </row>
    <row r="3635" spans="1:10" x14ac:dyDescent="0.2">
      <c r="A3635" s="4" t="s">
        <v>11</v>
      </c>
      <c r="B3635" s="4" t="s">
        <v>12</v>
      </c>
      <c r="C3635" s="4" t="s">
        <v>1014</v>
      </c>
      <c r="D3635" s="4" t="s">
        <v>3973</v>
      </c>
      <c r="F3635" s="4">
        <v>1659414</v>
      </c>
      <c r="G3635" s="5" t="s">
        <v>1291</v>
      </c>
      <c r="H3635" s="4">
        <v>0</v>
      </c>
      <c r="I3635" s="6">
        <v>12230000</v>
      </c>
      <c r="J3635" s="6">
        <v>3877352</v>
      </c>
    </row>
    <row r="3636" spans="1:10" x14ac:dyDescent="0.2">
      <c r="A3636" s="4" t="s">
        <v>11</v>
      </c>
      <c r="B3636" s="4" t="s">
        <v>19</v>
      </c>
      <c r="C3636" s="4" t="s">
        <v>1235</v>
      </c>
      <c r="D3636" s="4" t="s">
        <v>3974</v>
      </c>
      <c r="F3636" s="4">
        <v>1555836</v>
      </c>
      <c r="G3636" s="5" t="s">
        <v>1291</v>
      </c>
      <c r="H3636" s="4">
        <v>0</v>
      </c>
      <c r="I3636" s="6">
        <v>12240000</v>
      </c>
      <c r="J3636" s="6">
        <v>3878356</v>
      </c>
    </row>
    <row r="3637" spans="1:10" x14ac:dyDescent="0.2">
      <c r="A3637" s="4" t="s">
        <v>11</v>
      </c>
      <c r="B3637" s="4" t="s">
        <v>50</v>
      </c>
      <c r="C3637" s="4" t="s">
        <v>1014</v>
      </c>
      <c r="D3637" s="4" t="s">
        <v>3975</v>
      </c>
      <c r="F3637" s="4">
        <v>1605961</v>
      </c>
      <c r="G3637" s="5" t="s">
        <v>1291</v>
      </c>
      <c r="H3637" s="4">
        <v>0</v>
      </c>
      <c r="I3637" s="6">
        <v>12250000</v>
      </c>
      <c r="J3637" s="6">
        <v>3879360</v>
      </c>
    </row>
    <row r="3638" spans="1:10" x14ac:dyDescent="0.2">
      <c r="A3638" s="4" t="s">
        <v>11</v>
      </c>
      <c r="B3638" s="4" t="s">
        <v>19</v>
      </c>
      <c r="C3638" s="4" t="s">
        <v>1235</v>
      </c>
      <c r="D3638" s="4" t="s">
        <v>3034</v>
      </c>
      <c r="F3638" s="4">
        <v>4948</v>
      </c>
      <c r="G3638" s="5" t="s">
        <v>1291</v>
      </c>
      <c r="H3638" s="4">
        <v>0</v>
      </c>
      <c r="I3638" s="6">
        <v>12260000</v>
      </c>
      <c r="J3638" s="6">
        <v>3880364</v>
      </c>
    </row>
    <row r="3639" spans="1:10" x14ac:dyDescent="0.2">
      <c r="A3639" s="4" t="s">
        <v>11</v>
      </c>
      <c r="B3639" s="4" t="s">
        <v>12</v>
      </c>
      <c r="C3639" s="4" t="s">
        <v>1014</v>
      </c>
      <c r="D3639" s="4" t="s">
        <v>3976</v>
      </c>
      <c r="F3639" s="4">
        <v>1688819</v>
      </c>
      <c r="G3639" s="5" t="s">
        <v>1291</v>
      </c>
      <c r="H3639" s="4">
        <v>0</v>
      </c>
      <c r="I3639" s="6">
        <v>12270000</v>
      </c>
      <c r="J3639" s="6">
        <v>3881368</v>
      </c>
    </row>
    <row r="3640" spans="1:10" x14ac:dyDescent="0.2">
      <c r="A3640" s="4" t="s">
        <v>11</v>
      </c>
      <c r="B3640" s="4" t="s">
        <v>22</v>
      </c>
      <c r="C3640" s="4" t="s">
        <v>834</v>
      </c>
      <c r="D3640" s="4" t="s">
        <v>3977</v>
      </c>
      <c r="F3640" s="4">
        <v>629426</v>
      </c>
      <c r="G3640" s="5" t="s">
        <v>1291</v>
      </c>
      <c r="H3640" s="4">
        <v>0</v>
      </c>
      <c r="I3640" s="6">
        <v>12280000</v>
      </c>
      <c r="J3640" s="6">
        <v>3882372</v>
      </c>
    </row>
    <row r="3641" spans="1:10" x14ac:dyDescent="0.2">
      <c r="A3641" s="4" t="s">
        <v>11</v>
      </c>
      <c r="B3641" s="4" t="s">
        <v>19</v>
      </c>
      <c r="C3641" s="4" t="s">
        <v>3978</v>
      </c>
      <c r="D3641" s="4" t="s">
        <v>3255</v>
      </c>
      <c r="F3641" s="4">
        <v>507671</v>
      </c>
      <c r="G3641" s="5" t="s">
        <v>1291</v>
      </c>
      <c r="H3641" s="4">
        <v>0</v>
      </c>
      <c r="I3641" s="6">
        <v>12290000</v>
      </c>
      <c r="J3641" s="6">
        <v>3883376</v>
      </c>
    </row>
    <row r="3642" spans="1:10" x14ac:dyDescent="0.2">
      <c r="A3642" s="4" t="s">
        <v>11</v>
      </c>
      <c r="B3642" s="4" t="s">
        <v>25</v>
      </c>
      <c r="C3642" s="4" t="s">
        <v>3180</v>
      </c>
      <c r="D3642" s="4" t="s">
        <v>3979</v>
      </c>
      <c r="F3642" s="4">
        <v>1091436</v>
      </c>
      <c r="G3642" s="5" t="s">
        <v>1291</v>
      </c>
      <c r="H3642" s="4">
        <v>0</v>
      </c>
      <c r="I3642" s="6">
        <v>12300000</v>
      </c>
      <c r="J3642" s="6">
        <v>3884380</v>
      </c>
    </row>
    <row r="3643" spans="1:10" x14ac:dyDescent="0.2">
      <c r="A3643" s="4" t="s">
        <v>11</v>
      </c>
      <c r="B3643" s="4" t="s">
        <v>22</v>
      </c>
      <c r="C3643" s="4" t="s">
        <v>191</v>
      </c>
      <c r="D3643" s="4" t="s">
        <v>3980</v>
      </c>
      <c r="F3643" s="4">
        <v>57592</v>
      </c>
      <c r="G3643" s="5" t="s">
        <v>1291</v>
      </c>
      <c r="H3643" s="4">
        <v>0</v>
      </c>
      <c r="I3643" s="6">
        <v>12310000</v>
      </c>
      <c r="J3643" s="6">
        <v>3885384</v>
      </c>
    </row>
    <row r="3644" spans="1:10" x14ac:dyDescent="0.2">
      <c r="A3644" s="4" t="s">
        <v>11</v>
      </c>
      <c r="B3644" s="4" t="s">
        <v>12</v>
      </c>
      <c r="C3644" s="4" t="s">
        <v>832</v>
      </c>
      <c r="D3644" s="4" t="s">
        <v>3981</v>
      </c>
      <c r="F3644" s="4">
        <v>736833</v>
      </c>
      <c r="G3644" s="5" t="s">
        <v>1291</v>
      </c>
      <c r="H3644" s="4">
        <v>0</v>
      </c>
      <c r="I3644" s="6">
        <v>12320000</v>
      </c>
      <c r="J3644" s="6">
        <v>3886388</v>
      </c>
    </row>
    <row r="3645" spans="1:10" x14ac:dyDescent="0.2">
      <c r="A3645" s="4" t="s">
        <v>11</v>
      </c>
      <c r="B3645" s="4" t="s">
        <v>19</v>
      </c>
      <c r="C3645" s="4" t="s">
        <v>191</v>
      </c>
      <c r="D3645" s="4" t="s">
        <v>3982</v>
      </c>
      <c r="F3645" s="4">
        <v>113551</v>
      </c>
      <c r="G3645" s="5" t="s">
        <v>1291</v>
      </c>
      <c r="H3645" s="4">
        <v>0</v>
      </c>
      <c r="I3645" s="6">
        <v>12330000</v>
      </c>
      <c r="J3645" s="6">
        <v>3887392</v>
      </c>
    </row>
    <row r="3646" spans="1:10" x14ac:dyDescent="0.2">
      <c r="A3646" s="4" t="s">
        <v>11</v>
      </c>
      <c r="B3646" s="4" t="s">
        <v>19</v>
      </c>
      <c r="C3646" s="4" t="s">
        <v>191</v>
      </c>
      <c r="D3646" s="4" t="s">
        <v>3983</v>
      </c>
      <c r="F3646" s="4">
        <v>36356</v>
      </c>
      <c r="G3646" s="5" t="s">
        <v>1291</v>
      </c>
      <c r="H3646" s="4">
        <v>0</v>
      </c>
      <c r="I3646" s="6">
        <v>12340000</v>
      </c>
      <c r="J3646" s="6">
        <v>3888396</v>
      </c>
    </row>
    <row r="3647" spans="1:10" x14ac:dyDescent="0.2">
      <c r="A3647" s="4" t="s">
        <v>11</v>
      </c>
      <c r="B3647" s="4" t="s">
        <v>488</v>
      </c>
      <c r="C3647" s="4" t="s">
        <v>1054</v>
      </c>
      <c r="D3647" s="4" t="s">
        <v>3984</v>
      </c>
      <c r="F3647" s="4">
        <v>636264</v>
      </c>
      <c r="G3647" s="5" t="s">
        <v>1291</v>
      </c>
      <c r="H3647" s="4">
        <v>0</v>
      </c>
      <c r="I3647" s="6">
        <v>12350000</v>
      </c>
      <c r="J3647" s="6">
        <v>3889400</v>
      </c>
    </row>
    <row r="3648" spans="1:10" x14ac:dyDescent="0.2">
      <c r="A3648" s="4" t="s">
        <v>11</v>
      </c>
      <c r="B3648" s="4" t="s">
        <v>157</v>
      </c>
      <c r="C3648" s="4" t="s">
        <v>1760</v>
      </c>
      <c r="D3648" s="4" t="s">
        <v>3985</v>
      </c>
      <c r="F3648" s="4">
        <v>766640</v>
      </c>
      <c r="G3648" s="5" t="s">
        <v>1291</v>
      </c>
      <c r="H3648" s="4">
        <v>0</v>
      </c>
      <c r="I3648" s="6">
        <v>12360000</v>
      </c>
      <c r="J3648" s="6">
        <v>3890404</v>
      </c>
    </row>
    <row r="3649" spans="1:10" x14ac:dyDescent="0.2">
      <c r="A3649" s="4" t="s">
        <v>11</v>
      </c>
      <c r="B3649" s="4" t="s">
        <v>12</v>
      </c>
      <c r="C3649" s="4" t="s">
        <v>1406</v>
      </c>
      <c r="D3649" s="4" t="s">
        <v>3986</v>
      </c>
      <c r="F3649" s="4">
        <v>591881</v>
      </c>
      <c r="G3649" s="5" t="s">
        <v>1291</v>
      </c>
      <c r="H3649" s="4">
        <v>0</v>
      </c>
      <c r="I3649" s="6">
        <v>12370000</v>
      </c>
      <c r="J3649" s="6">
        <v>3891408</v>
      </c>
    </row>
    <row r="3650" spans="1:10" x14ac:dyDescent="0.2">
      <c r="A3650" s="4" t="s">
        <v>11</v>
      </c>
      <c r="B3650" s="4" t="s">
        <v>12</v>
      </c>
      <c r="C3650" s="4" t="s">
        <v>1406</v>
      </c>
      <c r="D3650" s="4" t="s">
        <v>3987</v>
      </c>
      <c r="F3650" s="4">
        <v>49979</v>
      </c>
      <c r="G3650" s="5" t="s">
        <v>1291</v>
      </c>
      <c r="H3650" s="4">
        <v>0</v>
      </c>
      <c r="I3650" s="6">
        <v>12380000</v>
      </c>
      <c r="J3650" s="6">
        <v>3892412</v>
      </c>
    </row>
    <row r="3651" spans="1:10" x14ac:dyDescent="0.2">
      <c r="A3651" s="4" t="s">
        <v>11</v>
      </c>
      <c r="B3651" s="4" t="s">
        <v>157</v>
      </c>
      <c r="C3651" s="4" t="s">
        <v>1760</v>
      </c>
      <c r="D3651" s="4" t="s">
        <v>1310</v>
      </c>
      <c r="F3651" s="4">
        <v>1751823</v>
      </c>
      <c r="G3651" s="5" t="s">
        <v>1291</v>
      </c>
      <c r="H3651" s="4">
        <v>0</v>
      </c>
      <c r="I3651" s="6">
        <v>12390000</v>
      </c>
      <c r="J3651" s="6">
        <v>3893416</v>
      </c>
    </row>
    <row r="3652" spans="1:10" x14ac:dyDescent="0.2">
      <c r="A3652" s="4" t="s">
        <v>11</v>
      </c>
      <c r="B3652" s="4" t="s">
        <v>25</v>
      </c>
      <c r="C3652" s="4" t="s">
        <v>1760</v>
      </c>
      <c r="D3652" s="4" t="s">
        <v>262</v>
      </c>
      <c r="F3652" s="4">
        <v>533933</v>
      </c>
      <c r="G3652" s="5" t="s">
        <v>1291</v>
      </c>
      <c r="H3652" s="4">
        <v>0</v>
      </c>
      <c r="I3652" s="6">
        <v>12400000</v>
      </c>
      <c r="J3652" s="6">
        <v>3894420</v>
      </c>
    </row>
    <row r="3653" spans="1:10" x14ac:dyDescent="0.2">
      <c r="A3653" s="4" t="s">
        <v>11</v>
      </c>
      <c r="B3653" s="4" t="s">
        <v>19</v>
      </c>
      <c r="C3653" s="4" t="s">
        <v>1406</v>
      </c>
      <c r="D3653" s="4" t="s">
        <v>3988</v>
      </c>
      <c r="F3653" s="4">
        <v>1280336</v>
      </c>
      <c r="G3653" s="5" t="s">
        <v>1291</v>
      </c>
      <c r="H3653" s="4">
        <v>0</v>
      </c>
      <c r="I3653" s="6">
        <v>12410000</v>
      </c>
      <c r="J3653" s="6">
        <v>3895424</v>
      </c>
    </row>
    <row r="3654" spans="1:10" x14ac:dyDescent="0.2">
      <c r="A3654" s="4" t="s">
        <v>11</v>
      </c>
      <c r="B3654" s="4" t="s">
        <v>12</v>
      </c>
      <c r="C3654" s="4" t="s">
        <v>627</v>
      </c>
      <c r="D3654" s="4" t="s">
        <v>2153</v>
      </c>
      <c r="F3654" s="4">
        <v>683357</v>
      </c>
      <c r="G3654" s="5" t="s">
        <v>1291</v>
      </c>
      <c r="H3654" s="4">
        <v>0</v>
      </c>
      <c r="I3654" s="6">
        <v>12420000</v>
      </c>
      <c r="J3654" s="6">
        <v>3896428</v>
      </c>
    </row>
    <row r="3655" spans="1:10" x14ac:dyDescent="0.2">
      <c r="A3655" s="4" t="s">
        <v>11</v>
      </c>
      <c r="B3655" s="4" t="s">
        <v>25</v>
      </c>
      <c r="C3655" s="4" t="s">
        <v>1064</v>
      </c>
      <c r="D3655" s="4" t="s">
        <v>2151</v>
      </c>
      <c r="F3655" s="4">
        <v>639292</v>
      </c>
      <c r="G3655" s="5" t="s">
        <v>1291</v>
      </c>
      <c r="H3655" s="4">
        <v>0</v>
      </c>
      <c r="I3655" s="6">
        <v>12430000</v>
      </c>
      <c r="J3655" s="6">
        <v>3897432</v>
      </c>
    </row>
    <row r="3656" spans="1:10" x14ac:dyDescent="0.2">
      <c r="A3656" s="4" t="s">
        <v>11</v>
      </c>
      <c r="B3656" s="4" t="s">
        <v>12</v>
      </c>
      <c r="C3656" s="4" t="s">
        <v>3989</v>
      </c>
      <c r="D3656" s="4" t="s">
        <v>2895</v>
      </c>
      <c r="F3656" s="4">
        <v>732634</v>
      </c>
      <c r="G3656" s="5" t="s">
        <v>1291</v>
      </c>
      <c r="H3656" s="4">
        <v>0</v>
      </c>
      <c r="I3656" s="6">
        <v>12440000</v>
      </c>
      <c r="J3656" s="6">
        <v>3898436</v>
      </c>
    </row>
    <row r="3657" spans="1:10" x14ac:dyDescent="0.2">
      <c r="A3657" s="4" t="s">
        <v>11</v>
      </c>
      <c r="B3657" s="4" t="s">
        <v>19</v>
      </c>
      <c r="C3657" s="4" t="s">
        <v>1406</v>
      </c>
      <c r="D3657" s="4" t="s">
        <v>3990</v>
      </c>
      <c r="F3657" s="4">
        <v>647345</v>
      </c>
      <c r="G3657" s="5" t="s">
        <v>1291</v>
      </c>
      <c r="H3657" s="4">
        <v>0</v>
      </c>
      <c r="I3657" s="6">
        <v>12450000</v>
      </c>
      <c r="J3657" s="6">
        <v>3899440</v>
      </c>
    </row>
    <row r="3658" spans="1:10" x14ac:dyDescent="0.2">
      <c r="A3658" s="4" t="s">
        <v>11</v>
      </c>
      <c r="B3658" s="4" t="s">
        <v>12</v>
      </c>
      <c r="C3658" s="4" t="s">
        <v>1064</v>
      </c>
      <c r="D3658" s="4" t="s">
        <v>3991</v>
      </c>
      <c r="F3658" s="4">
        <v>1509478</v>
      </c>
      <c r="G3658" s="5" t="s">
        <v>1291</v>
      </c>
      <c r="H3658" s="4">
        <v>0</v>
      </c>
      <c r="I3658" s="6">
        <v>12460000</v>
      </c>
      <c r="J3658" s="6">
        <v>3900444</v>
      </c>
    </row>
    <row r="3659" spans="1:10" x14ac:dyDescent="0.2">
      <c r="A3659" s="4" t="s">
        <v>11</v>
      </c>
      <c r="B3659" s="4" t="s">
        <v>16</v>
      </c>
      <c r="C3659" s="4" t="s">
        <v>3992</v>
      </c>
      <c r="D3659" s="4" t="s">
        <v>1455</v>
      </c>
      <c r="F3659" s="4">
        <v>127510</v>
      </c>
      <c r="G3659" s="5" t="s">
        <v>1291</v>
      </c>
      <c r="H3659" s="4">
        <v>0</v>
      </c>
      <c r="I3659" s="6">
        <v>12470000</v>
      </c>
      <c r="J3659" s="6">
        <v>3901448</v>
      </c>
    </row>
    <row r="3660" spans="1:10" x14ac:dyDescent="0.2">
      <c r="A3660" s="4" t="s">
        <v>11</v>
      </c>
      <c r="B3660" s="4" t="s">
        <v>19</v>
      </c>
      <c r="C3660" s="4" t="s">
        <v>1066</v>
      </c>
      <c r="D3660" s="4" t="s">
        <v>305</v>
      </c>
      <c r="F3660" s="4">
        <v>518611</v>
      </c>
      <c r="G3660" s="5" t="s">
        <v>1291</v>
      </c>
      <c r="H3660" s="4">
        <v>0</v>
      </c>
      <c r="I3660" s="6">
        <v>12480000</v>
      </c>
      <c r="J3660" s="6">
        <v>3902452</v>
      </c>
    </row>
    <row r="3661" spans="1:10" x14ac:dyDescent="0.2">
      <c r="A3661" s="4" t="s">
        <v>11</v>
      </c>
      <c r="B3661" s="4" t="s">
        <v>50</v>
      </c>
      <c r="C3661" s="4" t="s">
        <v>1220</v>
      </c>
      <c r="D3661" s="4" t="s">
        <v>3993</v>
      </c>
      <c r="F3661" s="4">
        <v>757110</v>
      </c>
      <c r="G3661" s="5" t="s">
        <v>1291</v>
      </c>
      <c r="H3661" s="4">
        <v>0</v>
      </c>
      <c r="I3661" s="6">
        <v>12490000</v>
      </c>
      <c r="J3661" s="6">
        <v>3903456</v>
      </c>
    </row>
    <row r="3662" spans="1:10" x14ac:dyDescent="0.2">
      <c r="A3662" s="4" t="s">
        <v>11</v>
      </c>
      <c r="B3662" s="4" t="s">
        <v>12</v>
      </c>
      <c r="C3662" s="4" t="s">
        <v>1220</v>
      </c>
      <c r="D3662" s="4" t="s">
        <v>3994</v>
      </c>
      <c r="F3662" s="4">
        <v>121406</v>
      </c>
      <c r="G3662" s="5" t="s">
        <v>1291</v>
      </c>
      <c r="H3662" s="4">
        <v>0</v>
      </c>
      <c r="I3662" s="6">
        <v>12500000</v>
      </c>
      <c r="J3662" s="6">
        <v>3904460</v>
      </c>
    </row>
    <row r="3663" spans="1:10" x14ac:dyDescent="0.2">
      <c r="A3663" s="4" t="s">
        <v>11</v>
      </c>
      <c r="B3663" s="4" t="s">
        <v>19</v>
      </c>
      <c r="C3663" s="4" t="s">
        <v>1066</v>
      </c>
      <c r="D3663" s="4" t="s">
        <v>1930</v>
      </c>
      <c r="F3663" s="4">
        <v>66254</v>
      </c>
      <c r="G3663" s="5" t="s">
        <v>1291</v>
      </c>
      <c r="H3663" s="4">
        <v>0</v>
      </c>
      <c r="I3663" s="6">
        <v>12510000</v>
      </c>
      <c r="J3663" s="6">
        <v>3905464</v>
      </c>
    </row>
    <row r="3664" spans="1:10" x14ac:dyDescent="0.2">
      <c r="A3664" s="4" t="s">
        <v>11</v>
      </c>
      <c r="B3664" s="4" t="s">
        <v>12</v>
      </c>
      <c r="C3664" s="4" t="s">
        <v>1220</v>
      </c>
      <c r="D3664" s="4" t="s">
        <v>3995</v>
      </c>
      <c r="F3664" s="4">
        <v>115184</v>
      </c>
      <c r="G3664" s="5" t="s">
        <v>1291</v>
      </c>
      <c r="H3664" s="4">
        <v>0</v>
      </c>
      <c r="I3664" s="6">
        <v>12520000</v>
      </c>
      <c r="J3664" s="6">
        <v>3906468</v>
      </c>
    </row>
    <row r="3665" spans="1:10" x14ac:dyDescent="0.2">
      <c r="A3665" s="4" t="s">
        <v>11</v>
      </c>
      <c r="B3665" s="4" t="s">
        <v>12</v>
      </c>
      <c r="C3665" s="4" t="s">
        <v>1675</v>
      </c>
      <c r="D3665" s="4" t="s">
        <v>117</v>
      </c>
      <c r="F3665" s="4">
        <v>49268</v>
      </c>
      <c r="G3665" s="5" t="s">
        <v>1291</v>
      </c>
      <c r="H3665" s="4">
        <v>0</v>
      </c>
      <c r="I3665" s="6">
        <v>12530000</v>
      </c>
      <c r="J3665" s="6">
        <v>3907472</v>
      </c>
    </row>
    <row r="3666" spans="1:10" x14ac:dyDescent="0.2">
      <c r="A3666" s="4" t="s">
        <v>11</v>
      </c>
      <c r="B3666" s="4" t="s">
        <v>22</v>
      </c>
      <c r="C3666" s="4" t="s">
        <v>586</v>
      </c>
      <c r="D3666" s="4" t="s">
        <v>3996</v>
      </c>
      <c r="F3666" s="4">
        <v>1683232</v>
      </c>
      <c r="G3666" s="5" t="s">
        <v>1291</v>
      </c>
      <c r="H3666" s="4">
        <v>0</v>
      </c>
      <c r="I3666" s="6">
        <v>12540000</v>
      </c>
      <c r="J3666" s="6">
        <v>3908476</v>
      </c>
    </row>
    <row r="3667" spans="1:10" x14ac:dyDescent="0.2">
      <c r="A3667" s="4" t="s">
        <v>11</v>
      </c>
      <c r="B3667" s="4" t="s">
        <v>19</v>
      </c>
      <c r="C3667" s="4" t="s">
        <v>887</v>
      </c>
      <c r="D3667" s="4" t="s">
        <v>3997</v>
      </c>
      <c r="F3667" s="4">
        <v>602506</v>
      </c>
      <c r="G3667" s="5" t="s">
        <v>1291</v>
      </c>
      <c r="H3667" s="4">
        <v>0</v>
      </c>
      <c r="I3667" s="6">
        <v>12550000</v>
      </c>
      <c r="J3667" s="6">
        <v>3909480</v>
      </c>
    </row>
    <row r="3668" spans="1:10" x14ac:dyDescent="0.2">
      <c r="A3668" s="4" t="s">
        <v>11</v>
      </c>
      <c r="B3668" s="4" t="s">
        <v>67</v>
      </c>
      <c r="C3668" s="4" t="s">
        <v>887</v>
      </c>
      <c r="D3668" s="4" t="s">
        <v>2858</v>
      </c>
      <c r="F3668" s="4">
        <v>572410</v>
      </c>
      <c r="G3668" s="5" t="s">
        <v>1291</v>
      </c>
      <c r="H3668" s="4">
        <v>0</v>
      </c>
      <c r="I3668" s="6">
        <v>12560000</v>
      </c>
      <c r="J3668" s="6">
        <v>3910484</v>
      </c>
    </row>
    <row r="3669" spans="1:10" x14ac:dyDescent="0.2">
      <c r="A3669" s="4" t="s">
        <v>11</v>
      </c>
      <c r="B3669" s="4" t="s">
        <v>25</v>
      </c>
      <c r="C3669" s="4" t="s">
        <v>2687</v>
      </c>
      <c r="D3669" s="4" t="s">
        <v>3998</v>
      </c>
      <c r="F3669" s="4">
        <v>3445</v>
      </c>
      <c r="G3669" s="5" t="s">
        <v>1291</v>
      </c>
      <c r="H3669" s="4">
        <v>0</v>
      </c>
      <c r="I3669" s="6">
        <v>12570000</v>
      </c>
      <c r="J3669" s="6">
        <v>3911488</v>
      </c>
    </row>
    <row r="3670" spans="1:10" x14ac:dyDescent="0.2">
      <c r="A3670" s="4" t="s">
        <v>11</v>
      </c>
      <c r="B3670" s="4" t="s">
        <v>12</v>
      </c>
      <c r="C3670" s="4" t="s">
        <v>586</v>
      </c>
      <c r="D3670" s="4" t="s">
        <v>158</v>
      </c>
      <c r="F3670" s="4">
        <v>118931</v>
      </c>
      <c r="G3670" s="5" t="s">
        <v>1291</v>
      </c>
      <c r="H3670" s="4">
        <v>0</v>
      </c>
      <c r="I3670" s="6">
        <v>12580000</v>
      </c>
      <c r="J3670" s="6">
        <v>3912492</v>
      </c>
    </row>
    <row r="3671" spans="1:10" x14ac:dyDescent="0.2">
      <c r="A3671" s="4" t="s">
        <v>11</v>
      </c>
      <c r="B3671" s="4" t="s">
        <v>19</v>
      </c>
      <c r="C3671" s="4" t="s">
        <v>1148</v>
      </c>
      <c r="D3671" s="4" t="s">
        <v>3999</v>
      </c>
      <c r="F3671" s="4">
        <v>596625</v>
      </c>
      <c r="G3671" s="5" t="s">
        <v>1291</v>
      </c>
      <c r="H3671" s="4">
        <v>0</v>
      </c>
      <c r="I3671" s="6">
        <v>12590000</v>
      </c>
      <c r="J3671" s="6">
        <v>3913496</v>
      </c>
    </row>
    <row r="3672" spans="1:10" x14ac:dyDescent="0.2">
      <c r="A3672" s="4" t="s">
        <v>11</v>
      </c>
      <c r="B3672" s="4" t="s">
        <v>12</v>
      </c>
      <c r="C3672" s="4" t="s">
        <v>1148</v>
      </c>
      <c r="D3672" s="4" t="s">
        <v>4000</v>
      </c>
      <c r="F3672" s="4">
        <v>65928</v>
      </c>
      <c r="G3672" s="5" t="s">
        <v>1291</v>
      </c>
      <c r="H3672" s="4">
        <v>0</v>
      </c>
      <c r="I3672" s="6">
        <v>12600000</v>
      </c>
      <c r="J3672" s="6">
        <v>3914500</v>
      </c>
    </row>
    <row r="3673" spans="1:10" x14ac:dyDescent="0.2">
      <c r="A3673" s="4" t="s">
        <v>11</v>
      </c>
      <c r="B3673" s="4" t="s">
        <v>67</v>
      </c>
      <c r="C3673" s="4" t="s">
        <v>795</v>
      </c>
      <c r="D3673" s="4" t="s">
        <v>113</v>
      </c>
      <c r="F3673" s="4">
        <v>119483</v>
      </c>
      <c r="G3673" s="5" t="s">
        <v>1291</v>
      </c>
      <c r="H3673" s="4">
        <v>0</v>
      </c>
      <c r="I3673" s="6">
        <v>12610000</v>
      </c>
      <c r="J3673" s="6">
        <v>3915504</v>
      </c>
    </row>
    <row r="3674" spans="1:10" x14ac:dyDescent="0.2">
      <c r="A3674" s="4" t="s">
        <v>11</v>
      </c>
      <c r="B3674" s="4" t="s">
        <v>19</v>
      </c>
      <c r="C3674" s="4" t="s">
        <v>4001</v>
      </c>
      <c r="D3674" s="4" t="s">
        <v>1710</v>
      </c>
      <c r="F3674" s="4">
        <v>104592</v>
      </c>
      <c r="G3674" s="5" t="s">
        <v>1291</v>
      </c>
      <c r="H3674" s="4">
        <v>0</v>
      </c>
      <c r="I3674" s="6">
        <v>12620000</v>
      </c>
      <c r="J3674" s="6">
        <v>3916508</v>
      </c>
    </row>
    <row r="3675" spans="1:10" x14ac:dyDescent="0.2">
      <c r="A3675" s="4" t="s">
        <v>11</v>
      </c>
      <c r="B3675" s="4" t="s">
        <v>146</v>
      </c>
      <c r="C3675" s="4" t="s">
        <v>389</v>
      </c>
      <c r="D3675" s="4" t="s">
        <v>4002</v>
      </c>
      <c r="F3675" s="4">
        <v>1511110</v>
      </c>
      <c r="G3675" s="5" t="s">
        <v>1291</v>
      </c>
      <c r="H3675" s="4">
        <v>0</v>
      </c>
      <c r="I3675" s="6">
        <v>12630000</v>
      </c>
      <c r="J3675" s="6">
        <v>3917512</v>
      </c>
    </row>
    <row r="3676" spans="1:10" x14ac:dyDescent="0.2">
      <c r="A3676" s="4" t="s">
        <v>11</v>
      </c>
      <c r="B3676" s="4" t="s">
        <v>67</v>
      </c>
      <c r="C3676" s="9" t="s">
        <v>1151</v>
      </c>
      <c r="D3676" s="4" t="s">
        <v>3775</v>
      </c>
      <c r="F3676" s="4">
        <v>616399</v>
      </c>
      <c r="G3676" s="5" t="s">
        <v>1291</v>
      </c>
      <c r="H3676" s="4">
        <v>0</v>
      </c>
      <c r="I3676" s="6">
        <v>12640000</v>
      </c>
      <c r="J3676" s="6">
        <v>3918516</v>
      </c>
    </row>
    <row r="3677" spans="1:10" x14ac:dyDescent="0.2">
      <c r="A3677" s="4" t="s">
        <v>11</v>
      </c>
      <c r="B3677" s="4" t="s">
        <v>157</v>
      </c>
      <c r="C3677" s="4" t="s">
        <v>231</v>
      </c>
      <c r="D3677" s="4" t="s">
        <v>288</v>
      </c>
      <c r="F3677" s="4">
        <v>1503802</v>
      </c>
      <c r="G3677" s="5" t="s">
        <v>1291</v>
      </c>
      <c r="H3677" s="4">
        <v>0</v>
      </c>
      <c r="I3677" s="6">
        <v>12650000</v>
      </c>
      <c r="J3677" s="6">
        <v>3919520</v>
      </c>
    </row>
    <row r="3678" spans="1:10" x14ac:dyDescent="0.2">
      <c r="A3678" s="4" t="s">
        <v>11</v>
      </c>
      <c r="B3678" s="4" t="s">
        <v>12</v>
      </c>
      <c r="C3678" s="4" t="s">
        <v>1162</v>
      </c>
      <c r="D3678" s="4" t="s">
        <v>4003</v>
      </c>
      <c r="F3678" s="4">
        <v>56727</v>
      </c>
      <c r="G3678" s="5" t="s">
        <v>1291</v>
      </c>
      <c r="H3678" s="4">
        <v>0</v>
      </c>
      <c r="I3678" s="6">
        <v>12660000</v>
      </c>
      <c r="J3678" s="6">
        <v>3920524</v>
      </c>
    </row>
    <row r="3679" spans="1:10" x14ac:dyDescent="0.2">
      <c r="A3679" s="4" t="s">
        <v>11</v>
      </c>
      <c r="B3679" s="4" t="s">
        <v>12</v>
      </c>
      <c r="C3679" s="4" t="s">
        <v>1068</v>
      </c>
      <c r="D3679" s="4" t="s">
        <v>4004</v>
      </c>
      <c r="F3679" s="4">
        <v>634327</v>
      </c>
      <c r="G3679" s="5" t="s">
        <v>1291</v>
      </c>
      <c r="H3679" s="4">
        <v>0</v>
      </c>
      <c r="I3679" s="6">
        <v>12670000</v>
      </c>
      <c r="J3679" s="6">
        <v>3921528</v>
      </c>
    </row>
    <row r="3680" spans="1:10" x14ac:dyDescent="0.2">
      <c r="A3680" s="4" t="s">
        <v>11</v>
      </c>
      <c r="B3680" s="4" t="s">
        <v>12</v>
      </c>
      <c r="C3680" s="4" t="s">
        <v>2439</v>
      </c>
      <c r="D3680" s="4" t="s">
        <v>541</v>
      </c>
      <c r="F3680" s="4">
        <v>529345</v>
      </c>
      <c r="G3680" s="5" t="s">
        <v>1291</v>
      </c>
      <c r="H3680" s="4">
        <v>0</v>
      </c>
      <c r="I3680" s="6">
        <v>12680000</v>
      </c>
      <c r="J3680" s="6">
        <v>3922532</v>
      </c>
    </row>
    <row r="3681" spans="1:10" x14ac:dyDescent="0.2">
      <c r="A3681" s="4" t="s">
        <v>11</v>
      </c>
      <c r="B3681" s="4" t="s">
        <v>19</v>
      </c>
      <c r="C3681" s="4" t="s">
        <v>892</v>
      </c>
      <c r="D3681" s="4" t="s">
        <v>4005</v>
      </c>
      <c r="F3681" s="4">
        <v>770964</v>
      </c>
      <c r="G3681" s="5" t="s">
        <v>1291</v>
      </c>
      <c r="H3681" s="4">
        <v>0</v>
      </c>
      <c r="I3681" s="6">
        <v>12690000</v>
      </c>
      <c r="J3681" s="6">
        <v>3923536</v>
      </c>
    </row>
    <row r="3682" spans="1:10" x14ac:dyDescent="0.2">
      <c r="A3682" s="4" t="s">
        <v>11</v>
      </c>
      <c r="B3682" s="4" t="s">
        <v>22</v>
      </c>
      <c r="C3682" s="4" t="s">
        <v>4006</v>
      </c>
      <c r="D3682" s="4" t="s">
        <v>4007</v>
      </c>
      <c r="F3682" s="4">
        <v>586824</v>
      </c>
      <c r="G3682" s="5" t="s">
        <v>1291</v>
      </c>
      <c r="H3682" s="4">
        <v>0</v>
      </c>
      <c r="I3682" s="6">
        <v>12700000</v>
      </c>
      <c r="J3682" s="6">
        <v>3924540</v>
      </c>
    </row>
    <row r="3683" spans="1:10" x14ac:dyDescent="0.2">
      <c r="A3683" s="4" t="s">
        <v>11</v>
      </c>
      <c r="B3683" s="4" t="s">
        <v>12</v>
      </c>
      <c r="C3683" s="4" t="s">
        <v>892</v>
      </c>
      <c r="D3683" s="4" t="s">
        <v>2147</v>
      </c>
      <c r="F3683" s="4">
        <v>47437</v>
      </c>
      <c r="G3683" s="5" t="s">
        <v>1291</v>
      </c>
      <c r="H3683" s="4">
        <v>0</v>
      </c>
      <c r="I3683" s="6">
        <v>12710000</v>
      </c>
      <c r="J3683" s="6">
        <v>3925544</v>
      </c>
    </row>
    <row r="3684" spans="1:10" x14ac:dyDescent="0.2">
      <c r="A3684" s="4" t="s">
        <v>11</v>
      </c>
      <c r="B3684" s="4" t="s">
        <v>19</v>
      </c>
      <c r="C3684" s="4" t="s">
        <v>2425</v>
      </c>
      <c r="D3684" s="4" t="s">
        <v>1347</v>
      </c>
      <c r="F3684" s="4">
        <v>1067519</v>
      </c>
      <c r="G3684" s="5" t="s">
        <v>1291</v>
      </c>
      <c r="H3684" s="4">
        <v>0</v>
      </c>
      <c r="I3684" s="6">
        <v>12720000</v>
      </c>
      <c r="J3684" s="6">
        <v>3926548</v>
      </c>
    </row>
    <row r="3685" spans="1:10" x14ac:dyDescent="0.2">
      <c r="A3685" s="4" t="s">
        <v>11</v>
      </c>
      <c r="B3685" s="4" t="s">
        <v>22</v>
      </c>
      <c r="C3685" s="4" t="s">
        <v>686</v>
      </c>
      <c r="D3685" s="4" t="s">
        <v>4008</v>
      </c>
      <c r="F3685" s="4">
        <v>1690344</v>
      </c>
      <c r="G3685" s="5" t="s">
        <v>1291</v>
      </c>
      <c r="H3685" s="4">
        <v>0</v>
      </c>
      <c r="I3685" s="6">
        <v>12730000</v>
      </c>
      <c r="J3685" s="6">
        <v>3927552</v>
      </c>
    </row>
    <row r="3686" spans="1:10" x14ac:dyDescent="0.2">
      <c r="A3686" s="4" t="s">
        <v>11</v>
      </c>
      <c r="B3686" s="4" t="s">
        <v>19</v>
      </c>
      <c r="C3686" s="4" t="s">
        <v>2425</v>
      </c>
      <c r="D3686" s="4" t="s">
        <v>4009</v>
      </c>
      <c r="F3686" s="4">
        <v>50043</v>
      </c>
      <c r="G3686" s="5" t="s">
        <v>1291</v>
      </c>
      <c r="H3686" s="4">
        <v>0</v>
      </c>
      <c r="I3686" s="6">
        <v>12740000</v>
      </c>
      <c r="J3686" s="6">
        <v>3928556</v>
      </c>
    </row>
    <row r="3687" spans="1:10" x14ac:dyDescent="0.2">
      <c r="A3687" s="4" t="s">
        <v>11</v>
      </c>
      <c r="B3687" s="4" t="s">
        <v>19</v>
      </c>
      <c r="C3687" s="4" t="s">
        <v>686</v>
      </c>
      <c r="D3687" s="4" t="s">
        <v>241</v>
      </c>
      <c r="F3687" s="4">
        <v>1084886</v>
      </c>
      <c r="G3687" s="5" t="s">
        <v>1291</v>
      </c>
      <c r="H3687" s="4">
        <v>0</v>
      </c>
      <c r="I3687" s="6">
        <v>12750000</v>
      </c>
      <c r="J3687" s="6">
        <v>3929560</v>
      </c>
    </row>
    <row r="3688" spans="1:10" x14ac:dyDescent="0.2">
      <c r="A3688" s="4" t="s">
        <v>11</v>
      </c>
      <c r="B3688" s="4" t="s">
        <v>50</v>
      </c>
      <c r="C3688" s="4" t="s">
        <v>193</v>
      </c>
      <c r="D3688" s="4" t="s">
        <v>4010</v>
      </c>
      <c r="F3688" s="4">
        <v>1655487</v>
      </c>
      <c r="G3688" s="5" t="s">
        <v>1291</v>
      </c>
      <c r="H3688" s="4">
        <v>0</v>
      </c>
      <c r="I3688" s="6">
        <v>12760000</v>
      </c>
      <c r="J3688" s="6">
        <v>3930564</v>
      </c>
    </row>
    <row r="3689" spans="1:10" x14ac:dyDescent="0.2">
      <c r="A3689" s="4" t="s">
        <v>11</v>
      </c>
      <c r="B3689" s="4" t="s">
        <v>157</v>
      </c>
      <c r="C3689" s="4" t="s">
        <v>686</v>
      </c>
      <c r="D3689" s="4" t="s">
        <v>468</v>
      </c>
      <c r="F3689" s="4">
        <v>504827</v>
      </c>
      <c r="G3689" s="5" t="s">
        <v>1291</v>
      </c>
      <c r="H3689" s="4">
        <v>0</v>
      </c>
      <c r="I3689" s="6">
        <v>12770000</v>
      </c>
      <c r="J3689" s="6">
        <v>3931568</v>
      </c>
    </row>
    <row r="3690" spans="1:10" x14ac:dyDescent="0.2">
      <c r="A3690" s="4" t="s">
        <v>11</v>
      </c>
      <c r="B3690" s="4" t="s">
        <v>12</v>
      </c>
      <c r="C3690" s="4" t="s">
        <v>193</v>
      </c>
      <c r="D3690" s="4" t="s">
        <v>4011</v>
      </c>
      <c r="F3690" s="4">
        <v>740017</v>
      </c>
      <c r="G3690" s="5" t="s">
        <v>1291</v>
      </c>
      <c r="H3690" s="4">
        <v>0</v>
      </c>
      <c r="I3690" s="6">
        <v>12780000</v>
      </c>
      <c r="J3690" s="6">
        <v>3932572</v>
      </c>
    </row>
    <row r="3691" spans="1:10" x14ac:dyDescent="0.2">
      <c r="A3691" s="4" t="s">
        <v>11</v>
      </c>
      <c r="B3691" s="4" t="s">
        <v>25</v>
      </c>
      <c r="C3691" s="4" t="s">
        <v>4012</v>
      </c>
      <c r="D3691" s="4" t="s">
        <v>4013</v>
      </c>
      <c r="F3691" s="4">
        <v>800878</v>
      </c>
      <c r="G3691" s="5" t="s">
        <v>1291</v>
      </c>
      <c r="H3691" s="4">
        <v>0</v>
      </c>
      <c r="I3691" s="6">
        <v>12790000</v>
      </c>
      <c r="J3691" s="6">
        <v>3933576</v>
      </c>
    </row>
    <row r="3692" spans="1:10" x14ac:dyDescent="0.2">
      <c r="A3692" s="4" t="s">
        <v>11</v>
      </c>
      <c r="B3692" s="4" t="s">
        <v>19</v>
      </c>
      <c r="C3692" s="4" t="s">
        <v>191</v>
      </c>
      <c r="D3692" s="4" t="s">
        <v>4014</v>
      </c>
      <c r="F3692" s="4">
        <v>749638</v>
      </c>
      <c r="G3692" s="5" t="s">
        <v>1291</v>
      </c>
      <c r="H3692" s="4">
        <v>0</v>
      </c>
      <c r="I3692" s="6">
        <v>12800000</v>
      </c>
      <c r="J3692" s="6">
        <v>3934580</v>
      </c>
    </row>
    <row r="3693" spans="1:10" x14ac:dyDescent="0.2">
      <c r="A3693" s="4" t="s">
        <v>11</v>
      </c>
      <c r="B3693" s="4" t="s">
        <v>488</v>
      </c>
      <c r="C3693" s="4" t="s">
        <v>887</v>
      </c>
      <c r="D3693" s="4" t="s">
        <v>4015</v>
      </c>
      <c r="F3693" s="4">
        <v>525350</v>
      </c>
      <c r="G3693" s="5" t="s">
        <v>1291</v>
      </c>
      <c r="H3693" s="4">
        <v>0</v>
      </c>
      <c r="I3693" s="6">
        <v>12810000</v>
      </c>
      <c r="J3693" s="6">
        <v>3935584</v>
      </c>
    </row>
    <row r="3694" spans="1:10" x14ac:dyDescent="0.2">
      <c r="A3694" s="4" t="s">
        <v>11</v>
      </c>
      <c r="B3694" s="4" t="s">
        <v>12</v>
      </c>
      <c r="C3694" s="4" t="s">
        <v>4012</v>
      </c>
      <c r="D3694" s="4" t="s">
        <v>4016</v>
      </c>
      <c r="F3694" s="4">
        <v>121745</v>
      </c>
      <c r="G3694" s="5" t="s">
        <v>1291</v>
      </c>
      <c r="H3694" s="4">
        <v>0</v>
      </c>
      <c r="I3694" s="6">
        <v>12820000</v>
      </c>
      <c r="J3694" s="6">
        <v>3936588</v>
      </c>
    </row>
    <row r="3695" spans="1:10" x14ac:dyDescent="0.2">
      <c r="A3695" s="4" t="s">
        <v>11</v>
      </c>
      <c r="B3695" s="4" t="s">
        <v>19</v>
      </c>
      <c r="C3695" s="4" t="s">
        <v>1059</v>
      </c>
      <c r="D3695" s="4" t="s">
        <v>334</v>
      </c>
      <c r="F3695" s="4">
        <v>1151347</v>
      </c>
      <c r="G3695" s="5" t="s">
        <v>1291</v>
      </c>
      <c r="H3695" s="4">
        <v>0</v>
      </c>
      <c r="I3695" s="6">
        <v>12830000</v>
      </c>
      <c r="J3695" s="6">
        <v>3937592</v>
      </c>
    </row>
    <row r="3696" spans="1:10" x14ac:dyDescent="0.2">
      <c r="A3696" s="4" t="s">
        <v>11</v>
      </c>
      <c r="B3696" s="4" t="s">
        <v>16</v>
      </c>
      <c r="C3696" s="4" t="s">
        <v>1059</v>
      </c>
      <c r="D3696" s="4" t="s">
        <v>2895</v>
      </c>
      <c r="F3696" s="4">
        <v>737997</v>
      </c>
      <c r="G3696" s="5" t="s">
        <v>1291</v>
      </c>
      <c r="H3696" s="4">
        <v>0</v>
      </c>
      <c r="I3696" s="6">
        <v>12840000</v>
      </c>
      <c r="J3696" s="6">
        <v>3938596</v>
      </c>
    </row>
    <row r="3697" spans="1:10" x14ac:dyDescent="0.2">
      <c r="A3697" s="4" t="s">
        <v>11</v>
      </c>
      <c r="B3697" s="4" t="s">
        <v>12</v>
      </c>
      <c r="C3697" s="4" t="s">
        <v>2749</v>
      </c>
      <c r="D3697" s="4" t="s">
        <v>4017</v>
      </c>
      <c r="F3697" s="4">
        <v>602472</v>
      </c>
      <c r="G3697" s="5" t="s">
        <v>1291</v>
      </c>
      <c r="H3697" s="4">
        <v>0</v>
      </c>
      <c r="I3697" s="6">
        <v>12850000</v>
      </c>
      <c r="J3697" s="6">
        <v>3939600</v>
      </c>
    </row>
    <row r="3698" spans="1:10" x14ac:dyDescent="0.2">
      <c r="A3698" s="4" t="s">
        <v>11</v>
      </c>
      <c r="B3698" s="4" t="s">
        <v>19</v>
      </c>
      <c r="C3698" s="4" t="s">
        <v>2600</v>
      </c>
      <c r="D3698" s="4" t="s">
        <v>2228</v>
      </c>
      <c r="F3698" s="4">
        <v>36372</v>
      </c>
      <c r="G3698" s="5" t="s">
        <v>1291</v>
      </c>
      <c r="H3698" s="4">
        <v>0</v>
      </c>
      <c r="I3698" s="6">
        <v>12860000</v>
      </c>
      <c r="J3698" s="6">
        <v>3940604</v>
      </c>
    </row>
    <row r="3699" spans="1:10" x14ac:dyDescent="0.2">
      <c r="A3699" s="4" t="s">
        <v>11</v>
      </c>
      <c r="B3699" s="4" t="s">
        <v>488</v>
      </c>
      <c r="C3699" s="4" t="s">
        <v>1448</v>
      </c>
      <c r="D3699" s="4" t="s">
        <v>3056</v>
      </c>
      <c r="F3699" s="4">
        <v>1618394</v>
      </c>
      <c r="G3699" s="5" t="s">
        <v>1291</v>
      </c>
      <c r="H3699" s="4">
        <v>0</v>
      </c>
      <c r="I3699" s="6">
        <v>12870000</v>
      </c>
      <c r="J3699" s="6">
        <v>3941608</v>
      </c>
    </row>
    <row r="3700" spans="1:10" x14ac:dyDescent="0.2">
      <c r="A3700" s="4" t="s">
        <v>11</v>
      </c>
      <c r="B3700" s="4" t="s">
        <v>50</v>
      </c>
      <c r="C3700" s="4" t="s">
        <v>242</v>
      </c>
      <c r="D3700" s="4" t="s">
        <v>4018</v>
      </c>
      <c r="F3700" s="4">
        <v>49334</v>
      </c>
      <c r="G3700" s="5" t="s">
        <v>1291</v>
      </c>
      <c r="H3700" s="4">
        <v>0</v>
      </c>
      <c r="I3700" s="6">
        <v>12880000</v>
      </c>
      <c r="J3700" s="6">
        <v>3942612</v>
      </c>
    </row>
    <row r="3701" spans="1:10" x14ac:dyDescent="0.2">
      <c r="A3701" s="4" t="s">
        <v>11</v>
      </c>
      <c r="B3701" s="4" t="s">
        <v>12</v>
      </c>
      <c r="C3701" s="4" t="s">
        <v>242</v>
      </c>
      <c r="D3701" s="4" t="s">
        <v>4019</v>
      </c>
      <c r="F3701" s="4">
        <v>52304</v>
      </c>
      <c r="G3701" s="5" t="s">
        <v>1291</v>
      </c>
      <c r="H3701" s="4">
        <v>0</v>
      </c>
      <c r="I3701" s="6">
        <v>12890000</v>
      </c>
      <c r="J3701" s="6">
        <v>3943616</v>
      </c>
    </row>
    <row r="3702" spans="1:10" x14ac:dyDescent="0.2">
      <c r="A3702" s="4" t="s">
        <v>11</v>
      </c>
      <c r="B3702" s="4" t="s">
        <v>19</v>
      </c>
      <c r="C3702" s="4" t="s">
        <v>834</v>
      </c>
      <c r="D3702" s="4" t="s">
        <v>4020</v>
      </c>
      <c r="F3702" s="4">
        <v>83424</v>
      </c>
      <c r="G3702" s="5" t="s">
        <v>1291</v>
      </c>
      <c r="H3702" s="4">
        <v>0</v>
      </c>
      <c r="I3702" s="6">
        <v>12900000</v>
      </c>
      <c r="J3702" s="6">
        <v>3944620</v>
      </c>
    </row>
    <row r="3703" spans="1:10" x14ac:dyDescent="0.2">
      <c r="A3703" s="4" t="s">
        <v>11</v>
      </c>
      <c r="B3703" s="4" t="s">
        <v>67</v>
      </c>
      <c r="C3703" s="4" t="s">
        <v>2831</v>
      </c>
      <c r="D3703" s="4" t="s">
        <v>4021</v>
      </c>
      <c r="F3703" s="4">
        <v>493534</v>
      </c>
      <c r="G3703" s="5" t="s">
        <v>1291</v>
      </c>
      <c r="H3703" s="4">
        <v>0</v>
      </c>
      <c r="I3703" s="6">
        <v>12910000</v>
      </c>
      <c r="J3703" s="6">
        <v>3945624</v>
      </c>
    </row>
    <row r="3704" spans="1:10" x14ac:dyDescent="0.2">
      <c r="A3704" s="4" t="s">
        <v>11</v>
      </c>
      <c r="B3704" s="4" t="s">
        <v>12</v>
      </c>
      <c r="C3704" s="4" t="s">
        <v>834</v>
      </c>
      <c r="D3704" s="4" t="s">
        <v>4022</v>
      </c>
      <c r="F3704" s="4">
        <v>1750510</v>
      </c>
      <c r="G3704" s="5" t="s">
        <v>1291</v>
      </c>
      <c r="H3704" s="4">
        <v>0</v>
      </c>
      <c r="I3704" s="6">
        <v>12920000</v>
      </c>
      <c r="J3704" s="6">
        <v>3946628</v>
      </c>
    </row>
    <row r="3705" spans="1:10" x14ac:dyDescent="0.2">
      <c r="A3705" s="4" t="s">
        <v>11</v>
      </c>
      <c r="B3705" s="4" t="s">
        <v>12</v>
      </c>
      <c r="C3705" s="9" t="s">
        <v>1151</v>
      </c>
      <c r="D3705" s="4" t="s">
        <v>3693</v>
      </c>
      <c r="F3705" s="4">
        <v>36588</v>
      </c>
      <c r="G3705" s="5" t="s">
        <v>1291</v>
      </c>
      <c r="H3705" s="4">
        <v>0</v>
      </c>
      <c r="I3705" s="6">
        <v>12930000</v>
      </c>
      <c r="J3705" s="6">
        <v>3947632</v>
      </c>
    </row>
    <row r="3706" spans="1:10" x14ac:dyDescent="0.2">
      <c r="A3706" s="4" t="s">
        <v>11</v>
      </c>
      <c r="B3706" s="4" t="s">
        <v>19</v>
      </c>
      <c r="C3706" s="4" t="s">
        <v>1040</v>
      </c>
      <c r="D3706" s="4" t="s">
        <v>1004</v>
      </c>
      <c r="F3706" s="4">
        <v>38386</v>
      </c>
      <c r="G3706" s="5" t="s">
        <v>1291</v>
      </c>
      <c r="H3706" s="4">
        <v>0</v>
      </c>
      <c r="I3706" s="6">
        <v>12940000</v>
      </c>
      <c r="J3706" s="6">
        <v>3948636</v>
      </c>
    </row>
    <row r="3707" spans="1:10" x14ac:dyDescent="0.2">
      <c r="A3707" s="4" t="s">
        <v>11</v>
      </c>
      <c r="B3707" s="4" t="s">
        <v>50</v>
      </c>
      <c r="C3707" s="4" t="s">
        <v>1040</v>
      </c>
      <c r="D3707" s="4" t="s">
        <v>4023</v>
      </c>
      <c r="F3707" s="4">
        <v>1605276</v>
      </c>
      <c r="G3707" s="5" t="s">
        <v>1291</v>
      </c>
      <c r="H3707" s="4">
        <v>0</v>
      </c>
      <c r="I3707" s="6">
        <v>12950000</v>
      </c>
      <c r="J3707" s="6">
        <v>3949640</v>
      </c>
    </row>
    <row r="3708" spans="1:10" x14ac:dyDescent="0.2">
      <c r="A3708" s="4" t="s">
        <v>11</v>
      </c>
      <c r="B3708" s="4" t="s">
        <v>22</v>
      </c>
      <c r="C3708" s="4" t="s">
        <v>1429</v>
      </c>
      <c r="D3708" s="4" t="s">
        <v>4024</v>
      </c>
      <c r="F3708" s="4">
        <v>32983</v>
      </c>
      <c r="G3708" s="5" t="s">
        <v>1291</v>
      </c>
      <c r="H3708" s="4">
        <v>0</v>
      </c>
      <c r="I3708" s="6">
        <v>12960000</v>
      </c>
      <c r="J3708" s="6">
        <v>3950644</v>
      </c>
    </row>
    <row r="3709" spans="1:10" x14ac:dyDescent="0.2">
      <c r="A3709" s="4" t="s">
        <v>11</v>
      </c>
      <c r="B3709" s="4" t="s">
        <v>19</v>
      </c>
      <c r="C3709" s="4" t="s">
        <v>691</v>
      </c>
      <c r="D3709" s="4" t="s">
        <v>461</v>
      </c>
      <c r="F3709" s="4">
        <v>602340</v>
      </c>
      <c r="G3709" s="5" t="s">
        <v>1291</v>
      </c>
      <c r="H3709" s="4">
        <v>0</v>
      </c>
      <c r="I3709" s="6">
        <v>12970000</v>
      </c>
      <c r="J3709" s="6">
        <v>3951648</v>
      </c>
    </row>
    <row r="3710" spans="1:10" x14ac:dyDescent="0.2">
      <c r="A3710" s="4" t="s">
        <v>11</v>
      </c>
      <c r="B3710" s="4" t="s">
        <v>19</v>
      </c>
      <c r="C3710" s="4" t="s">
        <v>389</v>
      </c>
      <c r="D3710" s="4" t="s">
        <v>1462</v>
      </c>
      <c r="F3710" s="4">
        <v>44103</v>
      </c>
      <c r="G3710" s="5" t="s">
        <v>1291</v>
      </c>
      <c r="H3710" s="4">
        <v>0</v>
      </c>
      <c r="I3710" s="6">
        <v>12980000</v>
      </c>
      <c r="J3710" s="6">
        <v>3952652</v>
      </c>
    </row>
    <row r="3711" spans="1:10" x14ac:dyDescent="0.2">
      <c r="A3711" s="4" t="s">
        <v>11</v>
      </c>
      <c r="B3711" s="4" t="s">
        <v>67</v>
      </c>
      <c r="C3711" s="4" t="s">
        <v>1059</v>
      </c>
      <c r="D3711" s="4" t="s">
        <v>3070</v>
      </c>
      <c r="F3711" s="4">
        <v>1015922</v>
      </c>
      <c r="G3711" s="5" t="s">
        <v>1291</v>
      </c>
      <c r="H3711" s="4">
        <v>0</v>
      </c>
      <c r="I3711" s="6">
        <v>12990000</v>
      </c>
      <c r="J3711" s="6">
        <v>3953656</v>
      </c>
    </row>
    <row r="3712" spans="1:10" x14ac:dyDescent="0.2">
      <c r="A3712" s="4" t="s">
        <v>11</v>
      </c>
      <c r="B3712" s="4" t="s">
        <v>19</v>
      </c>
      <c r="C3712" s="4" t="s">
        <v>4025</v>
      </c>
      <c r="D3712" s="4" t="s">
        <v>636</v>
      </c>
      <c r="F3712" s="4">
        <v>1534609</v>
      </c>
      <c r="G3712" s="5" t="s">
        <v>1291</v>
      </c>
      <c r="H3712" s="4">
        <v>0</v>
      </c>
      <c r="I3712" s="6">
        <v>13000000</v>
      </c>
      <c r="J3712" s="6">
        <v>3954660</v>
      </c>
    </row>
    <row r="3713" spans="1:10" x14ac:dyDescent="0.2">
      <c r="A3713" s="4" t="s">
        <v>11</v>
      </c>
      <c r="B3713" s="4" t="s">
        <v>19</v>
      </c>
      <c r="C3713" s="4" t="s">
        <v>4026</v>
      </c>
      <c r="D3713" s="4" t="s">
        <v>701</v>
      </c>
      <c r="F3713" s="4">
        <v>742294</v>
      </c>
      <c r="G3713" s="5" t="s">
        <v>1291</v>
      </c>
      <c r="H3713" s="4">
        <v>0</v>
      </c>
      <c r="I3713" s="6">
        <v>13010000</v>
      </c>
      <c r="J3713" s="6">
        <v>3955664</v>
      </c>
    </row>
    <row r="3714" spans="1:10" x14ac:dyDescent="0.2">
      <c r="A3714" s="4" t="s">
        <v>11</v>
      </c>
      <c r="B3714" s="4" t="s">
        <v>12</v>
      </c>
      <c r="C3714" s="4" t="s">
        <v>200</v>
      </c>
      <c r="D3714" s="4" t="s">
        <v>1004</v>
      </c>
      <c r="F3714" s="4">
        <v>575793</v>
      </c>
      <c r="G3714" s="5" t="s">
        <v>1291</v>
      </c>
      <c r="H3714" s="4">
        <v>0</v>
      </c>
      <c r="I3714" s="6">
        <v>13020000</v>
      </c>
      <c r="J3714" s="6">
        <v>3956668</v>
      </c>
    </row>
    <row r="3715" spans="1:10" x14ac:dyDescent="0.2">
      <c r="A3715" s="4" t="s">
        <v>11</v>
      </c>
      <c r="B3715" s="4" t="s">
        <v>50</v>
      </c>
      <c r="C3715" s="4" t="s">
        <v>200</v>
      </c>
      <c r="D3715" s="4" t="s">
        <v>4023</v>
      </c>
      <c r="F3715" s="4">
        <v>133346</v>
      </c>
      <c r="G3715" s="5" t="s">
        <v>1291</v>
      </c>
      <c r="H3715" s="4">
        <v>0</v>
      </c>
      <c r="I3715" s="6">
        <v>13030000</v>
      </c>
      <c r="J3715" s="6">
        <v>3957672</v>
      </c>
    </row>
    <row r="3716" spans="1:10" x14ac:dyDescent="0.2">
      <c r="A3716" s="4" t="s">
        <v>11</v>
      </c>
      <c r="B3716" s="4" t="s">
        <v>157</v>
      </c>
      <c r="C3716" s="4" t="s">
        <v>4027</v>
      </c>
      <c r="D3716" s="4" t="s">
        <v>4024</v>
      </c>
      <c r="F3716" s="4">
        <v>674182</v>
      </c>
      <c r="G3716" s="5" t="s">
        <v>1291</v>
      </c>
      <c r="H3716" s="4">
        <v>0</v>
      </c>
      <c r="I3716" s="6">
        <v>13040000</v>
      </c>
      <c r="J3716" s="6">
        <v>3958676</v>
      </c>
    </row>
    <row r="3717" spans="1:10" x14ac:dyDescent="0.2">
      <c r="A3717" s="4" t="s">
        <v>11</v>
      </c>
      <c r="B3717" s="4" t="s">
        <v>12</v>
      </c>
      <c r="C3717" s="4" t="s">
        <v>4028</v>
      </c>
      <c r="D3717" s="4" t="s">
        <v>3070</v>
      </c>
      <c r="F3717" s="4">
        <v>1072287</v>
      </c>
      <c r="G3717" s="5" t="s">
        <v>1291</v>
      </c>
      <c r="H3717" s="4">
        <v>0</v>
      </c>
      <c r="I3717" s="6">
        <v>13050000</v>
      </c>
      <c r="J3717" s="6">
        <v>3959680</v>
      </c>
    </row>
    <row r="3718" spans="1:10" x14ac:dyDescent="0.2">
      <c r="A3718" s="4" t="s">
        <v>11</v>
      </c>
      <c r="B3718" s="4" t="s">
        <v>12</v>
      </c>
      <c r="C3718" s="4" t="s">
        <v>116</v>
      </c>
      <c r="D3718" s="4" t="s">
        <v>345</v>
      </c>
      <c r="F3718" s="4">
        <v>858033</v>
      </c>
      <c r="G3718" s="5" t="s">
        <v>1291</v>
      </c>
      <c r="H3718" s="4">
        <v>0</v>
      </c>
      <c r="I3718" s="6">
        <v>13060000</v>
      </c>
      <c r="J3718" s="6">
        <v>3960684</v>
      </c>
    </row>
    <row r="3719" spans="1:10" x14ac:dyDescent="0.2">
      <c r="A3719" s="4" t="s">
        <v>11</v>
      </c>
      <c r="B3719" s="4" t="s">
        <v>25</v>
      </c>
      <c r="C3719" s="4" t="s">
        <v>993</v>
      </c>
      <c r="D3719" s="4" t="s">
        <v>4029</v>
      </c>
      <c r="F3719" s="4">
        <v>1446598</v>
      </c>
      <c r="G3719" s="5" t="s">
        <v>1291</v>
      </c>
      <c r="H3719" s="4">
        <v>0</v>
      </c>
      <c r="I3719" s="6">
        <v>13070000</v>
      </c>
      <c r="J3719" s="6">
        <v>3961688</v>
      </c>
    </row>
    <row r="3720" spans="1:10" x14ac:dyDescent="0.2">
      <c r="A3720" s="4" t="s">
        <v>11</v>
      </c>
      <c r="B3720" s="4" t="s">
        <v>12</v>
      </c>
      <c r="C3720" s="4" t="s">
        <v>956</v>
      </c>
      <c r="D3720" s="4" t="s">
        <v>978</v>
      </c>
      <c r="F3720" s="4">
        <v>762391</v>
      </c>
      <c r="G3720" s="5" t="s">
        <v>1291</v>
      </c>
      <c r="H3720" s="4">
        <v>0</v>
      </c>
      <c r="I3720" s="6">
        <v>13080000</v>
      </c>
      <c r="J3720" s="6">
        <v>3962692</v>
      </c>
    </row>
    <row r="3721" spans="1:10" x14ac:dyDescent="0.2">
      <c r="A3721" s="4" t="s">
        <v>11</v>
      </c>
      <c r="B3721" s="4" t="s">
        <v>12</v>
      </c>
      <c r="C3721" s="4" t="s">
        <v>4030</v>
      </c>
      <c r="D3721" s="4" t="s">
        <v>424</v>
      </c>
      <c r="F3721" s="4">
        <v>858017</v>
      </c>
      <c r="G3721" s="5" t="s">
        <v>1291</v>
      </c>
      <c r="H3721" s="4">
        <v>0</v>
      </c>
      <c r="I3721" s="6">
        <v>13090000</v>
      </c>
      <c r="J3721" s="6">
        <v>3963696</v>
      </c>
    </row>
    <row r="3722" spans="1:10" x14ac:dyDescent="0.2">
      <c r="A3722" s="4" t="s">
        <v>11</v>
      </c>
      <c r="B3722" s="4" t="s">
        <v>12</v>
      </c>
      <c r="C3722" s="4" t="s">
        <v>681</v>
      </c>
      <c r="D3722" s="4" t="s">
        <v>4031</v>
      </c>
      <c r="F3722" s="4">
        <v>49318</v>
      </c>
      <c r="G3722" s="5" t="s">
        <v>1291</v>
      </c>
      <c r="H3722" s="4">
        <v>0</v>
      </c>
      <c r="I3722" s="6">
        <v>13100000</v>
      </c>
      <c r="J3722" s="6">
        <v>3964700</v>
      </c>
    </row>
    <row r="3723" spans="1:10" x14ac:dyDescent="0.2">
      <c r="A3723" s="4" t="s">
        <v>11</v>
      </c>
      <c r="B3723" s="4" t="s">
        <v>12</v>
      </c>
      <c r="C3723" s="4" t="s">
        <v>681</v>
      </c>
      <c r="D3723" s="4" t="s">
        <v>4032</v>
      </c>
      <c r="F3723" s="4">
        <v>69555</v>
      </c>
      <c r="G3723" s="5" t="s">
        <v>1291</v>
      </c>
      <c r="H3723" s="4">
        <v>0</v>
      </c>
      <c r="I3723" s="6">
        <v>13110000</v>
      </c>
      <c r="J3723" s="6">
        <v>3965704</v>
      </c>
    </row>
    <row r="3724" spans="1:10" x14ac:dyDescent="0.2">
      <c r="A3724" s="4" t="s">
        <v>11</v>
      </c>
      <c r="B3724" s="4" t="s">
        <v>157</v>
      </c>
      <c r="C3724" s="4" t="s">
        <v>681</v>
      </c>
      <c r="D3724" s="4" t="s">
        <v>663</v>
      </c>
      <c r="F3724" s="4">
        <v>1239118</v>
      </c>
      <c r="G3724" s="5" t="s">
        <v>1291</v>
      </c>
      <c r="H3724" s="4">
        <v>0</v>
      </c>
      <c r="I3724" s="6">
        <v>13120000</v>
      </c>
      <c r="J3724" s="6">
        <v>3966708</v>
      </c>
    </row>
    <row r="3725" spans="1:10" x14ac:dyDescent="0.2">
      <c r="A3725" s="4" t="s">
        <v>11</v>
      </c>
      <c r="B3725" s="4" t="s">
        <v>22</v>
      </c>
      <c r="C3725" s="4" t="s">
        <v>280</v>
      </c>
      <c r="D3725" s="4" t="s">
        <v>4033</v>
      </c>
      <c r="F3725" s="4">
        <v>57089</v>
      </c>
      <c r="G3725" s="5" t="s">
        <v>1291</v>
      </c>
      <c r="H3725" s="4">
        <v>0</v>
      </c>
      <c r="I3725" s="6">
        <v>13130000</v>
      </c>
      <c r="J3725" s="6">
        <v>3967712</v>
      </c>
    </row>
    <row r="3726" spans="1:10" x14ac:dyDescent="0.2">
      <c r="A3726" s="4" t="s">
        <v>11</v>
      </c>
      <c r="B3726" s="4" t="s">
        <v>12</v>
      </c>
      <c r="C3726" s="4" t="s">
        <v>681</v>
      </c>
      <c r="D3726" s="4" t="s">
        <v>4034</v>
      </c>
      <c r="F3726" s="4">
        <v>1661923</v>
      </c>
      <c r="G3726" s="5" t="s">
        <v>1291</v>
      </c>
      <c r="H3726" s="4">
        <v>0</v>
      </c>
      <c r="I3726" s="6">
        <v>13140000</v>
      </c>
      <c r="J3726" s="6">
        <v>3968716</v>
      </c>
    </row>
    <row r="3727" spans="1:10" x14ac:dyDescent="0.2">
      <c r="A3727" s="4" t="s">
        <v>11</v>
      </c>
      <c r="B3727" s="4" t="s">
        <v>12</v>
      </c>
      <c r="C3727" s="4" t="s">
        <v>4035</v>
      </c>
      <c r="D3727" s="4" t="s">
        <v>4036</v>
      </c>
      <c r="F3727" s="4">
        <v>119350</v>
      </c>
      <c r="G3727" s="5" t="s">
        <v>1291</v>
      </c>
      <c r="H3727" s="4">
        <v>0</v>
      </c>
      <c r="I3727" s="6">
        <v>13150000</v>
      </c>
      <c r="J3727" s="6">
        <v>3969720</v>
      </c>
    </row>
    <row r="3728" spans="1:10" x14ac:dyDescent="0.2">
      <c r="A3728" s="4" t="s">
        <v>11</v>
      </c>
      <c r="B3728" s="4" t="s">
        <v>12</v>
      </c>
      <c r="C3728" s="4" t="s">
        <v>159</v>
      </c>
      <c r="D3728" s="4" t="s">
        <v>4037</v>
      </c>
      <c r="F3728" s="4">
        <v>255412</v>
      </c>
      <c r="G3728" s="5" t="s">
        <v>1291</v>
      </c>
      <c r="H3728" s="4">
        <v>0</v>
      </c>
      <c r="I3728" s="6">
        <v>13160000</v>
      </c>
      <c r="J3728" s="6">
        <v>3970724</v>
      </c>
    </row>
    <row r="3729" spans="1:10" x14ac:dyDescent="0.2">
      <c r="A3729" s="4" t="s">
        <v>11</v>
      </c>
      <c r="B3729" s="4" t="s">
        <v>19</v>
      </c>
      <c r="C3729" s="4" t="s">
        <v>4038</v>
      </c>
      <c r="D3729" s="4" t="s">
        <v>4039</v>
      </c>
      <c r="F3729" s="4">
        <v>676567</v>
      </c>
      <c r="G3729" s="5" t="s">
        <v>1291</v>
      </c>
      <c r="H3729" s="4">
        <v>0</v>
      </c>
      <c r="I3729" s="6">
        <v>13170000</v>
      </c>
      <c r="J3729" s="6">
        <v>3971728</v>
      </c>
    </row>
    <row r="3730" spans="1:10" x14ac:dyDescent="0.2">
      <c r="A3730" s="4" t="s">
        <v>11</v>
      </c>
      <c r="B3730" s="4" t="s">
        <v>12</v>
      </c>
      <c r="C3730" s="4" t="s">
        <v>4040</v>
      </c>
      <c r="D3730" s="4" t="s">
        <v>4041</v>
      </c>
      <c r="F3730" s="4">
        <v>1601275</v>
      </c>
      <c r="G3730" s="5" t="s">
        <v>1291</v>
      </c>
      <c r="H3730" s="4">
        <v>0</v>
      </c>
      <c r="I3730" s="6">
        <v>13180000</v>
      </c>
      <c r="J3730" s="6">
        <v>3972732</v>
      </c>
    </row>
    <row r="3731" spans="1:10" x14ac:dyDescent="0.2">
      <c r="A3731" s="4" t="s">
        <v>11</v>
      </c>
      <c r="B3731" s="4" t="s">
        <v>12</v>
      </c>
      <c r="C3731" s="4" t="s">
        <v>1468</v>
      </c>
      <c r="D3731" s="4" t="s">
        <v>4042</v>
      </c>
      <c r="F3731" s="4">
        <v>734184</v>
      </c>
      <c r="G3731" s="5" t="s">
        <v>1291</v>
      </c>
      <c r="H3731" s="4">
        <v>0</v>
      </c>
      <c r="I3731" s="6">
        <v>13190000</v>
      </c>
      <c r="J3731" s="6">
        <v>3973736</v>
      </c>
    </row>
    <row r="3732" spans="1:10" x14ac:dyDescent="0.2">
      <c r="A3732" s="4" t="s">
        <v>11</v>
      </c>
      <c r="B3732" s="4" t="s">
        <v>12</v>
      </c>
      <c r="C3732" s="4" t="s">
        <v>4043</v>
      </c>
      <c r="D3732" s="4" t="s">
        <v>4044</v>
      </c>
      <c r="F3732" s="4">
        <v>509503</v>
      </c>
      <c r="G3732" s="5" t="s">
        <v>1291</v>
      </c>
      <c r="H3732" s="4">
        <v>0</v>
      </c>
      <c r="I3732" s="6">
        <v>13200000</v>
      </c>
      <c r="J3732" s="6">
        <v>3974740</v>
      </c>
    </row>
    <row r="3733" spans="1:10" x14ac:dyDescent="0.2">
      <c r="A3733" s="4" t="s">
        <v>11</v>
      </c>
      <c r="B3733" s="4" t="s">
        <v>67</v>
      </c>
      <c r="C3733" s="4" t="s">
        <v>4043</v>
      </c>
      <c r="D3733" s="4" t="s">
        <v>4045</v>
      </c>
      <c r="F3733" s="4">
        <v>113528</v>
      </c>
      <c r="G3733" s="5" t="s">
        <v>1291</v>
      </c>
      <c r="H3733" s="4">
        <v>0</v>
      </c>
      <c r="I3733" s="6">
        <v>13210000</v>
      </c>
      <c r="J3733" s="6">
        <v>3975744</v>
      </c>
    </row>
    <row r="3734" spans="1:10" x14ac:dyDescent="0.2">
      <c r="A3734" s="4" t="s">
        <v>11</v>
      </c>
      <c r="B3734" s="4" t="s">
        <v>12</v>
      </c>
      <c r="C3734" s="4" t="s">
        <v>1468</v>
      </c>
      <c r="D3734" s="4" t="s">
        <v>4046</v>
      </c>
      <c r="F3734" s="4">
        <v>119137</v>
      </c>
      <c r="G3734" s="5" t="s">
        <v>1291</v>
      </c>
      <c r="H3734" s="4">
        <v>0</v>
      </c>
      <c r="I3734" s="6">
        <v>13220000</v>
      </c>
      <c r="J3734" s="6">
        <v>3976748</v>
      </c>
    </row>
    <row r="3735" spans="1:10" x14ac:dyDescent="0.2">
      <c r="A3735" s="4" t="s">
        <v>11</v>
      </c>
      <c r="B3735" s="4" t="s">
        <v>50</v>
      </c>
      <c r="C3735" s="4" t="s">
        <v>1468</v>
      </c>
      <c r="D3735" s="4" t="s">
        <v>1366</v>
      </c>
      <c r="F3735" s="4">
        <v>51041</v>
      </c>
      <c r="G3735" s="5" t="s">
        <v>1291</v>
      </c>
      <c r="H3735" s="4">
        <v>0</v>
      </c>
      <c r="I3735" s="6">
        <v>13230000</v>
      </c>
      <c r="J3735" s="6">
        <v>3977752</v>
      </c>
    </row>
    <row r="3736" spans="1:10" x14ac:dyDescent="0.2">
      <c r="A3736" s="4" t="s">
        <v>11</v>
      </c>
      <c r="B3736" s="4" t="s">
        <v>22</v>
      </c>
      <c r="C3736" s="4" t="s">
        <v>4040</v>
      </c>
      <c r="D3736" s="4" t="s">
        <v>4047</v>
      </c>
      <c r="F3736" s="4">
        <v>103263</v>
      </c>
      <c r="G3736" s="5" t="s">
        <v>1291</v>
      </c>
      <c r="H3736" s="4">
        <v>0</v>
      </c>
      <c r="I3736" s="6">
        <v>13240000</v>
      </c>
      <c r="J3736" s="6">
        <v>3978756</v>
      </c>
    </row>
    <row r="3737" spans="1:10" x14ac:dyDescent="0.2">
      <c r="A3737" s="4" t="s">
        <v>11</v>
      </c>
      <c r="B3737" s="4" t="s">
        <v>12</v>
      </c>
      <c r="C3737" s="4" t="s">
        <v>4048</v>
      </c>
      <c r="D3737" s="4" t="s">
        <v>4049</v>
      </c>
      <c r="F3737" s="4">
        <v>263507</v>
      </c>
      <c r="G3737" s="5" t="s">
        <v>1291</v>
      </c>
      <c r="H3737" s="4">
        <v>0</v>
      </c>
      <c r="I3737" s="6">
        <v>13250000</v>
      </c>
      <c r="J3737" s="6">
        <v>3979760</v>
      </c>
    </row>
    <row r="3738" spans="1:10" x14ac:dyDescent="0.2">
      <c r="A3738" s="4" t="s">
        <v>11</v>
      </c>
      <c r="B3738" s="4" t="s">
        <v>25</v>
      </c>
      <c r="C3738" s="4" t="s">
        <v>4050</v>
      </c>
      <c r="D3738" s="4" t="s">
        <v>713</v>
      </c>
      <c r="F3738" s="4">
        <v>1090495</v>
      </c>
      <c r="G3738" s="5" t="s">
        <v>1291</v>
      </c>
      <c r="H3738" s="4">
        <v>0</v>
      </c>
      <c r="I3738" s="6">
        <v>13260000</v>
      </c>
      <c r="J3738" s="6">
        <v>3980764</v>
      </c>
    </row>
    <row r="3739" spans="1:10" x14ac:dyDescent="0.2">
      <c r="A3739" s="4" t="s">
        <v>11</v>
      </c>
      <c r="B3739" s="4" t="s">
        <v>12</v>
      </c>
      <c r="C3739" s="4" t="s">
        <v>4051</v>
      </c>
      <c r="D3739" s="4" t="s">
        <v>4052</v>
      </c>
      <c r="F3739" s="4">
        <v>800183</v>
      </c>
      <c r="G3739" s="5" t="s">
        <v>1291</v>
      </c>
      <c r="H3739" s="4">
        <v>0</v>
      </c>
      <c r="I3739" s="6">
        <v>13270000</v>
      </c>
      <c r="J3739" s="6">
        <v>3981768</v>
      </c>
    </row>
    <row r="3740" spans="1:10" x14ac:dyDescent="0.2">
      <c r="A3740" s="4" t="s">
        <v>11</v>
      </c>
      <c r="B3740" s="4" t="s">
        <v>67</v>
      </c>
      <c r="C3740" s="4" t="s">
        <v>1470</v>
      </c>
      <c r="D3740" s="4" t="s">
        <v>4053</v>
      </c>
      <c r="F3740" s="4">
        <v>1757283</v>
      </c>
      <c r="G3740" s="5" t="s">
        <v>1291</v>
      </c>
      <c r="H3740" s="4">
        <v>0</v>
      </c>
      <c r="I3740" s="6">
        <v>13280000</v>
      </c>
      <c r="J3740" s="6">
        <v>3982772</v>
      </c>
    </row>
    <row r="3741" spans="1:10" x14ac:dyDescent="0.2">
      <c r="A3741" s="4" t="s">
        <v>11</v>
      </c>
      <c r="B3741" s="4" t="s">
        <v>12</v>
      </c>
      <c r="C3741" s="4" t="s">
        <v>997</v>
      </c>
      <c r="D3741" s="4" t="s">
        <v>211</v>
      </c>
      <c r="F3741" s="4">
        <v>594992</v>
      </c>
      <c r="G3741" s="5" t="s">
        <v>1291</v>
      </c>
      <c r="H3741" s="4">
        <v>0</v>
      </c>
      <c r="I3741" s="6">
        <v>13290000</v>
      </c>
      <c r="J3741" s="6">
        <v>3983776</v>
      </c>
    </row>
    <row r="3742" spans="1:10" x14ac:dyDescent="0.2">
      <c r="A3742" s="4" t="s">
        <v>11</v>
      </c>
      <c r="B3742" s="4" t="s">
        <v>12</v>
      </c>
      <c r="C3742" s="4" t="s">
        <v>4054</v>
      </c>
      <c r="D3742" s="4" t="s">
        <v>3862</v>
      </c>
      <c r="F3742" s="4">
        <v>1681327</v>
      </c>
      <c r="G3742" s="5" t="s">
        <v>1291</v>
      </c>
      <c r="H3742" s="4">
        <v>0</v>
      </c>
      <c r="I3742" s="6">
        <v>13300000</v>
      </c>
      <c r="J3742" s="6">
        <v>3984780</v>
      </c>
    </row>
    <row r="3743" spans="1:10" x14ac:dyDescent="0.2">
      <c r="A3743" s="4" t="s">
        <v>11</v>
      </c>
      <c r="B3743" s="4" t="s">
        <v>12</v>
      </c>
      <c r="C3743" s="4" t="s">
        <v>4054</v>
      </c>
      <c r="D3743" s="4" t="s">
        <v>4055</v>
      </c>
      <c r="F3743" s="4">
        <v>616761</v>
      </c>
      <c r="G3743" s="5" t="s">
        <v>1291</v>
      </c>
      <c r="H3743" s="4">
        <v>0</v>
      </c>
      <c r="I3743" s="6">
        <v>13310000</v>
      </c>
      <c r="J3743" s="6">
        <v>3985784</v>
      </c>
    </row>
    <row r="3744" spans="1:10" x14ac:dyDescent="0.2">
      <c r="A3744" s="4" t="s">
        <v>11</v>
      </c>
      <c r="B3744" s="4" t="s">
        <v>22</v>
      </c>
      <c r="C3744" s="4" t="s">
        <v>1472</v>
      </c>
      <c r="D3744" s="4" t="s">
        <v>4056</v>
      </c>
      <c r="F3744" s="4">
        <v>78085</v>
      </c>
      <c r="G3744" s="5" t="s">
        <v>1291</v>
      </c>
      <c r="H3744" s="4">
        <v>0</v>
      </c>
      <c r="I3744" s="6">
        <v>13320000</v>
      </c>
      <c r="J3744" s="6">
        <v>3986788</v>
      </c>
    </row>
    <row r="3745" spans="1:10" x14ac:dyDescent="0.2">
      <c r="A3745" s="4" t="s">
        <v>11</v>
      </c>
      <c r="B3745" s="4" t="s">
        <v>67</v>
      </c>
      <c r="C3745" s="4" t="s">
        <v>997</v>
      </c>
      <c r="D3745" s="4" t="s">
        <v>1090</v>
      </c>
      <c r="F3745" s="4">
        <v>1526480</v>
      </c>
      <c r="G3745" s="5" t="s">
        <v>1291</v>
      </c>
      <c r="H3745" s="4">
        <v>0</v>
      </c>
      <c r="I3745" s="6">
        <v>13330000</v>
      </c>
      <c r="J3745" s="6">
        <v>3987792</v>
      </c>
    </row>
    <row r="3746" spans="1:10" x14ac:dyDescent="0.2">
      <c r="A3746" s="4" t="s">
        <v>11</v>
      </c>
      <c r="B3746" s="4" t="s">
        <v>25</v>
      </c>
      <c r="C3746" s="4" t="s">
        <v>4057</v>
      </c>
      <c r="D3746" s="4" t="s">
        <v>4058</v>
      </c>
      <c r="F3746" s="4">
        <v>108957</v>
      </c>
      <c r="G3746" s="5" t="s">
        <v>1291</v>
      </c>
      <c r="H3746" s="4">
        <v>0</v>
      </c>
      <c r="I3746" s="6">
        <v>13340000</v>
      </c>
      <c r="J3746" s="6">
        <v>3988796</v>
      </c>
    </row>
    <row r="3747" spans="1:10" x14ac:dyDescent="0.2">
      <c r="A3747" s="4" t="s">
        <v>11</v>
      </c>
      <c r="B3747" s="4" t="s">
        <v>19</v>
      </c>
      <c r="C3747" s="4" t="s">
        <v>216</v>
      </c>
      <c r="D3747" s="4" t="s">
        <v>4059</v>
      </c>
      <c r="F3747" s="4">
        <v>766269</v>
      </c>
      <c r="G3747" s="5" t="s">
        <v>1291</v>
      </c>
      <c r="H3747" s="4">
        <v>0</v>
      </c>
      <c r="I3747" s="6">
        <v>13350000</v>
      </c>
      <c r="J3747" s="6">
        <v>3989800</v>
      </c>
    </row>
    <row r="3748" spans="1:10" x14ac:dyDescent="0.2">
      <c r="A3748" s="4" t="s">
        <v>11</v>
      </c>
      <c r="B3748" s="4" t="s">
        <v>25</v>
      </c>
      <c r="C3748" s="4" t="s">
        <v>4060</v>
      </c>
      <c r="D3748" s="4" t="s">
        <v>4061</v>
      </c>
      <c r="F3748" s="4">
        <v>1019148</v>
      </c>
      <c r="G3748" s="5" t="s">
        <v>1291</v>
      </c>
      <c r="H3748" s="4">
        <v>0</v>
      </c>
      <c r="I3748" s="6">
        <v>13360000</v>
      </c>
      <c r="J3748" s="6">
        <v>3990804</v>
      </c>
    </row>
    <row r="3749" spans="1:10" x14ac:dyDescent="0.2">
      <c r="A3749" s="4" t="s">
        <v>11</v>
      </c>
      <c r="B3749" s="4" t="s">
        <v>22</v>
      </c>
      <c r="C3749" s="4" t="s">
        <v>4062</v>
      </c>
      <c r="D3749" s="4" t="s">
        <v>541</v>
      </c>
      <c r="F3749" s="4">
        <v>96079</v>
      </c>
      <c r="G3749" s="5" t="s">
        <v>1291</v>
      </c>
      <c r="H3749" s="4">
        <v>0</v>
      </c>
      <c r="I3749" s="6">
        <v>13370000</v>
      </c>
      <c r="J3749" s="6">
        <v>3991808</v>
      </c>
    </row>
    <row r="3750" spans="1:10" x14ac:dyDescent="0.2">
      <c r="A3750" s="4" t="s">
        <v>11</v>
      </c>
      <c r="B3750" s="4" t="s">
        <v>12</v>
      </c>
      <c r="C3750" s="4" t="s">
        <v>1077</v>
      </c>
      <c r="D3750" s="4" t="s">
        <v>4063</v>
      </c>
      <c r="F3750" s="4">
        <v>121653</v>
      </c>
      <c r="G3750" s="5" t="s">
        <v>1291</v>
      </c>
      <c r="H3750" s="4">
        <v>0</v>
      </c>
      <c r="I3750" s="6">
        <v>13380000</v>
      </c>
      <c r="J3750" s="6">
        <v>3992812</v>
      </c>
    </row>
    <row r="3751" spans="1:10" x14ac:dyDescent="0.2">
      <c r="A3751" s="4" t="s">
        <v>11</v>
      </c>
      <c r="B3751" s="4" t="s">
        <v>157</v>
      </c>
      <c r="C3751" s="4" t="s">
        <v>1475</v>
      </c>
      <c r="D3751" s="4" t="s">
        <v>541</v>
      </c>
      <c r="F3751" s="4">
        <v>245918</v>
      </c>
      <c r="G3751" s="5" t="s">
        <v>1291</v>
      </c>
      <c r="H3751" s="4">
        <v>0</v>
      </c>
      <c r="I3751" s="6">
        <v>13390000</v>
      </c>
      <c r="J3751" s="6">
        <v>3993816</v>
      </c>
    </row>
    <row r="3752" spans="1:10" x14ac:dyDescent="0.2">
      <c r="A3752" s="4" t="s">
        <v>11</v>
      </c>
      <c r="B3752" s="4" t="s">
        <v>12</v>
      </c>
      <c r="C3752" s="4" t="s">
        <v>4064</v>
      </c>
      <c r="D3752" s="4" t="s">
        <v>1486</v>
      </c>
      <c r="F3752" s="4">
        <v>1659661</v>
      </c>
      <c r="G3752" s="5" t="s">
        <v>1291</v>
      </c>
      <c r="H3752" s="4">
        <v>0</v>
      </c>
      <c r="I3752" s="6">
        <v>13400000</v>
      </c>
      <c r="J3752" s="6">
        <v>3994820</v>
      </c>
    </row>
    <row r="3753" spans="1:10" x14ac:dyDescent="0.2">
      <c r="A3753" s="4" t="s">
        <v>11</v>
      </c>
      <c r="B3753" s="4" t="s">
        <v>16</v>
      </c>
      <c r="C3753" s="4" t="s">
        <v>1477</v>
      </c>
      <c r="D3753" s="4" t="s">
        <v>2723</v>
      </c>
      <c r="F3753" s="4">
        <v>82806</v>
      </c>
      <c r="G3753" s="5" t="s">
        <v>1291</v>
      </c>
      <c r="H3753" s="4">
        <v>0</v>
      </c>
      <c r="I3753" s="6">
        <v>13410000</v>
      </c>
      <c r="J3753" s="6">
        <v>3995824</v>
      </c>
    </row>
    <row r="3754" spans="1:10" x14ac:dyDescent="0.2">
      <c r="A3754" s="4" t="s">
        <v>11</v>
      </c>
      <c r="B3754" s="4" t="s">
        <v>19</v>
      </c>
      <c r="C3754" s="4" t="s">
        <v>1477</v>
      </c>
      <c r="D3754" s="4" t="s">
        <v>3762</v>
      </c>
      <c r="F3754" s="4">
        <v>762425</v>
      </c>
      <c r="G3754" s="5" t="s">
        <v>1291</v>
      </c>
      <c r="H3754" s="4">
        <v>0</v>
      </c>
      <c r="I3754" s="6">
        <v>13420000</v>
      </c>
      <c r="J3754" s="6">
        <v>3996828</v>
      </c>
    </row>
    <row r="3755" spans="1:10" x14ac:dyDescent="0.2">
      <c r="A3755" s="4" t="s">
        <v>11</v>
      </c>
      <c r="B3755" s="4" t="s">
        <v>16</v>
      </c>
      <c r="C3755" s="4" t="s">
        <v>4065</v>
      </c>
      <c r="D3755" s="4" t="s">
        <v>4066</v>
      </c>
      <c r="F3755" s="4">
        <v>1602000</v>
      </c>
      <c r="G3755" s="5" t="s">
        <v>1291</v>
      </c>
      <c r="H3755" s="4">
        <v>0</v>
      </c>
      <c r="I3755" s="6">
        <v>13430000</v>
      </c>
      <c r="J3755" s="6">
        <v>3997832</v>
      </c>
    </row>
    <row r="3756" spans="1:10" x14ac:dyDescent="0.2">
      <c r="A3756" s="4" t="s">
        <v>11</v>
      </c>
      <c r="B3756" s="4" t="s">
        <v>12</v>
      </c>
      <c r="C3756" s="4" t="s">
        <v>1477</v>
      </c>
      <c r="D3756" s="4" t="s">
        <v>4067</v>
      </c>
      <c r="F3756" s="4">
        <v>123602</v>
      </c>
      <c r="G3756" s="5" t="s">
        <v>1291</v>
      </c>
      <c r="H3756" s="4">
        <v>0</v>
      </c>
      <c r="I3756" s="6">
        <v>13440000</v>
      </c>
      <c r="J3756" s="6">
        <v>3998836</v>
      </c>
    </row>
    <row r="3757" spans="1:10" x14ac:dyDescent="0.2">
      <c r="A3757" s="4" t="s">
        <v>11</v>
      </c>
      <c r="B3757" s="4" t="s">
        <v>19</v>
      </c>
      <c r="C3757" s="4" t="s">
        <v>4068</v>
      </c>
      <c r="D3757" s="4" t="s">
        <v>2683</v>
      </c>
      <c r="F3757" s="4">
        <v>32702</v>
      </c>
      <c r="G3757" s="5" t="s">
        <v>1291</v>
      </c>
      <c r="H3757" s="4">
        <v>0</v>
      </c>
      <c r="I3757" s="6">
        <v>13450000</v>
      </c>
      <c r="J3757" s="6">
        <v>3999840</v>
      </c>
    </row>
    <row r="3758" spans="1:10" x14ac:dyDescent="0.2">
      <c r="A3758" s="4" t="s">
        <v>11</v>
      </c>
      <c r="B3758" s="4" t="s">
        <v>50</v>
      </c>
      <c r="C3758" s="4" t="s">
        <v>4069</v>
      </c>
      <c r="D3758" s="4" t="s">
        <v>4070</v>
      </c>
      <c r="F3758" s="4">
        <v>600377</v>
      </c>
      <c r="G3758" s="5" t="s">
        <v>1291</v>
      </c>
      <c r="H3758" s="4">
        <v>0</v>
      </c>
      <c r="I3758" s="6">
        <v>13460000</v>
      </c>
      <c r="J3758" s="6">
        <v>4000844</v>
      </c>
    </row>
    <row r="3759" spans="1:10" x14ac:dyDescent="0.2">
      <c r="A3759" s="4" t="s">
        <v>11</v>
      </c>
      <c r="B3759" s="4" t="s">
        <v>22</v>
      </c>
      <c r="C3759" s="4" t="s">
        <v>1482</v>
      </c>
      <c r="D3759" s="4" t="s">
        <v>4071</v>
      </c>
      <c r="F3759" s="4">
        <v>1209822</v>
      </c>
      <c r="G3759" s="5" t="s">
        <v>1291</v>
      </c>
      <c r="H3759" s="4">
        <v>0</v>
      </c>
      <c r="I3759" s="6">
        <v>13470000</v>
      </c>
      <c r="J3759" s="6">
        <v>4001848</v>
      </c>
    </row>
    <row r="3760" spans="1:10" x14ac:dyDescent="0.2">
      <c r="A3760" s="4" t="s">
        <v>11</v>
      </c>
      <c r="B3760" s="4" t="s">
        <v>12</v>
      </c>
      <c r="C3760" s="4" t="s">
        <v>1489</v>
      </c>
      <c r="D3760" s="4" t="s">
        <v>953</v>
      </c>
      <c r="F3760" s="4">
        <v>1071529</v>
      </c>
      <c r="G3760" s="5" t="s">
        <v>1291</v>
      </c>
      <c r="H3760" s="4">
        <v>0</v>
      </c>
      <c r="I3760" s="6">
        <v>13480000</v>
      </c>
      <c r="J3760" s="6">
        <v>4002852</v>
      </c>
    </row>
    <row r="3761" spans="1:10" x14ac:dyDescent="0.2">
      <c r="A3761" s="4" t="s">
        <v>11</v>
      </c>
      <c r="B3761" s="4" t="s">
        <v>12</v>
      </c>
      <c r="C3761" s="4" t="s">
        <v>1489</v>
      </c>
      <c r="D3761" s="4" t="s">
        <v>2792</v>
      </c>
      <c r="F3761" s="4">
        <v>1661840</v>
      </c>
      <c r="G3761" s="5" t="s">
        <v>1291</v>
      </c>
      <c r="H3761" s="4">
        <v>0</v>
      </c>
      <c r="I3761" s="6">
        <v>13490000</v>
      </c>
      <c r="J3761" s="6">
        <v>4003856</v>
      </c>
    </row>
    <row r="3762" spans="1:10" x14ac:dyDescent="0.2">
      <c r="A3762" s="4" t="s">
        <v>11</v>
      </c>
      <c r="B3762" s="4" t="s">
        <v>12</v>
      </c>
      <c r="C3762" s="4" t="s">
        <v>4072</v>
      </c>
      <c r="D3762" s="4" t="s">
        <v>4073</v>
      </c>
      <c r="F3762" s="4">
        <v>119129</v>
      </c>
      <c r="G3762" s="5" t="s">
        <v>1291</v>
      </c>
      <c r="H3762" s="4">
        <v>0</v>
      </c>
      <c r="I3762" s="6">
        <v>13500000</v>
      </c>
      <c r="J3762" s="6">
        <v>4004860</v>
      </c>
    </row>
    <row r="3763" spans="1:10" x14ac:dyDescent="0.2">
      <c r="A3763" s="4" t="s">
        <v>11</v>
      </c>
      <c r="B3763" s="4" t="s">
        <v>19</v>
      </c>
      <c r="C3763" s="4" t="s">
        <v>1489</v>
      </c>
      <c r="D3763" s="4" t="s">
        <v>642</v>
      </c>
      <c r="F3763" s="4">
        <v>602332</v>
      </c>
      <c r="G3763" s="5" t="s">
        <v>1291</v>
      </c>
      <c r="H3763" s="4">
        <v>0</v>
      </c>
      <c r="I3763" s="6">
        <v>13510000</v>
      </c>
      <c r="J3763" s="6">
        <v>4005864</v>
      </c>
    </row>
    <row r="3764" spans="1:10" x14ac:dyDescent="0.2">
      <c r="A3764" s="4" t="s">
        <v>11</v>
      </c>
      <c r="B3764" s="4" t="s">
        <v>67</v>
      </c>
      <c r="C3764" s="4" t="s">
        <v>797</v>
      </c>
      <c r="D3764" s="4" t="s">
        <v>4074</v>
      </c>
      <c r="F3764" s="4">
        <v>608412</v>
      </c>
      <c r="G3764" s="5" t="s">
        <v>1291</v>
      </c>
      <c r="H3764" s="4">
        <v>0</v>
      </c>
      <c r="I3764" s="6">
        <v>13520000</v>
      </c>
      <c r="J3764" s="6">
        <v>4006868</v>
      </c>
    </row>
    <row r="3765" spans="1:10" x14ac:dyDescent="0.2">
      <c r="A3765" s="4" t="s">
        <v>11</v>
      </c>
      <c r="B3765" s="4" t="s">
        <v>19</v>
      </c>
      <c r="C3765" s="4" t="s">
        <v>4075</v>
      </c>
      <c r="D3765" s="4" t="s">
        <v>3263</v>
      </c>
      <c r="F3765" s="4">
        <v>40929</v>
      </c>
      <c r="G3765" s="5" t="s">
        <v>1291</v>
      </c>
      <c r="H3765" s="4">
        <v>0</v>
      </c>
      <c r="I3765" s="6">
        <v>13530000</v>
      </c>
      <c r="J3765" s="6">
        <v>4007872</v>
      </c>
    </row>
    <row r="3766" spans="1:10" x14ac:dyDescent="0.2">
      <c r="A3766" s="4" t="s">
        <v>11</v>
      </c>
      <c r="B3766" s="4" t="s">
        <v>12</v>
      </c>
      <c r="C3766" s="4" t="s">
        <v>4076</v>
      </c>
      <c r="D3766" s="4" t="s">
        <v>2835</v>
      </c>
      <c r="F3766" s="4">
        <v>1608510</v>
      </c>
      <c r="G3766" s="5" t="s">
        <v>1291</v>
      </c>
      <c r="H3766" s="4">
        <v>0</v>
      </c>
      <c r="I3766" s="6">
        <v>13540000</v>
      </c>
      <c r="J3766" s="6">
        <v>4008876</v>
      </c>
    </row>
    <row r="3767" spans="1:10" x14ac:dyDescent="0.2">
      <c r="A3767" s="4" t="s">
        <v>11</v>
      </c>
      <c r="B3767" s="4" t="s">
        <v>12</v>
      </c>
      <c r="C3767" s="4" t="s">
        <v>4077</v>
      </c>
      <c r="D3767" s="4" t="s">
        <v>4078</v>
      </c>
      <c r="F3767" s="4">
        <v>604635</v>
      </c>
      <c r="G3767" s="5" t="s">
        <v>1291</v>
      </c>
      <c r="H3767" s="4">
        <v>0</v>
      </c>
      <c r="I3767" s="6">
        <v>13550000</v>
      </c>
      <c r="J3767" s="6">
        <v>4009880</v>
      </c>
    </row>
    <row r="3768" spans="1:10" x14ac:dyDescent="0.2">
      <c r="A3768" s="4" t="s">
        <v>11</v>
      </c>
      <c r="B3768" s="4" t="s">
        <v>12</v>
      </c>
      <c r="C3768" s="4" t="s">
        <v>4079</v>
      </c>
      <c r="D3768" s="4" t="s">
        <v>3733</v>
      </c>
      <c r="F3768" s="4">
        <v>1280047</v>
      </c>
      <c r="G3768" s="5" t="s">
        <v>1291</v>
      </c>
      <c r="H3768" s="4">
        <v>0</v>
      </c>
      <c r="I3768" s="6">
        <v>13560000</v>
      </c>
      <c r="J3768" s="6">
        <v>4010884</v>
      </c>
    </row>
    <row r="3769" spans="1:10" x14ac:dyDescent="0.2">
      <c r="A3769" s="4" t="s">
        <v>11</v>
      </c>
      <c r="B3769" s="4" t="s">
        <v>12</v>
      </c>
      <c r="C3769" s="4" t="s">
        <v>4080</v>
      </c>
      <c r="D3769" s="4" t="s">
        <v>1273</v>
      </c>
      <c r="F3769" s="4">
        <v>43113</v>
      </c>
      <c r="G3769" s="5" t="s">
        <v>1291</v>
      </c>
      <c r="H3769" s="4">
        <v>0</v>
      </c>
      <c r="I3769" s="6">
        <v>13570000</v>
      </c>
      <c r="J3769" s="6">
        <v>4011888</v>
      </c>
    </row>
    <row r="3770" spans="1:10" x14ac:dyDescent="0.2">
      <c r="A3770" s="4" t="s">
        <v>11</v>
      </c>
      <c r="B3770" s="4" t="s">
        <v>19</v>
      </c>
      <c r="C3770" s="4" t="s">
        <v>4081</v>
      </c>
      <c r="D3770" s="4" t="s">
        <v>345</v>
      </c>
      <c r="F3770" s="4">
        <v>1071149</v>
      </c>
      <c r="G3770" s="5" t="s">
        <v>1291</v>
      </c>
      <c r="H3770" s="4">
        <v>0</v>
      </c>
      <c r="I3770" s="6">
        <v>13580000</v>
      </c>
      <c r="J3770" s="6">
        <v>4012892</v>
      </c>
    </row>
    <row r="3771" spans="1:10" x14ac:dyDescent="0.2">
      <c r="A3771" s="4" t="s">
        <v>11</v>
      </c>
      <c r="B3771" s="4" t="s">
        <v>19</v>
      </c>
      <c r="C3771" s="4" t="s">
        <v>4082</v>
      </c>
      <c r="D3771" s="4" t="s">
        <v>4083</v>
      </c>
      <c r="F3771" s="4">
        <v>754083</v>
      </c>
      <c r="G3771" s="5" t="s">
        <v>1291</v>
      </c>
      <c r="H3771" s="4">
        <v>0</v>
      </c>
      <c r="I3771" s="6">
        <v>13590000</v>
      </c>
      <c r="J3771" s="6">
        <v>4013896</v>
      </c>
    </row>
    <row r="3772" spans="1:10" x14ac:dyDescent="0.2">
      <c r="A3772" s="4" t="s">
        <v>11</v>
      </c>
      <c r="B3772" s="4" t="s">
        <v>157</v>
      </c>
      <c r="C3772" s="4" t="s">
        <v>4084</v>
      </c>
      <c r="D3772" s="4" t="s">
        <v>4085</v>
      </c>
      <c r="F3772" s="4">
        <v>93209</v>
      </c>
      <c r="G3772" s="5" t="s">
        <v>1291</v>
      </c>
      <c r="H3772" s="4">
        <v>0</v>
      </c>
      <c r="I3772" s="6">
        <v>13600000</v>
      </c>
      <c r="J3772" s="6">
        <v>4014900</v>
      </c>
    </row>
    <row r="3773" spans="1:10" x14ac:dyDescent="0.2">
      <c r="A3773" s="4" t="s">
        <v>11</v>
      </c>
      <c r="B3773" s="4" t="s">
        <v>12</v>
      </c>
      <c r="C3773" s="4" t="s">
        <v>116</v>
      </c>
      <c r="D3773" s="4" t="s">
        <v>4086</v>
      </c>
      <c r="F3773" s="4">
        <v>571131</v>
      </c>
      <c r="G3773" s="5" t="s">
        <v>1291</v>
      </c>
      <c r="H3773" s="4">
        <v>0</v>
      </c>
      <c r="I3773" s="6">
        <v>13610000</v>
      </c>
      <c r="J3773" s="6">
        <v>4015904</v>
      </c>
    </row>
    <row r="3774" spans="1:10" x14ac:dyDescent="0.2">
      <c r="A3774" s="4" t="s">
        <v>11</v>
      </c>
      <c r="B3774" s="4" t="s">
        <v>16</v>
      </c>
      <c r="C3774" s="4" t="s">
        <v>4087</v>
      </c>
      <c r="D3774" s="4" t="s">
        <v>4088</v>
      </c>
      <c r="F3774" s="4">
        <v>105151</v>
      </c>
      <c r="G3774" s="5" t="s">
        <v>1291</v>
      </c>
      <c r="H3774" s="4">
        <v>0</v>
      </c>
      <c r="I3774" s="6">
        <v>13620000</v>
      </c>
      <c r="J3774" s="6">
        <v>4016908</v>
      </c>
    </row>
    <row r="3775" spans="1:10" x14ac:dyDescent="0.2">
      <c r="A3775" s="4" t="s">
        <v>11</v>
      </c>
      <c r="B3775" s="4" t="s">
        <v>157</v>
      </c>
      <c r="C3775" s="4" t="s">
        <v>76</v>
      </c>
      <c r="D3775" s="4" t="s">
        <v>4089</v>
      </c>
      <c r="F3775" s="4">
        <v>104675</v>
      </c>
      <c r="G3775" s="5" t="s">
        <v>1291</v>
      </c>
      <c r="H3775" s="4">
        <v>0</v>
      </c>
      <c r="I3775" s="6">
        <v>13630000</v>
      </c>
      <c r="J3775" s="6">
        <v>4017912</v>
      </c>
    </row>
    <row r="3776" spans="1:10" x14ac:dyDescent="0.2">
      <c r="A3776" s="4" t="s">
        <v>11</v>
      </c>
      <c r="B3776" s="4" t="s">
        <v>50</v>
      </c>
      <c r="C3776" s="4" t="s">
        <v>76</v>
      </c>
      <c r="D3776" s="4" t="s">
        <v>4090</v>
      </c>
      <c r="F3776" s="4">
        <v>43055</v>
      </c>
      <c r="G3776" s="5" t="s">
        <v>1291</v>
      </c>
      <c r="H3776" s="4">
        <v>0</v>
      </c>
      <c r="I3776" s="6">
        <v>13640000</v>
      </c>
      <c r="J3776" s="6">
        <v>4018916</v>
      </c>
    </row>
    <row r="3777" spans="1:10" x14ac:dyDescent="0.2">
      <c r="A3777" s="4" t="s">
        <v>11</v>
      </c>
      <c r="B3777" s="4" t="s">
        <v>25</v>
      </c>
      <c r="C3777" s="4" t="s">
        <v>1080</v>
      </c>
      <c r="D3777" s="4" t="s">
        <v>397</v>
      </c>
      <c r="F3777" s="4">
        <v>629277</v>
      </c>
      <c r="G3777" s="5" t="s">
        <v>1291</v>
      </c>
      <c r="H3777" s="4">
        <v>0</v>
      </c>
      <c r="I3777" s="6">
        <v>13650000</v>
      </c>
      <c r="J3777" s="6">
        <v>4019920</v>
      </c>
    </row>
    <row r="3778" spans="1:10" x14ac:dyDescent="0.2">
      <c r="A3778" s="4" t="s">
        <v>11</v>
      </c>
      <c r="B3778" s="4" t="s">
        <v>67</v>
      </c>
      <c r="C3778" s="4" t="s">
        <v>4091</v>
      </c>
      <c r="D3778" s="4" t="s">
        <v>3454</v>
      </c>
      <c r="F3778" s="4">
        <v>114948</v>
      </c>
      <c r="G3778" s="5" t="s">
        <v>1291</v>
      </c>
      <c r="H3778" s="4">
        <v>0</v>
      </c>
      <c r="I3778" s="6">
        <v>13660000</v>
      </c>
      <c r="J3778" s="6">
        <v>4020924</v>
      </c>
    </row>
    <row r="3779" spans="1:10" x14ac:dyDescent="0.2">
      <c r="A3779" s="4" t="s">
        <v>11</v>
      </c>
      <c r="B3779" s="4" t="s">
        <v>22</v>
      </c>
      <c r="C3779" s="4" t="s">
        <v>4092</v>
      </c>
      <c r="D3779" s="4" t="s">
        <v>4093</v>
      </c>
      <c r="F3779" s="4">
        <v>67757</v>
      </c>
      <c r="G3779" s="5" t="s">
        <v>1291</v>
      </c>
      <c r="H3779" s="4">
        <v>0</v>
      </c>
      <c r="I3779" s="6">
        <v>13670000</v>
      </c>
      <c r="J3779" s="6">
        <v>4021928</v>
      </c>
    </row>
    <row r="3780" spans="1:10" x14ac:dyDescent="0.2">
      <c r="A3780" s="4" t="s">
        <v>11</v>
      </c>
      <c r="B3780" s="4" t="s">
        <v>19</v>
      </c>
      <c r="C3780" s="4" t="s">
        <v>4092</v>
      </c>
      <c r="D3780" s="4" t="s">
        <v>4094</v>
      </c>
      <c r="F3780" s="4">
        <v>1049426</v>
      </c>
      <c r="G3780" s="5" t="s">
        <v>1291</v>
      </c>
      <c r="H3780" s="4">
        <v>0</v>
      </c>
      <c r="I3780" s="6">
        <v>13680000</v>
      </c>
      <c r="J3780" s="6">
        <v>4022932</v>
      </c>
    </row>
    <row r="3781" spans="1:10" x14ac:dyDescent="0.2">
      <c r="A3781" s="4" t="s">
        <v>11</v>
      </c>
      <c r="B3781" s="4" t="s">
        <v>16</v>
      </c>
      <c r="C3781" s="4" t="s">
        <v>4095</v>
      </c>
      <c r="D3781" s="4" t="s">
        <v>3519</v>
      </c>
      <c r="F3781" s="4">
        <v>96368</v>
      </c>
      <c r="G3781" s="5" t="s">
        <v>1291</v>
      </c>
      <c r="H3781" s="4">
        <v>0</v>
      </c>
      <c r="I3781" s="6">
        <v>13690000</v>
      </c>
      <c r="J3781" s="6">
        <v>4023936</v>
      </c>
    </row>
    <row r="3782" spans="1:10" x14ac:dyDescent="0.2">
      <c r="A3782" s="4" t="s">
        <v>11</v>
      </c>
      <c r="B3782" s="4" t="s">
        <v>12</v>
      </c>
      <c r="C3782" s="4" t="s">
        <v>1502</v>
      </c>
      <c r="D3782" s="4" t="s">
        <v>4096</v>
      </c>
      <c r="F3782" s="4">
        <v>515112</v>
      </c>
      <c r="G3782" s="5" t="s">
        <v>1291</v>
      </c>
      <c r="H3782" s="4">
        <v>0</v>
      </c>
      <c r="I3782" s="6">
        <v>13700000</v>
      </c>
      <c r="J3782" s="6">
        <v>4024940</v>
      </c>
    </row>
    <row r="3783" spans="1:10" x14ac:dyDescent="0.2">
      <c r="A3783" s="4" t="s">
        <v>11</v>
      </c>
      <c r="B3783" s="4" t="s">
        <v>22</v>
      </c>
      <c r="C3783" s="4" t="s">
        <v>1502</v>
      </c>
      <c r="D3783" s="4" t="s">
        <v>4097</v>
      </c>
      <c r="F3783" s="4">
        <v>578284</v>
      </c>
      <c r="G3783" s="5" t="s">
        <v>1291</v>
      </c>
      <c r="H3783" s="4">
        <v>0</v>
      </c>
      <c r="I3783" s="6">
        <v>13710000</v>
      </c>
      <c r="J3783" s="6">
        <v>4025944</v>
      </c>
    </row>
    <row r="3784" spans="1:10" x14ac:dyDescent="0.2">
      <c r="A3784" s="4" t="s">
        <v>11</v>
      </c>
      <c r="B3784" s="4" t="s">
        <v>157</v>
      </c>
      <c r="C3784" s="4" t="s">
        <v>1801</v>
      </c>
      <c r="D3784" s="4" t="s">
        <v>921</v>
      </c>
      <c r="F3784" s="4">
        <v>529659</v>
      </c>
      <c r="G3784" s="5" t="s">
        <v>1291</v>
      </c>
      <c r="H3784" s="4">
        <v>0</v>
      </c>
      <c r="I3784" s="6">
        <v>13720000</v>
      </c>
      <c r="J3784" s="6">
        <v>4026948</v>
      </c>
    </row>
    <row r="3785" spans="1:10" x14ac:dyDescent="0.2">
      <c r="A3785" s="4" t="s">
        <v>11</v>
      </c>
      <c r="B3785" s="4" t="s">
        <v>12</v>
      </c>
      <c r="C3785" s="4" t="s">
        <v>1505</v>
      </c>
      <c r="D3785" s="4" t="s">
        <v>4098</v>
      </c>
      <c r="F3785" s="4">
        <v>114997</v>
      </c>
      <c r="G3785" s="5" t="s">
        <v>1291</v>
      </c>
      <c r="H3785" s="4">
        <v>0</v>
      </c>
      <c r="I3785" s="6">
        <v>13730000</v>
      </c>
      <c r="J3785" s="6">
        <v>4027952</v>
      </c>
    </row>
    <row r="3786" spans="1:10" x14ac:dyDescent="0.2">
      <c r="A3786" s="4" t="s">
        <v>11</v>
      </c>
      <c r="B3786" s="4" t="s">
        <v>16</v>
      </c>
      <c r="C3786" s="4" t="s">
        <v>4099</v>
      </c>
      <c r="D3786" s="4" t="s">
        <v>4100</v>
      </c>
      <c r="F3786" s="4">
        <v>40622</v>
      </c>
      <c r="G3786" s="5" t="s">
        <v>1291</v>
      </c>
      <c r="H3786" s="4">
        <v>0</v>
      </c>
      <c r="I3786" s="6">
        <v>13740000</v>
      </c>
      <c r="J3786" s="6">
        <v>4028956</v>
      </c>
    </row>
    <row r="3787" spans="1:10" x14ac:dyDescent="0.2">
      <c r="A3787" s="4" t="s">
        <v>11</v>
      </c>
      <c r="B3787" s="4" t="s">
        <v>50</v>
      </c>
      <c r="C3787" s="4" t="s">
        <v>4099</v>
      </c>
      <c r="D3787" s="4" t="s">
        <v>4101</v>
      </c>
      <c r="F3787" s="4">
        <v>1503786</v>
      </c>
      <c r="G3787" s="5" t="s">
        <v>1291</v>
      </c>
      <c r="H3787" s="4">
        <v>0</v>
      </c>
      <c r="I3787" s="6">
        <v>13750000</v>
      </c>
      <c r="J3787" s="6">
        <v>4029960</v>
      </c>
    </row>
    <row r="3788" spans="1:10" x14ac:dyDescent="0.2">
      <c r="A3788" s="4" t="s">
        <v>11</v>
      </c>
      <c r="B3788" s="4" t="s">
        <v>19</v>
      </c>
      <c r="C3788" s="4" t="s">
        <v>4102</v>
      </c>
      <c r="D3788" s="4" t="s">
        <v>4103</v>
      </c>
      <c r="F3788" s="4">
        <v>128997</v>
      </c>
      <c r="G3788" s="5" t="s">
        <v>1291</v>
      </c>
      <c r="H3788" s="4">
        <v>0</v>
      </c>
      <c r="I3788" s="6">
        <v>13760000</v>
      </c>
      <c r="J3788" s="6">
        <v>4030964</v>
      </c>
    </row>
    <row r="3789" spans="1:10" x14ac:dyDescent="0.2">
      <c r="A3789" s="4" t="s">
        <v>11</v>
      </c>
      <c r="B3789" s="4" t="s">
        <v>22</v>
      </c>
      <c r="C3789" s="4" t="s">
        <v>4104</v>
      </c>
      <c r="D3789" s="4" t="s">
        <v>4105</v>
      </c>
      <c r="F3789" s="4">
        <v>1611621</v>
      </c>
      <c r="G3789" s="5" t="s">
        <v>1291</v>
      </c>
      <c r="H3789" s="4">
        <v>0</v>
      </c>
      <c r="I3789" s="6">
        <v>13770000</v>
      </c>
      <c r="J3789" s="6">
        <v>4031968</v>
      </c>
    </row>
    <row r="3790" spans="1:10" x14ac:dyDescent="0.2">
      <c r="A3790" s="4" t="s">
        <v>11</v>
      </c>
      <c r="B3790" s="4" t="s">
        <v>25</v>
      </c>
      <c r="C3790" s="4" t="s">
        <v>4106</v>
      </c>
      <c r="D3790" s="4" t="s">
        <v>4107</v>
      </c>
      <c r="F3790" s="4">
        <v>507374</v>
      </c>
      <c r="G3790" s="5" t="s">
        <v>1291</v>
      </c>
      <c r="H3790" s="4">
        <v>0</v>
      </c>
      <c r="I3790" s="6">
        <v>13780000</v>
      </c>
      <c r="J3790" s="6">
        <v>4032972</v>
      </c>
    </row>
    <row r="3791" spans="1:10" x14ac:dyDescent="0.2">
      <c r="A3791" s="4" t="s">
        <v>11</v>
      </c>
      <c r="B3791" s="4" t="s">
        <v>22</v>
      </c>
      <c r="C3791" s="4" t="s">
        <v>4108</v>
      </c>
      <c r="D3791" s="4" t="s">
        <v>4109</v>
      </c>
      <c r="F3791" s="4">
        <v>67716</v>
      </c>
      <c r="G3791" s="5" t="s">
        <v>1291</v>
      </c>
      <c r="H3791" s="4">
        <v>0</v>
      </c>
      <c r="I3791" s="6">
        <v>13790000</v>
      </c>
      <c r="J3791" s="6">
        <v>4033976</v>
      </c>
    </row>
    <row r="3792" spans="1:10" x14ac:dyDescent="0.2">
      <c r="A3792" s="4" t="s">
        <v>11</v>
      </c>
      <c r="B3792" s="4" t="s">
        <v>12</v>
      </c>
      <c r="C3792" s="4" t="s">
        <v>4110</v>
      </c>
      <c r="D3792" s="4" t="s">
        <v>2442</v>
      </c>
      <c r="F3792" s="4">
        <v>585818</v>
      </c>
      <c r="G3792" s="5" t="s">
        <v>1291</v>
      </c>
      <c r="H3792" s="4">
        <v>0</v>
      </c>
      <c r="I3792" s="6">
        <v>13800000</v>
      </c>
      <c r="J3792" s="6">
        <v>4034980</v>
      </c>
    </row>
    <row r="3793" spans="1:10" x14ac:dyDescent="0.2">
      <c r="A3793" s="4" t="s">
        <v>11</v>
      </c>
      <c r="B3793" s="4" t="s">
        <v>12</v>
      </c>
      <c r="C3793" s="4" t="s">
        <v>749</v>
      </c>
      <c r="D3793" s="4" t="s">
        <v>2496</v>
      </c>
      <c r="F3793" s="4">
        <v>119277</v>
      </c>
      <c r="G3793" s="5" t="s">
        <v>1291</v>
      </c>
      <c r="H3793" s="4">
        <v>0</v>
      </c>
      <c r="I3793" s="6">
        <v>13810000</v>
      </c>
      <c r="J3793" s="6">
        <v>4035984</v>
      </c>
    </row>
    <row r="3794" spans="1:10" x14ac:dyDescent="0.2">
      <c r="A3794" s="4" t="s">
        <v>11</v>
      </c>
      <c r="B3794" s="4" t="s">
        <v>25</v>
      </c>
      <c r="C3794" s="4" t="s">
        <v>749</v>
      </c>
      <c r="D3794" s="4" t="s">
        <v>4111</v>
      </c>
      <c r="F3794" s="4">
        <v>3080</v>
      </c>
      <c r="G3794" s="5" t="s">
        <v>1291</v>
      </c>
      <c r="H3794" s="4">
        <v>0</v>
      </c>
      <c r="I3794" s="6">
        <v>13820000</v>
      </c>
      <c r="J3794" s="6">
        <v>4036988</v>
      </c>
    </row>
    <row r="3795" spans="1:10" x14ac:dyDescent="0.2">
      <c r="A3795" s="4" t="s">
        <v>11</v>
      </c>
      <c r="B3795" s="4" t="s">
        <v>19</v>
      </c>
      <c r="C3795" s="4" t="s">
        <v>4112</v>
      </c>
      <c r="D3795" s="4" t="s">
        <v>669</v>
      </c>
      <c r="F3795" s="4">
        <v>515476</v>
      </c>
      <c r="G3795" s="5" t="s">
        <v>1291</v>
      </c>
      <c r="H3795" s="4">
        <v>0</v>
      </c>
      <c r="I3795" s="6">
        <v>13830000</v>
      </c>
      <c r="J3795" s="6">
        <v>4037992</v>
      </c>
    </row>
    <row r="3796" spans="1:10" x14ac:dyDescent="0.2">
      <c r="A3796" s="4" t="s">
        <v>11</v>
      </c>
      <c r="B3796" s="4" t="s">
        <v>16</v>
      </c>
      <c r="C3796" s="4" t="s">
        <v>4113</v>
      </c>
      <c r="D3796" s="4" t="s">
        <v>4114</v>
      </c>
      <c r="F3796" s="4">
        <v>750420</v>
      </c>
      <c r="G3796" s="5" t="s">
        <v>1291</v>
      </c>
      <c r="H3796" s="4">
        <v>0</v>
      </c>
      <c r="I3796" s="6">
        <v>13840000</v>
      </c>
      <c r="J3796" s="6">
        <v>4038996</v>
      </c>
    </row>
    <row r="3797" spans="1:10" x14ac:dyDescent="0.2">
      <c r="A3797" s="4" t="s">
        <v>11</v>
      </c>
      <c r="B3797" s="4" t="s">
        <v>50</v>
      </c>
      <c r="C3797" s="4" t="s">
        <v>4115</v>
      </c>
      <c r="D3797" s="4" t="s">
        <v>4116</v>
      </c>
      <c r="F3797" s="4">
        <v>645927</v>
      </c>
      <c r="G3797" s="5" t="s">
        <v>1291</v>
      </c>
      <c r="H3797" s="4">
        <v>0</v>
      </c>
      <c r="I3797" s="6">
        <v>13850000</v>
      </c>
      <c r="J3797" s="6">
        <v>4040000</v>
      </c>
    </row>
    <row r="3798" spans="1:10" x14ac:dyDescent="0.2">
      <c r="A3798" s="4" t="s">
        <v>11</v>
      </c>
      <c r="B3798" s="4" t="s">
        <v>12</v>
      </c>
      <c r="C3798" s="4" t="s">
        <v>556</v>
      </c>
      <c r="D3798" s="4" t="s">
        <v>3686</v>
      </c>
      <c r="F3798" s="4">
        <v>95337</v>
      </c>
      <c r="G3798" s="5" t="s">
        <v>1291</v>
      </c>
      <c r="H3798" s="4">
        <v>0</v>
      </c>
      <c r="I3798" s="6">
        <v>13860000</v>
      </c>
      <c r="J3798" s="6">
        <v>4041004</v>
      </c>
    </row>
    <row r="3799" spans="1:10" x14ac:dyDescent="0.2">
      <c r="A3799" s="4" t="s">
        <v>11</v>
      </c>
      <c r="B3799" s="4" t="s">
        <v>19</v>
      </c>
      <c r="C3799" s="4" t="s">
        <v>556</v>
      </c>
      <c r="D3799" s="4" t="s">
        <v>904</v>
      </c>
      <c r="F3799" s="4">
        <v>96194</v>
      </c>
      <c r="G3799" s="5" t="s">
        <v>1291</v>
      </c>
      <c r="H3799" s="4">
        <v>0</v>
      </c>
      <c r="I3799" s="6">
        <v>13870000</v>
      </c>
      <c r="J3799" s="6">
        <v>4042008</v>
      </c>
    </row>
    <row r="3800" spans="1:10" x14ac:dyDescent="0.2">
      <c r="A3800" s="4" t="s">
        <v>11</v>
      </c>
      <c r="B3800" s="4" t="s">
        <v>19</v>
      </c>
      <c r="C3800" s="4" t="s">
        <v>556</v>
      </c>
      <c r="D3800" s="4" t="s">
        <v>4117</v>
      </c>
      <c r="F3800" s="4">
        <v>113379</v>
      </c>
      <c r="G3800" s="5" t="s">
        <v>1291</v>
      </c>
      <c r="H3800" s="4">
        <v>0</v>
      </c>
      <c r="I3800" s="6">
        <v>13880000</v>
      </c>
      <c r="J3800" s="6">
        <v>4043012</v>
      </c>
    </row>
    <row r="3801" spans="1:10" x14ac:dyDescent="0.2">
      <c r="A3801" s="4" t="s">
        <v>11</v>
      </c>
      <c r="B3801" s="4" t="s">
        <v>12</v>
      </c>
      <c r="C3801" s="4" t="s">
        <v>869</v>
      </c>
      <c r="D3801" s="4" t="s">
        <v>4118</v>
      </c>
      <c r="F3801" s="4">
        <v>800274</v>
      </c>
      <c r="G3801" s="5" t="s">
        <v>1291</v>
      </c>
      <c r="H3801" s="4">
        <v>0</v>
      </c>
      <c r="I3801" s="6">
        <v>13890000</v>
      </c>
      <c r="J3801" s="6">
        <v>4044016</v>
      </c>
    </row>
    <row r="3802" spans="1:10" x14ac:dyDescent="0.2">
      <c r="A3802" s="4" t="s">
        <v>11</v>
      </c>
      <c r="B3802" s="4" t="s">
        <v>12</v>
      </c>
      <c r="C3802" s="4" t="s">
        <v>869</v>
      </c>
      <c r="D3802" s="4" t="s">
        <v>4119</v>
      </c>
      <c r="F3802" s="4">
        <v>38907</v>
      </c>
      <c r="G3802" s="5" t="s">
        <v>1291</v>
      </c>
      <c r="H3802" s="4">
        <v>0</v>
      </c>
      <c r="I3802" s="6">
        <v>13900000</v>
      </c>
      <c r="J3802" s="6">
        <v>4045020</v>
      </c>
    </row>
    <row r="3803" spans="1:10" x14ac:dyDescent="0.2">
      <c r="A3803" s="4" t="s">
        <v>11</v>
      </c>
      <c r="B3803" s="4" t="s">
        <v>12</v>
      </c>
      <c r="C3803" s="4" t="s">
        <v>218</v>
      </c>
      <c r="D3803" s="4" t="s">
        <v>4120</v>
      </c>
      <c r="F3803" s="4">
        <v>121083</v>
      </c>
      <c r="G3803" s="5" t="s">
        <v>1291</v>
      </c>
      <c r="H3803" s="4">
        <v>0</v>
      </c>
      <c r="I3803" s="6">
        <v>13910000</v>
      </c>
      <c r="J3803" s="6">
        <v>4046024</v>
      </c>
    </row>
    <row r="3804" spans="1:10" x14ac:dyDescent="0.2">
      <c r="A3804" s="4" t="s">
        <v>11</v>
      </c>
      <c r="B3804" s="4" t="s">
        <v>12</v>
      </c>
      <c r="C3804" s="4" t="s">
        <v>4121</v>
      </c>
      <c r="D3804" s="4" t="s">
        <v>1347</v>
      </c>
      <c r="F3804" s="4">
        <v>127692</v>
      </c>
      <c r="G3804" s="5" t="s">
        <v>1291</v>
      </c>
      <c r="H3804" s="4">
        <v>0</v>
      </c>
      <c r="I3804" s="6">
        <v>13920000</v>
      </c>
      <c r="J3804" s="6">
        <v>4047028</v>
      </c>
    </row>
    <row r="3805" spans="1:10" x14ac:dyDescent="0.2">
      <c r="A3805" s="4" t="s">
        <v>11</v>
      </c>
      <c r="B3805" s="4" t="s">
        <v>67</v>
      </c>
      <c r="C3805" s="4" t="s">
        <v>130</v>
      </c>
      <c r="D3805" s="4" t="s">
        <v>3447</v>
      </c>
      <c r="F3805" s="4">
        <v>96541</v>
      </c>
      <c r="G3805" s="5" t="s">
        <v>1291</v>
      </c>
      <c r="H3805" s="4">
        <v>0</v>
      </c>
      <c r="I3805" s="6">
        <v>13930000</v>
      </c>
      <c r="J3805" s="6">
        <v>4048032</v>
      </c>
    </row>
    <row r="3806" spans="1:10" x14ac:dyDescent="0.2">
      <c r="A3806" s="4" t="s">
        <v>11</v>
      </c>
      <c r="B3806" s="4" t="s">
        <v>12</v>
      </c>
      <c r="C3806" s="4" t="s">
        <v>130</v>
      </c>
      <c r="D3806" s="4" t="s">
        <v>600</v>
      </c>
      <c r="F3806" s="4">
        <v>122297</v>
      </c>
      <c r="G3806" s="5" t="s">
        <v>1291</v>
      </c>
      <c r="H3806" s="4">
        <v>0</v>
      </c>
      <c r="I3806" s="6">
        <v>13940000</v>
      </c>
      <c r="J3806" s="6">
        <v>4049036</v>
      </c>
    </row>
    <row r="3807" spans="1:10" x14ac:dyDescent="0.2">
      <c r="A3807" s="4" t="s">
        <v>11</v>
      </c>
      <c r="B3807" s="4" t="s">
        <v>25</v>
      </c>
      <c r="C3807" s="4" t="s">
        <v>130</v>
      </c>
      <c r="D3807" s="4" t="s">
        <v>1347</v>
      </c>
      <c r="F3807" s="4">
        <v>93860</v>
      </c>
      <c r="G3807" s="5" t="s">
        <v>1291</v>
      </c>
      <c r="H3807" s="4">
        <v>0</v>
      </c>
      <c r="I3807" s="6">
        <v>13950000</v>
      </c>
      <c r="J3807" s="6">
        <v>4050040</v>
      </c>
    </row>
    <row r="3808" spans="1:10" x14ac:dyDescent="0.2">
      <c r="A3808" s="4" t="s">
        <v>11</v>
      </c>
      <c r="B3808" s="4" t="s">
        <v>12</v>
      </c>
      <c r="C3808" s="4" t="s">
        <v>130</v>
      </c>
      <c r="D3808" s="4" t="s">
        <v>2651</v>
      </c>
      <c r="F3808" s="4">
        <v>34625</v>
      </c>
      <c r="G3808" s="5" t="s">
        <v>1291</v>
      </c>
      <c r="H3808" s="4">
        <v>0</v>
      </c>
      <c r="I3808" s="6">
        <v>13960000</v>
      </c>
      <c r="J3808" s="6">
        <v>4051044</v>
      </c>
    </row>
    <row r="3809" spans="1:10" x14ac:dyDescent="0.2">
      <c r="A3809" s="4" t="s">
        <v>11</v>
      </c>
      <c r="B3809" s="4" t="s">
        <v>12</v>
      </c>
      <c r="C3809" s="4" t="s">
        <v>130</v>
      </c>
      <c r="D3809" s="4" t="s">
        <v>4122</v>
      </c>
      <c r="F3809" s="4">
        <v>1686979</v>
      </c>
      <c r="G3809" s="5" t="s">
        <v>1291</v>
      </c>
      <c r="H3809" s="4">
        <v>0</v>
      </c>
      <c r="I3809" s="6">
        <v>13970000</v>
      </c>
      <c r="J3809" s="6">
        <v>4052048</v>
      </c>
    </row>
    <row r="3810" spans="1:10" x14ac:dyDescent="0.2">
      <c r="A3810" s="4" t="s">
        <v>11</v>
      </c>
      <c r="B3810" s="4" t="s">
        <v>25</v>
      </c>
      <c r="C3810" s="4" t="s">
        <v>130</v>
      </c>
      <c r="D3810" s="4" t="s">
        <v>597</v>
      </c>
      <c r="F3810" s="4">
        <v>1614922</v>
      </c>
      <c r="G3810" s="5" t="s">
        <v>1291</v>
      </c>
      <c r="H3810" s="4">
        <v>0</v>
      </c>
      <c r="I3810" s="6">
        <v>13980000</v>
      </c>
      <c r="J3810" s="6">
        <v>4053052</v>
      </c>
    </row>
    <row r="3811" spans="1:10" x14ac:dyDescent="0.2">
      <c r="A3811" s="4" t="s">
        <v>11</v>
      </c>
      <c r="B3811" s="4" t="s">
        <v>12</v>
      </c>
      <c r="C3811" s="4" t="s">
        <v>4123</v>
      </c>
      <c r="D3811" s="4" t="s">
        <v>1522</v>
      </c>
      <c r="F3811" s="4">
        <v>672962</v>
      </c>
      <c r="G3811" s="5" t="s">
        <v>1291</v>
      </c>
      <c r="H3811" s="4">
        <v>0</v>
      </c>
      <c r="I3811" s="6">
        <v>13990000</v>
      </c>
      <c r="J3811" s="6">
        <v>4054056</v>
      </c>
    </row>
    <row r="3812" spans="1:10" x14ac:dyDescent="0.2">
      <c r="A3812" s="4" t="s">
        <v>11</v>
      </c>
      <c r="B3812" s="4" t="s">
        <v>22</v>
      </c>
      <c r="C3812" s="4" t="s">
        <v>664</v>
      </c>
      <c r="D3812" s="4" t="s">
        <v>3733</v>
      </c>
      <c r="F3812" s="4">
        <v>1555984</v>
      </c>
      <c r="G3812" s="5" t="s">
        <v>1291</v>
      </c>
      <c r="H3812" s="4">
        <v>0</v>
      </c>
      <c r="I3812" s="6">
        <v>14000000</v>
      </c>
      <c r="J3812" s="6">
        <v>4055060</v>
      </c>
    </row>
    <row r="3813" spans="1:10" x14ac:dyDescent="0.2">
      <c r="A3813" s="4" t="s">
        <v>11</v>
      </c>
      <c r="B3813" s="4" t="s">
        <v>22</v>
      </c>
      <c r="C3813" s="4" t="s">
        <v>4124</v>
      </c>
      <c r="D3813" s="4" t="s">
        <v>3447</v>
      </c>
      <c r="F3813" s="4">
        <v>67815</v>
      </c>
      <c r="G3813" s="5" t="s">
        <v>1291</v>
      </c>
      <c r="H3813" s="4">
        <v>0</v>
      </c>
      <c r="I3813" s="6">
        <v>14010000</v>
      </c>
      <c r="J3813" s="6">
        <v>4056064</v>
      </c>
    </row>
    <row r="3814" spans="1:10" x14ac:dyDescent="0.2">
      <c r="A3814" s="4" t="s">
        <v>11</v>
      </c>
      <c r="B3814" s="4" t="s">
        <v>22</v>
      </c>
      <c r="C3814" s="4" t="s">
        <v>4125</v>
      </c>
      <c r="D3814" s="4" t="s">
        <v>427</v>
      </c>
      <c r="F3814" s="4">
        <v>36729</v>
      </c>
      <c r="G3814" s="5" t="s">
        <v>1291</v>
      </c>
      <c r="H3814" s="4">
        <v>0</v>
      </c>
      <c r="I3814" s="6">
        <v>14020000</v>
      </c>
      <c r="J3814" s="6">
        <v>4057068</v>
      </c>
    </row>
    <row r="3815" spans="1:10" x14ac:dyDescent="0.2">
      <c r="A3815" s="4" t="s">
        <v>11</v>
      </c>
      <c r="B3815" s="4" t="s">
        <v>50</v>
      </c>
      <c r="C3815" s="4" t="s">
        <v>4126</v>
      </c>
      <c r="D3815" s="4" t="s">
        <v>1050</v>
      </c>
      <c r="F3815" s="4">
        <v>82707</v>
      </c>
      <c r="G3815" s="5" t="s">
        <v>1291</v>
      </c>
      <c r="H3815" s="4">
        <v>0</v>
      </c>
      <c r="I3815" s="6">
        <v>14030000</v>
      </c>
      <c r="J3815" s="6">
        <v>4058072</v>
      </c>
    </row>
    <row r="3816" spans="1:10" x14ac:dyDescent="0.2">
      <c r="A3816" s="4" t="s">
        <v>11</v>
      </c>
      <c r="B3816" s="4" t="s">
        <v>12</v>
      </c>
      <c r="C3816" s="4" t="s">
        <v>545</v>
      </c>
      <c r="D3816" s="4" t="s">
        <v>1310</v>
      </c>
      <c r="F3816" s="4">
        <v>54987</v>
      </c>
      <c r="G3816" s="5" t="s">
        <v>1291</v>
      </c>
      <c r="H3816" s="4">
        <v>0</v>
      </c>
      <c r="I3816" s="6">
        <v>14040000</v>
      </c>
      <c r="J3816" s="6">
        <v>4059076</v>
      </c>
    </row>
    <row r="3817" spans="1:10" x14ac:dyDescent="0.2">
      <c r="A3817" s="4" t="s">
        <v>11</v>
      </c>
      <c r="B3817" s="4" t="s">
        <v>50</v>
      </c>
      <c r="C3817" s="4" t="s">
        <v>4127</v>
      </c>
      <c r="D3817" s="4" t="s">
        <v>1577</v>
      </c>
      <c r="F3817" s="4">
        <v>1503794</v>
      </c>
      <c r="G3817" s="5" t="s">
        <v>1291</v>
      </c>
      <c r="H3817" s="4">
        <v>0</v>
      </c>
      <c r="I3817" s="6">
        <v>14050000</v>
      </c>
      <c r="J3817" s="6">
        <v>4060080</v>
      </c>
    </row>
    <row r="3818" spans="1:10" x14ac:dyDescent="0.2">
      <c r="A3818" s="4" t="s">
        <v>11</v>
      </c>
      <c r="B3818" s="4" t="s">
        <v>12</v>
      </c>
      <c r="C3818" s="4" t="s">
        <v>1530</v>
      </c>
      <c r="D3818" s="4" t="s">
        <v>79</v>
      </c>
      <c r="F3818" s="4">
        <v>44244</v>
      </c>
      <c r="G3818" s="5" t="s">
        <v>1291</v>
      </c>
      <c r="H3818" s="4">
        <v>0</v>
      </c>
      <c r="I3818" s="6">
        <v>14060000</v>
      </c>
      <c r="J3818" s="6">
        <v>4061084</v>
      </c>
    </row>
    <row r="3819" spans="1:10" x14ac:dyDescent="0.2">
      <c r="A3819" s="4" t="s">
        <v>11</v>
      </c>
      <c r="B3819" s="4" t="s">
        <v>12</v>
      </c>
      <c r="C3819" s="4" t="s">
        <v>4128</v>
      </c>
      <c r="D3819" s="4" t="s">
        <v>541</v>
      </c>
      <c r="F3819" s="4">
        <v>87698</v>
      </c>
      <c r="G3819" s="5" t="s">
        <v>1291</v>
      </c>
      <c r="H3819" s="4">
        <v>0</v>
      </c>
      <c r="I3819" s="6">
        <v>14070000</v>
      </c>
      <c r="J3819" s="6">
        <v>4062088</v>
      </c>
    </row>
    <row r="3820" spans="1:10" x14ac:dyDescent="0.2">
      <c r="A3820" s="4" t="s">
        <v>11</v>
      </c>
      <c r="B3820" s="4" t="s">
        <v>19</v>
      </c>
      <c r="C3820" s="4" t="s">
        <v>4129</v>
      </c>
      <c r="D3820" s="4" t="s">
        <v>4130</v>
      </c>
      <c r="F3820" s="4">
        <v>44111</v>
      </c>
      <c r="G3820" s="5" t="s">
        <v>1291</v>
      </c>
      <c r="H3820" s="4">
        <v>0</v>
      </c>
      <c r="I3820" s="6">
        <v>14080000</v>
      </c>
      <c r="J3820" s="6">
        <v>4063092</v>
      </c>
    </row>
    <row r="3821" spans="1:10" x14ac:dyDescent="0.2">
      <c r="A3821" s="4" t="s">
        <v>11</v>
      </c>
      <c r="B3821" s="4" t="s">
        <v>19</v>
      </c>
      <c r="C3821" s="4" t="s">
        <v>766</v>
      </c>
      <c r="D3821" s="4" t="s">
        <v>2627</v>
      </c>
      <c r="F3821" s="4">
        <v>55927</v>
      </c>
      <c r="G3821" s="5" t="s">
        <v>1291</v>
      </c>
      <c r="H3821" s="4">
        <v>0</v>
      </c>
      <c r="I3821" s="6">
        <v>14090000</v>
      </c>
      <c r="J3821" s="6">
        <v>4064096</v>
      </c>
    </row>
    <row r="3822" spans="1:10" x14ac:dyDescent="0.2">
      <c r="A3822" s="4" t="s">
        <v>11</v>
      </c>
      <c r="B3822" s="4" t="s">
        <v>12</v>
      </c>
      <c r="C3822" s="4" t="s">
        <v>4131</v>
      </c>
      <c r="D3822" s="4" t="s">
        <v>1348</v>
      </c>
      <c r="F3822" s="4">
        <v>47130</v>
      </c>
      <c r="G3822" s="5" t="s">
        <v>1291</v>
      </c>
      <c r="H3822" s="4">
        <v>0</v>
      </c>
      <c r="I3822" s="6">
        <v>14100000</v>
      </c>
      <c r="J3822" s="6">
        <v>4065100</v>
      </c>
    </row>
    <row r="3823" spans="1:10" x14ac:dyDescent="0.2">
      <c r="A3823" s="4" t="s">
        <v>11</v>
      </c>
      <c r="B3823" s="4" t="s">
        <v>16</v>
      </c>
      <c r="C3823" s="4" t="s">
        <v>4132</v>
      </c>
      <c r="D3823" s="4" t="s">
        <v>4133</v>
      </c>
      <c r="F3823" s="4">
        <v>514701</v>
      </c>
      <c r="G3823" s="5" t="s">
        <v>1291</v>
      </c>
      <c r="H3823" s="4">
        <v>0</v>
      </c>
      <c r="I3823" s="6">
        <v>14110000</v>
      </c>
      <c r="J3823" s="6">
        <v>4066104</v>
      </c>
    </row>
    <row r="3824" spans="1:10" x14ac:dyDescent="0.2">
      <c r="A3824" s="4" t="s">
        <v>11</v>
      </c>
      <c r="B3824" s="4" t="s">
        <v>50</v>
      </c>
      <c r="C3824" s="4" t="s">
        <v>4134</v>
      </c>
      <c r="D3824" s="4" t="s">
        <v>2457</v>
      </c>
      <c r="F3824" s="4">
        <v>1555463</v>
      </c>
      <c r="G3824" s="5" t="s">
        <v>1291</v>
      </c>
      <c r="H3824" s="4">
        <v>0</v>
      </c>
      <c r="I3824" s="6">
        <v>14120000</v>
      </c>
      <c r="J3824" s="6">
        <v>4067108</v>
      </c>
    </row>
    <row r="3825" spans="1:10" x14ac:dyDescent="0.2">
      <c r="A3825" s="4" t="s">
        <v>11</v>
      </c>
      <c r="B3825" s="4" t="s">
        <v>16</v>
      </c>
      <c r="C3825" s="4" t="s">
        <v>1085</v>
      </c>
      <c r="D3825" s="4" t="s">
        <v>4135</v>
      </c>
      <c r="F3825" s="4">
        <v>1075918</v>
      </c>
      <c r="G3825" s="5" t="s">
        <v>1291</v>
      </c>
      <c r="H3825" s="4">
        <v>0</v>
      </c>
      <c r="I3825" s="6">
        <v>14130000</v>
      </c>
      <c r="J3825" s="6">
        <v>4068112</v>
      </c>
    </row>
    <row r="3826" spans="1:10" x14ac:dyDescent="0.2">
      <c r="A3826" s="4" t="s">
        <v>11</v>
      </c>
      <c r="B3826" s="4" t="s">
        <v>157</v>
      </c>
      <c r="C3826" s="4" t="s">
        <v>4136</v>
      </c>
      <c r="D3826" s="4" t="s">
        <v>4137</v>
      </c>
      <c r="F3826" s="4">
        <v>1745072</v>
      </c>
      <c r="G3826" s="5" t="s">
        <v>1291</v>
      </c>
      <c r="H3826" s="4">
        <v>0</v>
      </c>
      <c r="I3826" s="6">
        <v>14140000</v>
      </c>
      <c r="J3826" s="6">
        <v>4069116</v>
      </c>
    </row>
    <row r="3827" spans="1:10" x14ac:dyDescent="0.2">
      <c r="A3827" s="4" t="s">
        <v>11</v>
      </c>
      <c r="B3827" s="4" t="s">
        <v>19</v>
      </c>
      <c r="C3827" s="4" t="s">
        <v>1537</v>
      </c>
      <c r="D3827" s="4" t="s">
        <v>327</v>
      </c>
      <c r="F3827" s="4">
        <v>1011327</v>
      </c>
      <c r="G3827" s="5" t="s">
        <v>1291</v>
      </c>
      <c r="H3827" s="4">
        <v>0</v>
      </c>
      <c r="I3827" s="6">
        <v>14150000</v>
      </c>
      <c r="J3827" s="6">
        <v>4070120</v>
      </c>
    </row>
    <row r="3828" spans="1:10" x14ac:dyDescent="0.2">
      <c r="A3828" s="4" t="s">
        <v>11</v>
      </c>
      <c r="B3828" s="4" t="s">
        <v>16</v>
      </c>
      <c r="C3828" s="4" t="s">
        <v>1537</v>
      </c>
      <c r="D3828" s="4" t="s">
        <v>917</v>
      </c>
      <c r="F3828" s="4">
        <v>82251</v>
      </c>
      <c r="G3828" s="5" t="s">
        <v>1291</v>
      </c>
      <c r="H3828" s="4">
        <v>0</v>
      </c>
      <c r="I3828" s="6">
        <v>14160000</v>
      </c>
      <c r="J3828" s="6">
        <v>4071124</v>
      </c>
    </row>
    <row r="3829" spans="1:10" x14ac:dyDescent="0.2">
      <c r="A3829" s="4" t="s">
        <v>11</v>
      </c>
      <c r="B3829" s="4" t="s">
        <v>12</v>
      </c>
      <c r="C3829" s="4" t="s">
        <v>1537</v>
      </c>
      <c r="D3829" s="4" t="s">
        <v>789</v>
      </c>
      <c r="F3829" s="4">
        <v>3411</v>
      </c>
      <c r="G3829" s="5" t="s">
        <v>1291</v>
      </c>
      <c r="H3829" s="4">
        <v>0</v>
      </c>
      <c r="I3829" s="6">
        <v>14170000</v>
      </c>
      <c r="J3829" s="6">
        <v>4072128</v>
      </c>
    </row>
    <row r="3830" spans="1:10" x14ac:dyDescent="0.2">
      <c r="A3830" s="4" t="s">
        <v>11</v>
      </c>
      <c r="B3830" s="4" t="s">
        <v>157</v>
      </c>
      <c r="C3830" s="4" t="s">
        <v>1537</v>
      </c>
      <c r="D3830" s="4" t="s">
        <v>458</v>
      </c>
      <c r="F3830" s="4">
        <v>597045</v>
      </c>
      <c r="G3830" s="5" t="s">
        <v>1291</v>
      </c>
      <c r="H3830" s="4">
        <v>0</v>
      </c>
      <c r="I3830" s="6">
        <v>14180000</v>
      </c>
      <c r="J3830" s="6">
        <v>4073132</v>
      </c>
    </row>
    <row r="3831" spans="1:10" x14ac:dyDescent="0.2">
      <c r="A3831" s="4" t="s">
        <v>11</v>
      </c>
      <c r="B3831" s="4" t="s">
        <v>19</v>
      </c>
      <c r="C3831" s="4" t="s">
        <v>1537</v>
      </c>
      <c r="D3831" s="4" t="s">
        <v>4138</v>
      </c>
      <c r="F3831" s="4">
        <v>50035</v>
      </c>
      <c r="G3831" s="5" t="s">
        <v>1291</v>
      </c>
      <c r="H3831" s="4">
        <v>0</v>
      </c>
      <c r="I3831" s="6">
        <v>14190000</v>
      </c>
      <c r="J3831" s="6">
        <v>4074136</v>
      </c>
    </row>
    <row r="3832" spans="1:10" x14ac:dyDescent="0.2">
      <c r="A3832" s="4" t="s">
        <v>11</v>
      </c>
      <c r="B3832" s="4" t="s">
        <v>12</v>
      </c>
      <c r="C3832" s="4" t="s">
        <v>944</v>
      </c>
      <c r="D3832" s="4" t="s">
        <v>327</v>
      </c>
      <c r="F3832" s="4">
        <v>1424264</v>
      </c>
      <c r="G3832" s="5" t="s">
        <v>1291</v>
      </c>
      <c r="H3832" s="4">
        <v>0</v>
      </c>
      <c r="I3832" s="6">
        <v>14200000</v>
      </c>
      <c r="J3832" s="6">
        <v>4075140</v>
      </c>
    </row>
    <row r="3833" spans="1:10" x14ac:dyDescent="0.2">
      <c r="A3833" s="4" t="s">
        <v>11</v>
      </c>
      <c r="B3833" s="4" t="s">
        <v>12</v>
      </c>
      <c r="C3833" s="4" t="s">
        <v>944</v>
      </c>
      <c r="D3833" s="4" t="s">
        <v>4139</v>
      </c>
      <c r="F3833" s="4">
        <v>740009</v>
      </c>
      <c r="G3833" s="5" t="s">
        <v>1291</v>
      </c>
      <c r="H3833" s="4">
        <v>0</v>
      </c>
      <c r="I3833" s="6">
        <v>14210000</v>
      </c>
      <c r="J3833" s="6">
        <v>4076144</v>
      </c>
    </row>
    <row r="3834" spans="1:10" x14ac:dyDescent="0.2">
      <c r="A3834" s="4" t="s">
        <v>11</v>
      </c>
      <c r="B3834" s="4" t="s">
        <v>25</v>
      </c>
      <c r="C3834" s="4" t="s">
        <v>944</v>
      </c>
      <c r="D3834" s="4" t="s">
        <v>4140</v>
      </c>
      <c r="F3834" s="4">
        <v>751394</v>
      </c>
      <c r="G3834" s="5" t="s">
        <v>1291</v>
      </c>
      <c r="H3834" s="4">
        <v>0</v>
      </c>
      <c r="I3834" s="6">
        <v>14220000</v>
      </c>
      <c r="J3834" s="6">
        <v>4077148</v>
      </c>
    </row>
    <row r="3835" spans="1:10" x14ac:dyDescent="0.2">
      <c r="A3835" s="4" t="s">
        <v>11</v>
      </c>
      <c r="B3835" s="4" t="s">
        <v>12</v>
      </c>
      <c r="C3835" s="4" t="s">
        <v>4141</v>
      </c>
      <c r="D3835" s="4" t="s">
        <v>2868</v>
      </c>
      <c r="F3835" s="4">
        <v>38725</v>
      </c>
      <c r="G3835" s="5" t="s">
        <v>1291</v>
      </c>
      <c r="H3835" s="4">
        <v>0</v>
      </c>
      <c r="I3835" s="6">
        <v>14230000</v>
      </c>
      <c r="J3835" s="6">
        <v>4078152</v>
      </c>
    </row>
    <row r="3836" spans="1:10" x14ac:dyDescent="0.2">
      <c r="A3836" s="4" t="s">
        <v>11</v>
      </c>
      <c r="B3836" s="4" t="s">
        <v>12</v>
      </c>
      <c r="C3836" s="4" t="s">
        <v>1542</v>
      </c>
      <c r="D3836" s="4" t="s">
        <v>938</v>
      </c>
      <c r="F3836" s="4">
        <v>118295</v>
      </c>
      <c r="G3836" s="5" t="s">
        <v>1291</v>
      </c>
      <c r="H3836" s="4">
        <v>0</v>
      </c>
      <c r="I3836" s="6">
        <v>14240000</v>
      </c>
      <c r="J3836" s="6">
        <v>4079156</v>
      </c>
    </row>
    <row r="3837" spans="1:10" x14ac:dyDescent="0.2">
      <c r="A3837" s="4" t="s">
        <v>11</v>
      </c>
      <c r="B3837" s="4" t="s">
        <v>50</v>
      </c>
      <c r="C3837" s="4" t="s">
        <v>1542</v>
      </c>
      <c r="D3837" s="4" t="s">
        <v>1083</v>
      </c>
      <c r="F3837" s="4">
        <v>82822</v>
      </c>
      <c r="G3837" s="5" t="s">
        <v>1291</v>
      </c>
      <c r="H3837" s="4">
        <v>0</v>
      </c>
      <c r="I3837" s="6">
        <v>14250000</v>
      </c>
      <c r="J3837" s="6">
        <v>4080160</v>
      </c>
    </row>
    <row r="3838" spans="1:10" x14ac:dyDescent="0.2">
      <c r="A3838" s="4" t="s">
        <v>11</v>
      </c>
      <c r="B3838" s="4" t="s">
        <v>16</v>
      </c>
      <c r="C3838" s="4" t="s">
        <v>4142</v>
      </c>
      <c r="D3838" s="4" t="s">
        <v>4143</v>
      </c>
      <c r="F3838" s="4">
        <v>1537289</v>
      </c>
      <c r="G3838" s="5" t="s">
        <v>1291</v>
      </c>
      <c r="H3838" s="4">
        <v>0</v>
      </c>
      <c r="I3838" s="6">
        <v>14260000</v>
      </c>
      <c r="J3838" s="6">
        <v>4081164</v>
      </c>
    </row>
    <row r="3839" spans="1:10" x14ac:dyDescent="0.2">
      <c r="A3839" s="4" t="s">
        <v>11</v>
      </c>
      <c r="B3839" s="4" t="s">
        <v>50</v>
      </c>
      <c r="C3839" s="4" t="s">
        <v>4142</v>
      </c>
      <c r="D3839" s="4" t="s">
        <v>4144</v>
      </c>
      <c r="F3839" s="4">
        <v>87805</v>
      </c>
      <c r="G3839" s="5" t="s">
        <v>1291</v>
      </c>
      <c r="H3839" s="4">
        <v>0</v>
      </c>
      <c r="I3839" s="6">
        <v>14270000</v>
      </c>
      <c r="J3839" s="6">
        <v>4082168</v>
      </c>
    </row>
    <row r="3840" spans="1:10" x14ac:dyDescent="0.2">
      <c r="A3840" s="4" t="s">
        <v>11</v>
      </c>
      <c r="B3840" s="4" t="s">
        <v>19</v>
      </c>
      <c r="C3840" s="4" t="s">
        <v>818</v>
      </c>
      <c r="D3840" s="4" t="s">
        <v>4145</v>
      </c>
      <c r="F3840" s="4">
        <v>52130</v>
      </c>
      <c r="G3840" s="5" t="s">
        <v>1291</v>
      </c>
      <c r="H3840" s="4">
        <v>0</v>
      </c>
      <c r="I3840" s="6">
        <v>14280000</v>
      </c>
      <c r="J3840" s="6">
        <v>4083172</v>
      </c>
    </row>
    <row r="3841" spans="1:10" x14ac:dyDescent="0.2">
      <c r="A3841" s="4" t="s">
        <v>11</v>
      </c>
      <c r="B3841" s="4" t="s">
        <v>12</v>
      </c>
      <c r="C3841" s="4" t="s">
        <v>818</v>
      </c>
      <c r="D3841" s="4" t="s">
        <v>468</v>
      </c>
      <c r="F3841" s="4">
        <v>1142015</v>
      </c>
      <c r="G3841" s="5" t="s">
        <v>1291</v>
      </c>
      <c r="H3841" s="4">
        <v>0</v>
      </c>
      <c r="I3841" s="6">
        <v>14290000</v>
      </c>
      <c r="J3841" s="6">
        <v>4084176</v>
      </c>
    </row>
    <row r="3842" spans="1:10" x14ac:dyDescent="0.2">
      <c r="A3842" s="4" t="s">
        <v>11</v>
      </c>
      <c r="B3842" s="4" t="s">
        <v>19</v>
      </c>
      <c r="C3842" s="4" t="s">
        <v>4146</v>
      </c>
      <c r="D3842" s="4" t="s">
        <v>1486</v>
      </c>
      <c r="F3842" s="4">
        <v>1624897</v>
      </c>
      <c r="G3842" s="5" t="s">
        <v>1291</v>
      </c>
      <c r="H3842" s="4">
        <v>0</v>
      </c>
      <c r="I3842" s="6">
        <v>14300000</v>
      </c>
      <c r="J3842" s="6">
        <v>4085180</v>
      </c>
    </row>
    <row r="3843" spans="1:10" x14ac:dyDescent="0.2">
      <c r="A3843" s="4" t="s">
        <v>11</v>
      </c>
      <c r="B3843" s="4" t="s">
        <v>12</v>
      </c>
      <c r="C3843" s="4" t="s">
        <v>564</v>
      </c>
      <c r="D3843" s="4" t="s">
        <v>4147</v>
      </c>
      <c r="F3843" s="4">
        <v>83473</v>
      </c>
      <c r="G3843" s="5" t="s">
        <v>1291</v>
      </c>
      <c r="H3843" s="4">
        <v>0</v>
      </c>
      <c r="I3843" s="6">
        <v>14310000</v>
      </c>
      <c r="J3843" s="6">
        <v>4086184</v>
      </c>
    </row>
    <row r="3844" spans="1:10" x14ac:dyDescent="0.2">
      <c r="A3844" s="4" t="s">
        <v>11</v>
      </c>
      <c r="B3844" s="4" t="s">
        <v>12</v>
      </c>
      <c r="C3844" s="4" t="s">
        <v>683</v>
      </c>
      <c r="D3844" s="4" t="s">
        <v>4148</v>
      </c>
      <c r="F3844" s="4">
        <v>43154</v>
      </c>
      <c r="G3844" s="5" t="s">
        <v>1291</v>
      </c>
      <c r="H3844" s="4">
        <v>0</v>
      </c>
      <c r="I3844" s="6">
        <v>14320000</v>
      </c>
      <c r="J3844" s="6">
        <v>4087188</v>
      </c>
    </row>
    <row r="3845" spans="1:10" x14ac:dyDescent="0.2">
      <c r="A3845" s="4" t="s">
        <v>11</v>
      </c>
      <c r="B3845" s="4" t="s">
        <v>146</v>
      </c>
      <c r="C3845" s="4" t="s">
        <v>683</v>
      </c>
      <c r="D3845" s="4" t="s">
        <v>4149</v>
      </c>
      <c r="F3845" s="4">
        <v>100079</v>
      </c>
      <c r="G3845" s="5" t="s">
        <v>1291</v>
      </c>
      <c r="H3845" s="4">
        <v>0</v>
      </c>
      <c r="I3845" s="6">
        <v>14330000</v>
      </c>
      <c r="J3845" s="6">
        <v>4088192</v>
      </c>
    </row>
    <row r="3846" spans="1:10" x14ac:dyDescent="0.2">
      <c r="A3846" s="4" t="s">
        <v>11</v>
      </c>
      <c r="B3846" s="4" t="s">
        <v>12</v>
      </c>
      <c r="C3846" s="4" t="s">
        <v>683</v>
      </c>
      <c r="D3846" s="4" t="s">
        <v>4150</v>
      </c>
      <c r="F3846" s="4">
        <v>524999</v>
      </c>
      <c r="G3846" s="5" t="s">
        <v>1291</v>
      </c>
      <c r="H3846" s="4">
        <v>0</v>
      </c>
      <c r="I3846" s="6">
        <v>14340000</v>
      </c>
      <c r="J3846" s="6">
        <v>4089196</v>
      </c>
    </row>
    <row r="3847" spans="1:10" x14ac:dyDescent="0.2">
      <c r="A3847" s="4" t="s">
        <v>11</v>
      </c>
      <c r="B3847" s="4" t="s">
        <v>67</v>
      </c>
      <c r="C3847" s="4" t="s">
        <v>4151</v>
      </c>
      <c r="D3847" s="4" t="s">
        <v>4152</v>
      </c>
      <c r="F3847" s="4">
        <v>38352</v>
      </c>
      <c r="G3847" s="5" t="s">
        <v>1291</v>
      </c>
      <c r="H3847" s="4">
        <v>0</v>
      </c>
      <c r="I3847" s="6">
        <v>14350000</v>
      </c>
      <c r="J3847" s="6">
        <v>4090200</v>
      </c>
    </row>
    <row r="3848" spans="1:10" x14ac:dyDescent="0.2">
      <c r="A3848" s="4" t="s">
        <v>11</v>
      </c>
      <c r="B3848" s="4" t="s">
        <v>12</v>
      </c>
      <c r="C3848" s="4" t="s">
        <v>4153</v>
      </c>
      <c r="D3848" s="4" t="s">
        <v>2770</v>
      </c>
      <c r="F3848" s="4">
        <v>119194</v>
      </c>
      <c r="G3848" s="5" t="s">
        <v>1291</v>
      </c>
      <c r="H3848" s="4">
        <v>0</v>
      </c>
      <c r="I3848" s="6">
        <v>14360000</v>
      </c>
      <c r="J3848" s="6">
        <v>4091204</v>
      </c>
    </row>
    <row r="3849" spans="1:10" x14ac:dyDescent="0.2">
      <c r="A3849" s="4" t="s">
        <v>11</v>
      </c>
      <c r="B3849" s="4" t="s">
        <v>50</v>
      </c>
      <c r="C3849" s="4" t="s">
        <v>4154</v>
      </c>
      <c r="D3849" s="4" t="s">
        <v>3370</v>
      </c>
      <c r="F3849" s="4">
        <v>508034</v>
      </c>
      <c r="G3849" s="5" t="s">
        <v>1291</v>
      </c>
      <c r="H3849" s="4">
        <v>0</v>
      </c>
      <c r="I3849" s="6">
        <v>14370000</v>
      </c>
      <c r="J3849" s="6">
        <v>4092208</v>
      </c>
    </row>
    <row r="3850" spans="1:10" x14ac:dyDescent="0.2">
      <c r="A3850" s="4" t="s">
        <v>11</v>
      </c>
      <c r="B3850" s="4" t="s">
        <v>19</v>
      </c>
      <c r="C3850" s="4" t="s">
        <v>740</v>
      </c>
      <c r="D3850" s="4" t="s">
        <v>1513</v>
      </c>
      <c r="F3850" s="4">
        <v>4732</v>
      </c>
      <c r="G3850" s="5" t="s">
        <v>1291</v>
      </c>
      <c r="H3850" s="4">
        <v>0</v>
      </c>
      <c r="I3850" s="6">
        <v>14380000</v>
      </c>
      <c r="J3850" s="6">
        <v>4093212</v>
      </c>
    </row>
    <row r="3851" spans="1:10" x14ac:dyDescent="0.2">
      <c r="A3851" s="4" t="s">
        <v>11</v>
      </c>
      <c r="B3851" s="4" t="s">
        <v>12</v>
      </c>
      <c r="C3851" s="4" t="s">
        <v>4155</v>
      </c>
      <c r="D3851" s="4" t="s">
        <v>4156</v>
      </c>
      <c r="F3851" s="4">
        <v>58962</v>
      </c>
      <c r="G3851" s="5" t="s">
        <v>1291</v>
      </c>
      <c r="H3851" s="4">
        <v>0</v>
      </c>
      <c r="I3851" s="6">
        <v>14390000</v>
      </c>
      <c r="J3851" s="6">
        <v>4094216</v>
      </c>
    </row>
    <row r="3852" spans="1:10" x14ac:dyDescent="0.2">
      <c r="A3852" s="4" t="s">
        <v>11</v>
      </c>
      <c r="B3852" s="4" t="s">
        <v>12</v>
      </c>
      <c r="C3852" s="4" t="s">
        <v>4157</v>
      </c>
      <c r="D3852" s="4" t="s">
        <v>860</v>
      </c>
      <c r="F3852" s="4">
        <v>122305</v>
      </c>
      <c r="G3852" s="5" t="s">
        <v>1291</v>
      </c>
      <c r="H3852" s="4">
        <v>0</v>
      </c>
      <c r="I3852" s="6">
        <v>14400000</v>
      </c>
      <c r="J3852" s="6">
        <v>4095220</v>
      </c>
    </row>
    <row r="3853" spans="1:10" x14ac:dyDescent="0.2">
      <c r="A3853" s="4" t="s">
        <v>11</v>
      </c>
      <c r="B3853" s="4" t="s">
        <v>50</v>
      </c>
      <c r="C3853" s="4" t="s">
        <v>4151</v>
      </c>
      <c r="D3853" s="4" t="s">
        <v>4158</v>
      </c>
      <c r="F3853" s="4">
        <v>32108</v>
      </c>
      <c r="G3853" s="5" t="s">
        <v>1291</v>
      </c>
      <c r="H3853" s="4">
        <v>0</v>
      </c>
      <c r="I3853" s="6">
        <v>14410000</v>
      </c>
      <c r="J3853" s="6">
        <v>4096224</v>
      </c>
    </row>
    <row r="3854" spans="1:10" x14ac:dyDescent="0.2">
      <c r="A3854" s="4" t="s">
        <v>11</v>
      </c>
      <c r="B3854" s="4" t="s">
        <v>12</v>
      </c>
      <c r="C3854" s="4" t="s">
        <v>871</v>
      </c>
      <c r="D3854" s="4" t="s">
        <v>2948</v>
      </c>
      <c r="F3854" s="4">
        <v>119111</v>
      </c>
      <c r="G3854" s="5" t="s">
        <v>1291</v>
      </c>
      <c r="H3854" s="4">
        <v>0</v>
      </c>
      <c r="I3854" s="6">
        <v>14420000</v>
      </c>
      <c r="J3854" s="6">
        <v>4097228</v>
      </c>
    </row>
    <row r="3855" spans="1:10" x14ac:dyDescent="0.2">
      <c r="A3855" s="4" t="s">
        <v>11</v>
      </c>
      <c r="B3855" s="4" t="s">
        <v>22</v>
      </c>
      <c r="C3855" s="4" t="s">
        <v>4159</v>
      </c>
      <c r="D3855" s="4" t="s">
        <v>2651</v>
      </c>
      <c r="F3855" s="4">
        <v>97804</v>
      </c>
      <c r="G3855" s="5" t="s">
        <v>1291</v>
      </c>
      <c r="H3855" s="4">
        <v>0</v>
      </c>
      <c r="I3855" s="6">
        <v>14430000</v>
      </c>
      <c r="J3855" s="6">
        <v>4098232</v>
      </c>
    </row>
    <row r="3856" spans="1:10" x14ac:dyDescent="0.2">
      <c r="A3856" s="4" t="s">
        <v>11</v>
      </c>
      <c r="B3856" s="4" t="s">
        <v>19</v>
      </c>
      <c r="C3856" s="4" t="s">
        <v>861</v>
      </c>
      <c r="D3856" s="4" t="s">
        <v>349</v>
      </c>
      <c r="F3856" s="4">
        <v>95014</v>
      </c>
      <c r="G3856" s="5" t="s">
        <v>1291</v>
      </c>
      <c r="H3856" s="4">
        <v>0</v>
      </c>
      <c r="I3856" s="6">
        <v>14440000</v>
      </c>
      <c r="J3856" s="6">
        <v>4099236</v>
      </c>
    </row>
    <row r="3857" spans="1:10" x14ac:dyDescent="0.2">
      <c r="A3857" s="4" t="s">
        <v>11</v>
      </c>
      <c r="B3857" s="4" t="s">
        <v>16</v>
      </c>
      <c r="C3857" s="4" t="s">
        <v>1001</v>
      </c>
      <c r="D3857" s="4" t="s">
        <v>831</v>
      </c>
      <c r="F3857" s="4">
        <v>37271</v>
      </c>
      <c r="G3857" s="5" t="s">
        <v>1291</v>
      </c>
      <c r="H3857" s="4">
        <v>0</v>
      </c>
      <c r="I3857" s="6">
        <v>14450000</v>
      </c>
      <c r="J3857" s="6">
        <v>4100240</v>
      </c>
    </row>
    <row r="3858" spans="1:10" x14ac:dyDescent="0.2">
      <c r="A3858" s="4" t="s">
        <v>11</v>
      </c>
      <c r="B3858" s="4" t="s">
        <v>19</v>
      </c>
      <c r="C3858" s="4" t="s">
        <v>1001</v>
      </c>
      <c r="D3858" s="4" t="s">
        <v>893</v>
      </c>
      <c r="F3858" s="4">
        <v>38345</v>
      </c>
      <c r="G3858" s="5" t="s">
        <v>1291</v>
      </c>
      <c r="H3858" s="4">
        <v>0</v>
      </c>
      <c r="I3858" s="6">
        <v>14460000</v>
      </c>
      <c r="J3858" s="6">
        <v>4101244</v>
      </c>
    </row>
    <row r="3859" spans="1:10" x14ac:dyDescent="0.2">
      <c r="A3859" s="4" t="s">
        <v>11</v>
      </c>
      <c r="B3859" s="4" t="s">
        <v>12</v>
      </c>
      <c r="C3859" s="4" t="s">
        <v>4160</v>
      </c>
      <c r="D3859" s="4" t="s">
        <v>4161</v>
      </c>
      <c r="F3859" s="4">
        <v>857902</v>
      </c>
      <c r="G3859" s="5" t="s">
        <v>1291</v>
      </c>
      <c r="H3859" s="4">
        <v>0</v>
      </c>
      <c r="I3859" s="6">
        <v>14470000</v>
      </c>
      <c r="J3859" s="6">
        <v>4102248</v>
      </c>
    </row>
    <row r="3860" spans="1:10" x14ac:dyDescent="0.2">
      <c r="A3860" s="4" t="s">
        <v>11</v>
      </c>
      <c r="B3860" s="4" t="s">
        <v>16</v>
      </c>
      <c r="C3860" s="4" t="s">
        <v>162</v>
      </c>
      <c r="D3860" s="4" t="s">
        <v>4162</v>
      </c>
      <c r="F3860" s="4">
        <v>105334</v>
      </c>
      <c r="G3860" s="5" t="s">
        <v>1291</v>
      </c>
      <c r="H3860" s="4">
        <v>0</v>
      </c>
      <c r="I3860" s="6">
        <v>14480000</v>
      </c>
      <c r="J3860" s="6">
        <v>4103252</v>
      </c>
    </row>
    <row r="3861" spans="1:10" x14ac:dyDescent="0.2">
      <c r="A3861" s="4" t="s">
        <v>11</v>
      </c>
      <c r="B3861" s="4" t="s">
        <v>19</v>
      </c>
      <c r="C3861" s="4" t="s">
        <v>162</v>
      </c>
      <c r="D3861" s="4" t="s">
        <v>4163</v>
      </c>
      <c r="F3861" s="4">
        <v>96335</v>
      </c>
      <c r="G3861" s="5" t="s">
        <v>1291</v>
      </c>
      <c r="H3861" s="4">
        <v>0</v>
      </c>
      <c r="I3861" s="6">
        <v>14490000</v>
      </c>
      <c r="J3861" s="6">
        <v>4104256</v>
      </c>
    </row>
    <row r="3862" spans="1:10" x14ac:dyDescent="0.2">
      <c r="A3862" s="4" t="s">
        <v>11</v>
      </c>
      <c r="B3862" s="4" t="s">
        <v>50</v>
      </c>
      <c r="C3862" s="4" t="s">
        <v>4164</v>
      </c>
      <c r="D3862" s="4" t="s">
        <v>917</v>
      </c>
      <c r="F3862" s="4">
        <v>2660</v>
      </c>
      <c r="G3862" s="5" t="s">
        <v>1291</v>
      </c>
      <c r="H3862" s="4">
        <v>0</v>
      </c>
      <c r="I3862" s="6">
        <v>14500000</v>
      </c>
      <c r="J3862" s="6">
        <v>4105260</v>
      </c>
    </row>
    <row r="3863" spans="1:10" x14ac:dyDescent="0.2">
      <c r="A3863" s="4" t="s">
        <v>11</v>
      </c>
      <c r="B3863" s="4" t="s">
        <v>25</v>
      </c>
      <c r="C3863" s="4" t="s">
        <v>4165</v>
      </c>
      <c r="D3863" s="4" t="s">
        <v>4166</v>
      </c>
      <c r="F3863" s="4">
        <v>1502804</v>
      </c>
      <c r="G3863" s="5" t="s">
        <v>1291</v>
      </c>
      <c r="H3863" s="4">
        <v>0</v>
      </c>
      <c r="I3863" s="6">
        <v>14510000</v>
      </c>
      <c r="J3863" s="6">
        <v>4106264</v>
      </c>
    </row>
    <row r="3864" spans="1:10" x14ac:dyDescent="0.2">
      <c r="A3864" s="4" t="s">
        <v>11</v>
      </c>
      <c r="B3864" s="4" t="s">
        <v>25</v>
      </c>
      <c r="C3864" s="4" t="s">
        <v>4167</v>
      </c>
      <c r="D3864" s="4" t="s">
        <v>4168</v>
      </c>
      <c r="F3864" s="4">
        <v>735066</v>
      </c>
      <c r="G3864" s="5" t="s">
        <v>1291</v>
      </c>
      <c r="H3864" s="4">
        <v>0</v>
      </c>
      <c r="I3864" s="6">
        <v>14520000</v>
      </c>
      <c r="J3864" s="6">
        <v>4107268</v>
      </c>
    </row>
    <row r="3865" spans="1:10" x14ac:dyDescent="0.2">
      <c r="A3865" s="4" t="s">
        <v>11</v>
      </c>
      <c r="B3865" s="4" t="s">
        <v>488</v>
      </c>
      <c r="C3865" s="4" t="s">
        <v>640</v>
      </c>
      <c r="D3865" s="4" t="s">
        <v>4169</v>
      </c>
      <c r="F3865" s="4">
        <v>104444</v>
      </c>
      <c r="G3865" s="5" t="s">
        <v>1291</v>
      </c>
      <c r="H3865" s="4">
        <v>0</v>
      </c>
      <c r="I3865" s="6">
        <v>14530000</v>
      </c>
      <c r="J3865" s="6">
        <v>4108272</v>
      </c>
    </row>
    <row r="3866" spans="1:10" x14ac:dyDescent="0.2">
      <c r="A3866" s="4" t="s">
        <v>11</v>
      </c>
      <c r="B3866" s="4" t="s">
        <v>12</v>
      </c>
      <c r="C3866" s="4" t="s">
        <v>659</v>
      </c>
      <c r="D3866" s="4" t="s">
        <v>4170</v>
      </c>
      <c r="F3866" s="4">
        <v>127270</v>
      </c>
      <c r="G3866" s="5" t="s">
        <v>1291</v>
      </c>
      <c r="H3866" s="4">
        <v>0</v>
      </c>
      <c r="I3866" s="6">
        <v>14540000</v>
      </c>
      <c r="J3866" s="6">
        <v>4109276</v>
      </c>
    </row>
    <row r="3867" spans="1:10" x14ac:dyDescent="0.2">
      <c r="A3867" s="4" t="s">
        <v>11</v>
      </c>
      <c r="B3867" s="4" t="s">
        <v>22</v>
      </c>
      <c r="C3867" s="4" t="s">
        <v>4171</v>
      </c>
      <c r="D3867" s="4" t="s">
        <v>4172</v>
      </c>
      <c r="F3867" s="4">
        <v>1451242</v>
      </c>
      <c r="G3867" s="5" t="s">
        <v>1291</v>
      </c>
      <c r="H3867" s="4">
        <v>0</v>
      </c>
      <c r="I3867" s="6">
        <v>14550000</v>
      </c>
      <c r="J3867" s="6">
        <v>4110280</v>
      </c>
    </row>
    <row r="3868" spans="1:10" x14ac:dyDescent="0.2">
      <c r="A3868" s="4" t="s">
        <v>11</v>
      </c>
      <c r="B3868" s="4" t="s">
        <v>146</v>
      </c>
      <c r="C3868" s="4" t="s">
        <v>4173</v>
      </c>
      <c r="D3868" s="4" t="s">
        <v>4174</v>
      </c>
      <c r="F3868" s="4">
        <v>43188</v>
      </c>
      <c r="G3868" s="5" t="s">
        <v>1291</v>
      </c>
      <c r="H3868" s="4">
        <v>0</v>
      </c>
      <c r="I3868" s="6">
        <v>14560000</v>
      </c>
      <c r="J3868" s="6">
        <v>4111284</v>
      </c>
    </row>
    <row r="3869" spans="1:10" x14ac:dyDescent="0.2">
      <c r="A3869" s="4" t="s">
        <v>11</v>
      </c>
      <c r="B3869" s="4" t="s">
        <v>12</v>
      </c>
      <c r="C3869" s="4" t="s">
        <v>248</v>
      </c>
      <c r="D3869" s="4" t="s">
        <v>4175</v>
      </c>
      <c r="F3869" s="4">
        <v>1753035</v>
      </c>
      <c r="G3869" s="5" t="s">
        <v>1291</v>
      </c>
      <c r="H3869" s="4">
        <v>0</v>
      </c>
      <c r="I3869" s="6">
        <v>14570000</v>
      </c>
      <c r="J3869" s="6">
        <v>4112288</v>
      </c>
    </row>
    <row r="3870" spans="1:10" x14ac:dyDescent="0.2">
      <c r="A3870" s="4" t="s">
        <v>11</v>
      </c>
      <c r="B3870" s="4" t="s">
        <v>157</v>
      </c>
      <c r="C3870" s="4" t="s">
        <v>248</v>
      </c>
      <c r="D3870" s="4" t="s">
        <v>4176</v>
      </c>
      <c r="F3870" s="4">
        <v>43253</v>
      </c>
      <c r="G3870" s="5" t="s">
        <v>1291</v>
      </c>
      <c r="H3870" s="4">
        <v>0</v>
      </c>
      <c r="I3870" s="6">
        <v>14580000</v>
      </c>
      <c r="J3870" s="6">
        <v>4113292</v>
      </c>
    </row>
    <row r="3871" spans="1:10" x14ac:dyDescent="0.2">
      <c r="A3871" s="4" t="s">
        <v>11</v>
      </c>
      <c r="B3871" s="4" t="s">
        <v>19</v>
      </c>
      <c r="C3871" s="4" t="s">
        <v>489</v>
      </c>
      <c r="D3871" s="4" t="s">
        <v>703</v>
      </c>
      <c r="F3871" s="4">
        <v>2629</v>
      </c>
      <c r="G3871" s="5" t="s">
        <v>1291</v>
      </c>
      <c r="H3871" s="4">
        <v>0</v>
      </c>
      <c r="I3871" s="6">
        <v>14590000</v>
      </c>
      <c r="J3871" s="6">
        <v>4114296</v>
      </c>
    </row>
    <row r="3872" spans="1:10" x14ac:dyDescent="0.2">
      <c r="A3872" s="4" t="s">
        <v>11</v>
      </c>
      <c r="B3872" s="4" t="s">
        <v>12</v>
      </c>
      <c r="C3872" s="4" t="s">
        <v>136</v>
      </c>
      <c r="D3872" s="4" t="s">
        <v>2964</v>
      </c>
      <c r="F3872" s="4">
        <v>65744</v>
      </c>
      <c r="G3872" s="5" t="s">
        <v>1291</v>
      </c>
      <c r="H3872" s="4">
        <v>0</v>
      </c>
      <c r="I3872" s="6">
        <v>14600000</v>
      </c>
      <c r="J3872" s="6">
        <v>4115300</v>
      </c>
    </row>
    <row r="3873" spans="1:10" x14ac:dyDescent="0.2">
      <c r="A3873" s="4" t="s">
        <v>11</v>
      </c>
      <c r="B3873" s="4" t="s">
        <v>50</v>
      </c>
      <c r="C3873" s="4" t="s">
        <v>164</v>
      </c>
      <c r="D3873" s="4" t="s">
        <v>1048</v>
      </c>
      <c r="F3873" s="4">
        <v>629061</v>
      </c>
      <c r="G3873" s="5" t="s">
        <v>1291</v>
      </c>
      <c r="H3873" s="4">
        <v>0</v>
      </c>
      <c r="I3873" s="6">
        <v>14610000</v>
      </c>
      <c r="J3873" s="6">
        <v>4116304</v>
      </c>
    </row>
    <row r="3874" spans="1:10" x14ac:dyDescent="0.2">
      <c r="A3874" s="4" t="s">
        <v>11</v>
      </c>
      <c r="B3874" s="4" t="s">
        <v>50</v>
      </c>
      <c r="C3874" s="4" t="s">
        <v>4177</v>
      </c>
      <c r="D3874" s="4" t="s">
        <v>4178</v>
      </c>
      <c r="F3874" s="4">
        <v>4823</v>
      </c>
      <c r="G3874" s="5" t="s">
        <v>1291</v>
      </c>
      <c r="H3874" s="4">
        <v>0</v>
      </c>
      <c r="I3874" s="6">
        <v>14620000</v>
      </c>
      <c r="J3874" s="6">
        <v>4117308</v>
      </c>
    </row>
    <row r="3875" spans="1:10" x14ac:dyDescent="0.2">
      <c r="A3875" s="4" t="s">
        <v>11</v>
      </c>
      <c r="B3875" s="4" t="s">
        <v>12</v>
      </c>
      <c r="C3875" s="4" t="s">
        <v>166</v>
      </c>
      <c r="D3875" s="4" t="s">
        <v>3484</v>
      </c>
      <c r="F3875" s="4">
        <v>122339</v>
      </c>
      <c r="G3875" s="5" t="s">
        <v>1291</v>
      </c>
      <c r="H3875" s="4">
        <v>0</v>
      </c>
      <c r="I3875" s="6">
        <v>14630000</v>
      </c>
      <c r="J3875" s="6">
        <v>4118312</v>
      </c>
    </row>
    <row r="3876" spans="1:10" x14ac:dyDescent="0.2">
      <c r="A3876" s="4" t="s">
        <v>11</v>
      </c>
      <c r="B3876" s="4" t="s">
        <v>12</v>
      </c>
      <c r="C3876" s="4" t="s">
        <v>4179</v>
      </c>
      <c r="D3876" s="4" t="s">
        <v>4180</v>
      </c>
      <c r="F3876" s="4">
        <v>118469</v>
      </c>
      <c r="G3876" s="5" t="s">
        <v>1291</v>
      </c>
      <c r="H3876" s="4">
        <v>0</v>
      </c>
      <c r="I3876" s="6">
        <v>14640000</v>
      </c>
      <c r="J3876" s="6">
        <v>4119316</v>
      </c>
    </row>
    <row r="3877" spans="1:10" x14ac:dyDescent="0.2">
      <c r="A3877" s="4" t="s">
        <v>11</v>
      </c>
      <c r="B3877" s="4" t="s">
        <v>12</v>
      </c>
      <c r="C3877" s="4" t="s">
        <v>853</v>
      </c>
      <c r="D3877" s="4" t="s">
        <v>669</v>
      </c>
      <c r="F3877" s="4">
        <v>54896</v>
      </c>
      <c r="G3877" s="5" t="s">
        <v>1291</v>
      </c>
      <c r="H3877" s="4">
        <v>0</v>
      </c>
      <c r="I3877" s="6">
        <v>14650000</v>
      </c>
      <c r="J3877" s="6">
        <v>4120320</v>
      </c>
    </row>
    <row r="3878" spans="1:10" x14ac:dyDescent="0.2">
      <c r="A3878" s="4" t="s">
        <v>11</v>
      </c>
      <c r="B3878" s="4" t="s">
        <v>25</v>
      </c>
      <c r="C3878" s="4" t="s">
        <v>4181</v>
      </c>
      <c r="D3878" s="4" t="s">
        <v>4182</v>
      </c>
      <c r="F3878" s="4">
        <v>12424</v>
      </c>
      <c r="G3878" s="5" t="s">
        <v>1291</v>
      </c>
      <c r="H3878" s="4">
        <v>0</v>
      </c>
      <c r="I3878" s="6">
        <v>14660000</v>
      </c>
      <c r="J3878" s="6">
        <v>4121324</v>
      </c>
    </row>
    <row r="3879" spans="1:10" x14ac:dyDescent="0.2">
      <c r="A3879" s="4" t="s">
        <v>11</v>
      </c>
      <c r="B3879" s="4" t="s">
        <v>67</v>
      </c>
      <c r="C3879" s="4" t="s">
        <v>855</v>
      </c>
      <c r="D3879" s="4" t="s">
        <v>3930</v>
      </c>
      <c r="F3879" s="4">
        <v>603975</v>
      </c>
      <c r="G3879" s="5" t="s">
        <v>1291</v>
      </c>
      <c r="H3879" s="4">
        <v>0</v>
      </c>
      <c r="I3879" s="6">
        <v>14670000</v>
      </c>
      <c r="J3879" s="6">
        <v>4122328</v>
      </c>
    </row>
    <row r="3880" spans="1:10" x14ac:dyDescent="0.2">
      <c r="A3880" s="4" t="s">
        <v>11</v>
      </c>
      <c r="B3880" s="4" t="s">
        <v>12</v>
      </c>
      <c r="C3880" s="4" t="s">
        <v>4183</v>
      </c>
      <c r="D3880" s="4" t="s">
        <v>3331</v>
      </c>
      <c r="F3880" s="4">
        <v>507457</v>
      </c>
      <c r="G3880" s="5" t="s">
        <v>1291</v>
      </c>
      <c r="H3880" s="4">
        <v>0</v>
      </c>
      <c r="I3880" s="6">
        <v>14680000</v>
      </c>
      <c r="J3880" s="6">
        <v>4123332</v>
      </c>
    </row>
    <row r="3881" spans="1:10" x14ac:dyDescent="0.2">
      <c r="A3881" s="4" t="s">
        <v>11</v>
      </c>
      <c r="B3881" s="4" t="s">
        <v>19</v>
      </c>
      <c r="C3881" s="4" t="s">
        <v>822</v>
      </c>
      <c r="D3881" s="4" t="s">
        <v>4184</v>
      </c>
      <c r="F3881" s="4">
        <v>115440</v>
      </c>
      <c r="G3881" s="5" t="s">
        <v>1291</v>
      </c>
      <c r="H3881" s="4">
        <v>0</v>
      </c>
      <c r="I3881" s="6">
        <v>14690000</v>
      </c>
      <c r="J3881" s="6">
        <v>4124336</v>
      </c>
    </row>
    <row r="3882" spans="1:10" x14ac:dyDescent="0.2">
      <c r="A3882" s="4" t="s">
        <v>11</v>
      </c>
      <c r="B3882" s="4" t="s">
        <v>19</v>
      </c>
      <c r="C3882" s="4" t="s">
        <v>1667</v>
      </c>
      <c r="D3882" s="4" t="s">
        <v>3274</v>
      </c>
      <c r="F3882" s="4">
        <v>93829</v>
      </c>
      <c r="G3882" s="5" t="s">
        <v>1291</v>
      </c>
      <c r="H3882" s="4">
        <v>0</v>
      </c>
      <c r="I3882" s="6">
        <v>14700000</v>
      </c>
      <c r="J3882" s="6">
        <v>4125340</v>
      </c>
    </row>
    <row r="3883" spans="1:10" x14ac:dyDescent="0.2">
      <c r="A3883" s="4" t="s">
        <v>11</v>
      </c>
      <c r="B3883" s="4" t="s">
        <v>12</v>
      </c>
      <c r="C3883" s="4" t="s">
        <v>80</v>
      </c>
      <c r="D3883" s="4" t="s">
        <v>979</v>
      </c>
      <c r="F3883" s="4">
        <v>127155</v>
      </c>
      <c r="G3883" s="5" t="s">
        <v>1291</v>
      </c>
      <c r="H3883" s="4">
        <v>0</v>
      </c>
      <c r="I3883" s="6">
        <v>14710000</v>
      </c>
      <c r="J3883" s="6">
        <v>4126344</v>
      </c>
    </row>
    <row r="3884" spans="1:10" x14ac:dyDescent="0.2">
      <c r="A3884" s="4" t="s">
        <v>11</v>
      </c>
      <c r="B3884" s="4" t="s">
        <v>12</v>
      </c>
      <c r="C3884" s="4" t="s">
        <v>168</v>
      </c>
      <c r="D3884" s="4" t="s">
        <v>4185</v>
      </c>
      <c r="F3884" s="4">
        <v>58954</v>
      </c>
      <c r="G3884" s="5" t="s">
        <v>1291</v>
      </c>
      <c r="H3884" s="4">
        <v>0</v>
      </c>
      <c r="I3884" s="6">
        <v>14720000</v>
      </c>
      <c r="J3884" s="6">
        <v>4127348</v>
      </c>
    </row>
    <row r="3885" spans="1:10" x14ac:dyDescent="0.2">
      <c r="A3885" s="4" t="s">
        <v>11</v>
      </c>
      <c r="B3885" s="4" t="s">
        <v>16</v>
      </c>
      <c r="C3885" s="4" t="s">
        <v>168</v>
      </c>
      <c r="D3885" s="4" t="s">
        <v>4186</v>
      </c>
      <c r="F3885" s="4">
        <v>4104</v>
      </c>
      <c r="G3885" s="5" t="s">
        <v>1291</v>
      </c>
      <c r="H3885" s="4">
        <v>0</v>
      </c>
      <c r="I3885" s="6">
        <v>14730000</v>
      </c>
      <c r="J3885" s="6">
        <v>4128352</v>
      </c>
    </row>
    <row r="3886" spans="1:10" x14ac:dyDescent="0.2">
      <c r="A3886" s="4" t="s">
        <v>11</v>
      </c>
      <c r="B3886" s="4" t="s">
        <v>22</v>
      </c>
      <c r="C3886" s="4" t="s">
        <v>516</v>
      </c>
      <c r="D3886" s="4" t="s">
        <v>4187</v>
      </c>
      <c r="F3886" s="4">
        <v>87755</v>
      </c>
      <c r="G3886" s="5" t="s">
        <v>1291</v>
      </c>
      <c r="H3886" s="4">
        <v>0</v>
      </c>
      <c r="I3886" s="6">
        <v>14740000</v>
      </c>
      <c r="J3886" s="6">
        <v>4129356</v>
      </c>
    </row>
    <row r="3887" spans="1:10" x14ac:dyDescent="0.2">
      <c r="A3887" s="4" t="s">
        <v>11</v>
      </c>
      <c r="B3887" s="4" t="s">
        <v>488</v>
      </c>
      <c r="C3887" s="4" t="s">
        <v>4188</v>
      </c>
      <c r="D3887" s="4" t="s">
        <v>2970</v>
      </c>
      <c r="F3887" s="4">
        <v>81949</v>
      </c>
      <c r="G3887" s="5" t="s">
        <v>1291</v>
      </c>
      <c r="H3887" s="4">
        <v>0</v>
      </c>
      <c r="I3887" s="6">
        <v>14750000</v>
      </c>
      <c r="J3887" s="6">
        <v>4130360</v>
      </c>
    </row>
    <row r="3888" spans="1:10" x14ac:dyDescent="0.2">
      <c r="A3888" s="4" t="s">
        <v>11</v>
      </c>
      <c r="B3888" s="4" t="s">
        <v>19</v>
      </c>
      <c r="C3888" s="4" t="s">
        <v>535</v>
      </c>
      <c r="D3888" s="4" t="s">
        <v>4189</v>
      </c>
      <c r="F3888" s="4">
        <v>113940</v>
      </c>
      <c r="G3888" s="5" t="s">
        <v>1291</v>
      </c>
      <c r="H3888" s="4">
        <v>0</v>
      </c>
      <c r="I3888" s="6">
        <v>14760000</v>
      </c>
      <c r="J3888" s="6">
        <v>4131364</v>
      </c>
    </row>
    <row r="3889" spans="1:10" x14ac:dyDescent="0.2">
      <c r="A3889" s="4" t="s">
        <v>11</v>
      </c>
      <c r="B3889" s="4" t="s">
        <v>22</v>
      </c>
      <c r="C3889" s="4" t="s">
        <v>4190</v>
      </c>
      <c r="D3889" s="4" t="s">
        <v>4191</v>
      </c>
      <c r="F3889" s="4">
        <v>52346</v>
      </c>
      <c r="G3889" s="5" t="s">
        <v>1291</v>
      </c>
      <c r="H3889" s="4">
        <v>0</v>
      </c>
      <c r="I3889" s="6">
        <v>14770000</v>
      </c>
      <c r="J3889" s="6">
        <v>4132368</v>
      </c>
    </row>
    <row r="3890" spans="1:10" x14ac:dyDescent="0.2">
      <c r="A3890" s="4" t="s">
        <v>11</v>
      </c>
      <c r="B3890" s="4" t="s">
        <v>50</v>
      </c>
      <c r="C3890" s="4" t="s">
        <v>4192</v>
      </c>
      <c r="D3890" s="4" t="s">
        <v>4193</v>
      </c>
      <c r="F3890" s="4">
        <v>1151479</v>
      </c>
      <c r="G3890" s="5" t="s">
        <v>1291</v>
      </c>
      <c r="H3890" s="4">
        <v>0</v>
      </c>
      <c r="I3890" s="6">
        <v>14780000</v>
      </c>
      <c r="J3890" s="6">
        <v>4133372</v>
      </c>
    </row>
    <row r="3891" spans="1:10" x14ac:dyDescent="0.2">
      <c r="A3891" s="4" t="s">
        <v>11</v>
      </c>
      <c r="B3891" s="4" t="s">
        <v>12</v>
      </c>
      <c r="C3891" s="4" t="s">
        <v>450</v>
      </c>
      <c r="D3891" s="4" t="s">
        <v>4194</v>
      </c>
      <c r="F3891" s="4">
        <v>79042</v>
      </c>
      <c r="G3891" s="5" t="s">
        <v>1291</v>
      </c>
      <c r="H3891" s="4">
        <v>0</v>
      </c>
      <c r="I3891" s="6">
        <v>14790000</v>
      </c>
      <c r="J3891" s="6">
        <v>4134376</v>
      </c>
    </row>
    <row r="3892" spans="1:10" x14ac:dyDescent="0.2">
      <c r="A3892" s="4" t="s">
        <v>11</v>
      </c>
      <c r="B3892" s="4" t="s">
        <v>12</v>
      </c>
      <c r="C3892" s="4" t="s">
        <v>572</v>
      </c>
      <c r="D3892" s="4" t="s">
        <v>4195</v>
      </c>
      <c r="F3892" s="4">
        <v>118733</v>
      </c>
      <c r="G3892" s="5" t="s">
        <v>1291</v>
      </c>
      <c r="H3892" s="4">
        <v>0</v>
      </c>
      <c r="I3892" s="6">
        <v>14800000</v>
      </c>
      <c r="J3892" s="6">
        <v>4135380</v>
      </c>
    </row>
    <row r="3893" spans="1:10" x14ac:dyDescent="0.2">
      <c r="A3893" s="4" t="s">
        <v>11</v>
      </c>
      <c r="B3893" s="4" t="s">
        <v>50</v>
      </c>
      <c r="C3893" s="4" t="s">
        <v>140</v>
      </c>
      <c r="D3893" s="4" t="s">
        <v>4196</v>
      </c>
      <c r="F3893" s="4">
        <v>129136</v>
      </c>
      <c r="G3893" s="5" t="s">
        <v>1291</v>
      </c>
      <c r="H3893" s="4">
        <v>0</v>
      </c>
      <c r="I3893" s="6">
        <v>14810000</v>
      </c>
      <c r="J3893" s="6">
        <v>4136384</v>
      </c>
    </row>
    <row r="3894" spans="1:10" x14ac:dyDescent="0.2">
      <c r="A3894" s="4" t="s">
        <v>11</v>
      </c>
      <c r="B3894" s="4" t="s">
        <v>488</v>
      </c>
      <c r="C3894" s="4" t="s">
        <v>4197</v>
      </c>
      <c r="D3894" s="4" t="s">
        <v>4198</v>
      </c>
      <c r="F3894" s="4">
        <v>104485</v>
      </c>
      <c r="G3894" s="5" t="s">
        <v>1291</v>
      </c>
      <c r="H3894" s="4">
        <v>0</v>
      </c>
      <c r="I3894" s="6">
        <v>14820000</v>
      </c>
      <c r="J3894" s="6">
        <v>4137388</v>
      </c>
    </row>
    <row r="3895" spans="1:10" x14ac:dyDescent="0.2">
      <c r="A3895" s="4" t="s">
        <v>11</v>
      </c>
      <c r="B3895" s="4" t="s">
        <v>50</v>
      </c>
      <c r="C3895" s="4" t="s">
        <v>31</v>
      </c>
      <c r="D3895" s="4" t="s">
        <v>4199</v>
      </c>
      <c r="F3895" s="4">
        <v>569341</v>
      </c>
      <c r="G3895" s="5" t="s">
        <v>1291</v>
      </c>
      <c r="H3895" s="4">
        <v>0</v>
      </c>
      <c r="I3895" s="6">
        <v>14830000</v>
      </c>
      <c r="J3895" s="6">
        <v>4138392</v>
      </c>
    </row>
    <row r="3896" spans="1:10" x14ac:dyDescent="0.2">
      <c r="A3896" s="4" t="s">
        <v>11</v>
      </c>
      <c r="B3896" s="4" t="s">
        <v>67</v>
      </c>
      <c r="C3896" s="4" t="s">
        <v>4200</v>
      </c>
      <c r="D3896" s="4" t="s">
        <v>318</v>
      </c>
      <c r="F3896" s="4">
        <v>1688835</v>
      </c>
      <c r="G3896" s="5" t="s">
        <v>1291</v>
      </c>
      <c r="H3896" s="4">
        <v>0</v>
      </c>
      <c r="I3896" s="6">
        <v>14840000</v>
      </c>
      <c r="J3896" s="6">
        <v>4139396</v>
      </c>
    </row>
    <row r="3897" spans="1:10" x14ac:dyDescent="0.2">
      <c r="A3897" s="4" t="s">
        <v>11</v>
      </c>
      <c r="B3897" s="4" t="s">
        <v>19</v>
      </c>
      <c r="C3897" s="4" t="s">
        <v>976</v>
      </c>
      <c r="D3897" s="4" t="s">
        <v>4201</v>
      </c>
      <c r="F3897" s="4">
        <v>12739</v>
      </c>
      <c r="G3897" s="5" t="s">
        <v>1291</v>
      </c>
      <c r="H3897" s="4">
        <v>0</v>
      </c>
      <c r="I3897" s="6">
        <v>14850000</v>
      </c>
      <c r="J3897" s="6">
        <v>4140400</v>
      </c>
    </row>
    <row r="3898" spans="1:10" x14ac:dyDescent="0.2">
      <c r="A3898" s="4" t="s">
        <v>11</v>
      </c>
      <c r="B3898" s="4" t="s">
        <v>12</v>
      </c>
      <c r="C3898" s="4" t="s">
        <v>4202</v>
      </c>
      <c r="D3898" s="4" t="s">
        <v>4203</v>
      </c>
      <c r="F3898" s="4">
        <v>4641</v>
      </c>
      <c r="G3898" s="5" t="s">
        <v>1291</v>
      </c>
      <c r="H3898" s="4">
        <v>0</v>
      </c>
      <c r="I3898" s="6">
        <v>14860000</v>
      </c>
      <c r="J3898" s="6">
        <v>4141404</v>
      </c>
    </row>
    <row r="3899" spans="1:10" x14ac:dyDescent="0.2">
      <c r="A3899" s="4" t="s">
        <v>11</v>
      </c>
      <c r="B3899" s="4" t="s">
        <v>50</v>
      </c>
      <c r="C3899" s="4" t="s">
        <v>298</v>
      </c>
      <c r="D3899" s="4" t="s">
        <v>738</v>
      </c>
      <c r="F3899" s="4">
        <v>87748</v>
      </c>
      <c r="G3899" s="5" t="s">
        <v>1291</v>
      </c>
      <c r="H3899" s="4">
        <v>0</v>
      </c>
      <c r="I3899" s="6">
        <v>14870000</v>
      </c>
      <c r="J3899" s="6">
        <v>4142408</v>
      </c>
    </row>
    <row r="3900" spans="1:10" x14ac:dyDescent="0.2">
      <c r="A3900" s="4" t="s">
        <v>11</v>
      </c>
      <c r="B3900" s="4" t="s">
        <v>12</v>
      </c>
      <c r="C3900" s="4" t="s">
        <v>315</v>
      </c>
      <c r="D3900" s="4" t="s">
        <v>4204</v>
      </c>
      <c r="F3900" s="4">
        <v>4815</v>
      </c>
      <c r="G3900" s="5" t="s">
        <v>1291</v>
      </c>
      <c r="H3900" s="4">
        <v>0</v>
      </c>
      <c r="I3900" s="6">
        <v>14880000</v>
      </c>
      <c r="J3900" s="6">
        <v>4143412</v>
      </c>
    </row>
    <row r="3901" spans="1:10" x14ac:dyDescent="0.2">
      <c r="G3901" s="5"/>
    </row>
    <row r="3902" spans="1:10" x14ac:dyDescent="0.2">
      <c r="G3902" s="5"/>
    </row>
    <row r="3903" spans="1:10" x14ac:dyDescent="0.2">
      <c r="G3903" s="5"/>
    </row>
    <row r="3904" spans="1:10" x14ac:dyDescent="0.2">
      <c r="G3904" s="5"/>
    </row>
    <row r="3905" spans="7:7" x14ac:dyDescent="0.2">
      <c r="G3905" s="5"/>
    </row>
    <row r="3906" spans="7:7" x14ac:dyDescent="0.2">
      <c r="G3906" s="5"/>
    </row>
    <row r="3907" spans="7:7" x14ac:dyDescent="0.2">
      <c r="G3907" s="5"/>
    </row>
    <row r="3908" spans="7:7" x14ac:dyDescent="0.2">
      <c r="G3908" s="5"/>
    </row>
    <row r="3909" spans="7:7" x14ac:dyDescent="0.2">
      <c r="G3909" s="5"/>
    </row>
    <row r="3910" spans="7:7" x14ac:dyDescent="0.2">
      <c r="G3910" s="5"/>
    </row>
    <row r="3911" spans="7:7" x14ac:dyDescent="0.2">
      <c r="G3911" s="5"/>
    </row>
    <row r="3912" spans="7:7" x14ac:dyDescent="0.2">
      <c r="G3912" s="5"/>
    </row>
    <row r="3913" spans="7:7" x14ac:dyDescent="0.2">
      <c r="G3913" s="5"/>
    </row>
    <row r="3914" spans="7:7" x14ac:dyDescent="0.2">
      <c r="G3914" s="5"/>
    </row>
    <row r="3915" spans="7:7" x14ac:dyDescent="0.2">
      <c r="G3915" s="5"/>
    </row>
    <row r="3916" spans="7:7" x14ac:dyDescent="0.2">
      <c r="G3916" s="5"/>
    </row>
    <row r="3917" spans="7:7" x14ac:dyDescent="0.2">
      <c r="G3917" s="5"/>
    </row>
    <row r="3918" spans="7:7" x14ac:dyDescent="0.2">
      <c r="G3918" s="5"/>
    </row>
    <row r="3919" spans="7:7" x14ac:dyDescent="0.2">
      <c r="G3919" s="5"/>
    </row>
    <row r="3920" spans="7:7" x14ac:dyDescent="0.2">
      <c r="G3920" s="5"/>
    </row>
    <row r="3921" spans="7:7" x14ac:dyDescent="0.2">
      <c r="G3921" s="5"/>
    </row>
    <row r="3922" spans="7:7" x14ac:dyDescent="0.2">
      <c r="G3922" s="5"/>
    </row>
    <row r="3923" spans="7:7" x14ac:dyDescent="0.2">
      <c r="G3923" s="5"/>
    </row>
    <row r="3924" spans="7:7" x14ac:dyDescent="0.2">
      <c r="G3924" s="5"/>
    </row>
    <row r="3925" spans="7:7" x14ac:dyDescent="0.2">
      <c r="G3925" s="5"/>
    </row>
    <row r="3926" spans="7:7" x14ac:dyDescent="0.2">
      <c r="G3926" s="5"/>
    </row>
    <row r="3927" spans="7:7" x14ac:dyDescent="0.2">
      <c r="G3927" s="5"/>
    </row>
    <row r="3928" spans="7:7" x14ac:dyDescent="0.2">
      <c r="G3928" s="5"/>
    </row>
    <row r="3929" spans="7:7" x14ac:dyDescent="0.2">
      <c r="G3929" s="5"/>
    </row>
    <row r="3930" spans="7:7" x14ac:dyDescent="0.2">
      <c r="G3930" s="5"/>
    </row>
    <row r="3931" spans="7:7" x14ac:dyDescent="0.2">
      <c r="G3931" s="5"/>
    </row>
    <row r="3932" spans="7:7" x14ac:dyDescent="0.2">
      <c r="G3932" s="5"/>
    </row>
    <row r="3933" spans="7:7" x14ac:dyDescent="0.2">
      <c r="G3933" s="5"/>
    </row>
    <row r="3934" spans="7:7" x14ac:dyDescent="0.2">
      <c r="G3934" s="5"/>
    </row>
    <row r="3935" spans="7:7" x14ac:dyDescent="0.2">
      <c r="G3935" s="5"/>
    </row>
    <row r="3936" spans="7:7" x14ac:dyDescent="0.2">
      <c r="G3936" s="5"/>
    </row>
    <row r="3937" spans="7:7" x14ac:dyDescent="0.2">
      <c r="G3937" s="5"/>
    </row>
    <row r="3938" spans="7:7" x14ac:dyDescent="0.2">
      <c r="G3938" s="5"/>
    </row>
    <row r="3939" spans="7:7" x14ac:dyDescent="0.2">
      <c r="G3939" s="5"/>
    </row>
    <row r="3940" spans="7:7" x14ac:dyDescent="0.2">
      <c r="G3940" s="5"/>
    </row>
    <row r="3941" spans="7:7" x14ac:dyDescent="0.2">
      <c r="G3941" s="5"/>
    </row>
    <row r="3942" spans="7:7" x14ac:dyDescent="0.2">
      <c r="G3942" s="5"/>
    </row>
    <row r="3943" spans="7:7" x14ac:dyDescent="0.2">
      <c r="G3943" s="5"/>
    </row>
    <row r="3944" spans="7:7" x14ac:dyDescent="0.2">
      <c r="G3944" s="5"/>
    </row>
    <row r="3945" spans="7:7" x14ac:dyDescent="0.2">
      <c r="G3945" s="5"/>
    </row>
    <row r="3946" spans="7:7" x14ac:dyDescent="0.2">
      <c r="G3946" s="5"/>
    </row>
    <row r="3947" spans="7:7" x14ac:dyDescent="0.2">
      <c r="G3947" s="5"/>
    </row>
    <row r="3948" spans="7:7" x14ac:dyDescent="0.2">
      <c r="G3948" s="5"/>
    </row>
    <row r="3949" spans="7:7" x14ac:dyDescent="0.2">
      <c r="G3949" s="5"/>
    </row>
    <row r="3950" spans="7:7" x14ac:dyDescent="0.2">
      <c r="G3950" s="5"/>
    </row>
    <row r="3951" spans="7:7" x14ac:dyDescent="0.2">
      <c r="G3951" s="5"/>
    </row>
    <row r="3952" spans="7:7" x14ac:dyDescent="0.2">
      <c r="G3952" s="5"/>
    </row>
    <row r="3953" spans="7:7" x14ac:dyDescent="0.2">
      <c r="G3953" s="5"/>
    </row>
    <row r="3954" spans="7:7" x14ac:dyDescent="0.2">
      <c r="G3954" s="5"/>
    </row>
    <row r="3955" spans="7:7" x14ac:dyDescent="0.2">
      <c r="G3955" s="5"/>
    </row>
    <row r="3956" spans="7:7" x14ac:dyDescent="0.2">
      <c r="G3956" s="5"/>
    </row>
    <row r="3957" spans="7:7" x14ac:dyDescent="0.2">
      <c r="G3957" s="5"/>
    </row>
    <row r="3958" spans="7:7" x14ac:dyDescent="0.2">
      <c r="G3958" s="5"/>
    </row>
    <row r="3959" spans="7:7" x14ac:dyDescent="0.2">
      <c r="G3959" s="5"/>
    </row>
    <row r="3960" spans="7:7" x14ac:dyDescent="0.2">
      <c r="G3960" s="5"/>
    </row>
    <row r="3961" spans="7:7" x14ac:dyDescent="0.2">
      <c r="G3961" s="5"/>
    </row>
    <row r="3962" spans="7:7" x14ac:dyDescent="0.2">
      <c r="G3962" s="5"/>
    </row>
    <row r="3963" spans="7:7" x14ac:dyDescent="0.2">
      <c r="G3963" s="5"/>
    </row>
    <row r="3964" spans="7:7" x14ac:dyDescent="0.2">
      <c r="G3964" s="5"/>
    </row>
    <row r="3965" spans="7:7" x14ac:dyDescent="0.2">
      <c r="G3965" s="5"/>
    </row>
    <row r="3966" spans="7:7" x14ac:dyDescent="0.2">
      <c r="G3966" s="5"/>
    </row>
    <row r="3967" spans="7:7" x14ac:dyDescent="0.2">
      <c r="G3967" s="5"/>
    </row>
    <row r="3968" spans="7:7" x14ac:dyDescent="0.2">
      <c r="G3968" s="5"/>
    </row>
  </sheetData>
  <pageMargins left="0.74803149606299213" right="0.74803149606299213" top="0.98425196850393704" bottom="0.98425196850393704" header="0" footer="0"/>
  <pageSetup scale="60" orientation="landscape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68"/>
  <sheetViews>
    <sheetView topLeftCell="B1" zoomScaleNormal="100" workbookViewId="0">
      <selection activeCell="L1" sqref="L1"/>
    </sheetView>
  </sheetViews>
  <sheetFormatPr baseColWidth="10" defaultRowHeight="12.75" x14ac:dyDescent="0.2"/>
  <cols>
    <col min="1" max="1" width="11.42578125" style="4"/>
    <col min="2" max="2" width="24.28515625" style="4" bestFit="1" customWidth="1"/>
    <col min="3" max="5" width="24.28515625" style="4" customWidth="1"/>
    <col min="6" max="6" width="11.42578125" style="4"/>
    <col min="7" max="7" width="20.140625" style="4" bestFit="1" customWidth="1"/>
    <col min="8" max="10" width="11.42578125" style="4"/>
    <col min="11" max="11" width="11.42578125" style="7"/>
    <col min="12" max="16384" width="11.42578125" style="4"/>
  </cols>
  <sheetData>
    <row r="1" spans="1:12" ht="33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3" t="s">
        <v>10</v>
      </c>
      <c r="L1" s="3" t="s">
        <v>8002</v>
      </c>
    </row>
    <row r="2" spans="1:12" x14ac:dyDescent="0.2">
      <c r="A2" s="4" t="s">
        <v>11</v>
      </c>
      <c r="B2" s="4" t="s">
        <v>12</v>
      </c>
      <c r="C2" s="4" t="s">
        <v>13</v>
      </c>
      <c r="D2" s="4" t="s">
        <v>14</v>
      </c>
      <c r="E2" s="4" t="s">
        <v>4212</v>
      </c>
      <c r="F2" s="4">
        <v>265437</v>
      </c>
      <c r="G2" s="5" t="s">
        <v>15</v>
      </c>
      <c r="H2" s="4">
        <v>3030</v>
      </c>
      <c r="I2" s="6">
        <v>2000000</v>
      </c>
      <c r="J2" s="6">
        <v>345914</v>
      </c>
      <c r="K2" s="7">
        <f>I2-J2</f>
        <v>1654086</v>
      </c>
      <c r="L2" s="4" t="str">
        <f>IF(H2=0,"SIN REPORTE",IF(H2&lt;=90,"COBRO JURIDICO","CARTERA CASTIGADA"))</f>
        <v>CARTERA CASTIGADA</v>
      </c>
    </row>
    <row r="3" spans="1:12" x14ac:dyDescent="0.2">
      <c r="A3" s="4" t="s">
        <v>11</v>
      </c>
      <c r="B3" s="4" t="s">
        <v>16</v>
      </c>
      <c r="C3" s="4" t="s">
        <v>17</v>
      </c>
      <c r="D3" s="4" t="s">
        <v>18</v>
      </c>
      <c r="E3" s="4" t="s">
        <v>4213</v>
      </c>
      <c r="F3" s="4">
        <v>289379</v>
      </c>
      <c r="G3" s="5" t="s">
        <v>15</v>
      </c>
      <c r="H3" s="4">
        <v>3030</v>
      </c>
      <c r="I3" s="6">
        <v>1204823.54</v>
      </c>
      <c r="J3" s="6">
        <v>343762</v>
      </c>
      <c r="K3" s="7">
        <f t="shared" ref="K3:K66" si="0">I3-J3</f>
        <v>861061.54</v>
      </c>
      <c r="L3" s="4" t="str">
        <f t="shared" ref="L3:L66" si="1">IF(H3=0,"SIN REPORTE",IF(H3&lt;=90,"COBRO JURIDICO","CARTERA CASTIGADA"))</f>
        <v>CARTERA CASTIGADA</v>
      </c>
    </row>
    <row r="4" spans="1:12" x14ac:dyDescent="0.2">
      <c r="A4" s="4" t="s">
        <v>11</v>
      </c>
      <c r="B4" s="4" t="s">
        <v>19</v>
      </c>
      <c r="C4" s="4" t="s">
        <v>20</v>
      </c>
      <c r="D4" s="4" t="s">
        <v>21</v>
      </c>
      <c r="E4" s="4" t="s">
        <v>4214</v>
      </c>
      <c r="F4" s="4">
        <v>263952</v>
      </c>
      <c r="G4" s="5" t="s">
        <v>15</v>
      </c>
      <c r="H4" s="4">
        <v>3030</v>
      </c>
      <c r="I4" s="6">
        <v>1277384.6399999999</v>
      </c>
      <c r="J4" s="6">
        <v>364705</v>
      </c>
      <c r="K4" s="7">
        <f t="shared" si="0"/>
        <v>912679.6399999999</v>
      </c>
      <c r="L4" s="4" t="str">
        <f t="shared" si="1"/>
        <v>CARTERA CASTIGADA</v>
      </c>
    </row>
    <row r="5" spans="1:12" x14ac:dyDescent="0.2">
      <c r="A5" s="4" t="s">
        <v>11</v>
      </c>
      <c r="B5" s="4" t="s">
        <v>22</v>
      </c>
      <c r="C5" s="4" t="s">
        <v>23</v>
      </c>
      <c r="D5" s="4" t="s">
        <v>24</v>
      </c>
      <c r="E5" s="4" t="s">
        <v>4215</v>
      </c>
      <c r="F5" s="4">
        <v>31839</v>
      </c>
      <c r="G5" s="5" t="s">
        <v>15</v>
      </c>
      <c r="H5" s="4">
        <v>3030</v>
      </c>
      <c r="I5" s="6">
        <v>1339637.71</v>
      </c>
      <c r="J5" s="6">
        <v>381236</v>
      </c>
      <c r="K5" s="7">
        <f t="shared" si="0"/>
        <v>958401.71</v>
      </c>
      <c r="L5" s="4" t="str">
        <f t="shared" si="1"/>
        <v>CARTERA CASTIGADA</v>
      </c>
    </row>
    <row r="6" spans="1:12" x14ac:dyDescent="0.2">
      <c r="A6" s="4" t="s">
        <v>11</v>
      </c>
      <c r="B6" s="4" t="s">
        <v>25</v>
      </c>
      <c r="C6" s="4" t="s">
        <v>26</v>
      </c>
      <c r="D6" s="4" t="s">
        <v>27</v>
      </c>
      <c r="E6" s="4" t="s">
        <v>4216</v>
      </c>
      <c r="F6" s="4">
        <v>272334</v>
      </c>
      <c r="G6" s="5" t="s">
        <v>15</v>
      </c>
      <c r="H6" s="4">
        <v>3030</v>
      </c>
      <c r="I6" s="6">
        <v>1354709.49</v>
      </c>
      <c r="J6" s="6">
        <v>460488</v>
      </c>
      <c r="K6" s="7">
        <f t="shared" si="0"/>
        <v>894221.49</v>
      </c>
      <c r="L6" s="4" t="str">
        <f t="shared" si="1"/>
        <v>CARTERA CASTIGADA</v>
      </c>
    </row>
    <row r="7" spans="1:12" x14ac:dyDescent="0.2">
      <c r="A7" s="4" t="s">
        <v>11</v>
      </c>
      <c r="B7" s="4" t="s">
        <v>12</v>
      </c>
      <c r="C7" s="4" t="s">
        <v>28</v>
      </c>
      <c r="D7" s="4" t="s">
        <v>29</v>
      </c>
      <c r="E7" s="4" t="s">
        <v>4217</v>
      </c>
      <c r="F7" s="4">
        <v>109510</v>
      </c>
      <c r="G7" s="5" t="s">
        <v>15</v>
      </c>
      <c r="H7" s="4">
        <v>3030</v>
      </c>
      <c r="I7" s="6">
        <v>1678805.65</v>
      </c>
      <c r="J7" s="6">
        <v>480105</v>
      </c>
      <c r="K7" s="7">
        <f t="shared" si="0"/>
        <v>1198700.6499999999</v>
      </c>
      <c r="L7" s="4" t="str">
        <f t="shared" si="1"/>
        <v>CARTERA CASTIGADA</v>
      </c>
    </row>
    <row r="8" spans="1:12" x14ac:dyDescent="0.2">
      <c r="A8" s="4" t="s">
        <v>11</v>
      </c>
      <c r="B8" s="4" t="s">
        <v>12</v>
      </c>
      <c r="C8" s="4" t="s">
        <v>28</v>
      </c>
      <c r="D8" s="4" t="s">
        <v>30</v>
      </c>
      <c r="E8" s="4" t="s">
        <v>4218</v>
      </c>
      <c r="F8" s="4">
        <v>275279</v>
      </c>
      <c r="G8" s="5" t="s">
        <v>15</v>
      </c>
      <c r="H8" s="4">
        <v>3030</v>
      </c>
      <c r="I8" s="6">
        <v>1683806.25</v>
      </c>
      <c r="J8" s="6">
        <v>498510</v>
      </c>
      <c r="K8" s="7">
        <f t="shared" si="0"/>
        <v>1185296.25</v>
      </c>
      <c r="L8" s="4" t="str">
        <f t="shared" si="1"/>
        <v>CARTERA CASTIGADA</v>
      </c>
    </row>
    <row r="9" spans="1:12" x14ac:dyDescent="0.2">
      <c r="A9" s="4" t="s">
        <v>11</v>
      </c>
      <c r="B9" s="4" t="s">
        <v>22</v>
      </c>
      <c r="C9" s="4" t="s">
        <v>31</v>
      </c>
      <c r="D9" s="4" t="s">
        <v>32</v>
      </c>
      <c r="E9" s="4" t="s">
        <v>4219</v>
      </c>
      <c r="F9" s="4">
        <v>255529</v>
      </c>
      <c r="G9" s="5" t="s">
        <v>15</v>
      </c>
      <c r="H9" s="4">
        <v>3030</v>
      </c>
      <c r="I9" s="6">
        <v>1806353.77</v>
      </c>
      <c r="J9" s="6">
        <v>539804</v>
      </c>
      <c r="K9" s="7">
        <f t="shared" si="0"/>
        <v>1266549.77</v>
      </c>
      <c r="L9" s="4" t="str">
        <f t="shared" si="1"/>
        <v>CARTERA CASTIGADA</v>
      </c>
    </row>
    <row r="10" spans="1:12" x14ac:dyDescent="0.2">
      <c r="A10" s="4" t="s">
        <v>11</v>
      </c>
      <c r="B10" s="4" t="s">
        <v>25</v>
      </c>
      <c r="C10" s="4" t="s">
        <v>33</v>
      </c>
      <c r="D10" s="4" t="s">
        <v>32</v>
      </c>
      <c r="E10" s="4" t="s">
        <v>4220</v>
      </c>
      <c r="F10" s="4">
        <v>255586</v>
      </c>
      <c r="G10" s="5" t="s">
        <v>15</v>
      </c>
      <c r="H10" s="4">
        <v>3030</v>
      </c>
      <c r="I10" s="6">
        <v>1829986.73</v>
      </c>
      <c r="J10" s="6">
        <v>541824</v>
      </c>
      <c r="K10" s="7">
        <f t="shared" si="0"/>
        <v>1288162.73</v>
      </c>
      <c r="L10" s="4" t="str">
        <f t="shared" si="1"/>
        <v>CARTERA CASTIGADA</v>
      </c>
    </row>
    <row r="11" spans="1:12" x14ac:dyDescent="0.2">
      <c r="A11" s="4" t="s">
        <v>11</v>
      </c>
      <c r="B11" s="4" t="s">
        <v>12</v>
      </c>
      <c r="C11" s="4" t="s">
        <v>34</v>
      </c>
      <c r="D11" s="4" t="s">
        <v>35</v>
      </c>
      <c r="E11" s="4" t="s">
        <v>4221</v>
      </c>
      <c r="F11" s="4">
        <v>187813</v>
      </c>
      <c r="G11" s="5" t="s">
        <v>15</v>
      </c>
      <c r="H11" s="4">
        <v>3030</v>
      </c>
      <c r="I11" s="6">
        <v>1923654.36</v>
      </c>
      <c r="J11" s="6">
        <v>565562</v>
      </c>
      <c r="K11" s="7">
        <f t="shared" si="0"/>
        <v>1358092.36</v>
      </c>
      <c r="L11" s="4" t="str">
        <f t="shared" si="1"/>
        <v>CARTERA CASTIGADA</v>
      </c>
    </row>
    <row r="12" spans="1:12" x14ac:dyDescent="0.2">
      <c r="A12" s="4" t="s">
        <v>11</v>
      </c>
      <c r="B12" s="4" t="s">
        <v>22</v>
      </c>
      <c r="C12" s="4" t="s">
        <v>36</v>
      </c>
      <c r="D12" s="4" t="s">
        <v>37</v>
      </c>
      <c r="E12" s="4" t="s">
        <v>4222</v>
      </c>
      <c r="F12" s="4">
        <v>97095</v>
      </c>
      <c r="G12" s="5" t="s">
        <v>15</v>
      </c>
      <c r="H12" s="4">
        <v>3030</v>
      </c>
      <c r="I12" s="6">
        <v>2152064.12</v>
      </c>
      <c r="J12" s="6">
        <v>843202</v>
      </c>
      <c r="K12" s="7">
        <f t="shared" si="0"/>
        <v>1308862.1200000001</v>
      </c>
      <c r="L12" s="4" t="str">
        <f t="shared" si="1"/>
        <v>CARTERA CASTIGADA</v>
      </c>
    </row>
    <row r="13" spans="1:12" x14ac:dyDescent="0.2">
      <c r="A13" s="4" t="s">
        <v>11</v>
      </c>
      <c r="B13" s="4" t="s">
        <v>19</v>
      </c>
      <c r="C13" s="4" t="s">
        <v>38</v>
      </c>
      <c r="D13" s="4" t="s">
        <v>39</v>
      </c>
      <c r="E13" s="4" t="s">
        <v>4223</v>
      </c>
      <c r="F13" s="4">
        <v>13324</v>
      </c>
      <c r="G13" s="5" t="s">
        <v>15</v>
      </c>
      <c r="H13" s="4">
        <v>3030</v>
      </c>
      <c r="I13" s="6">
        <v>2457603.5499999998</v>
      </c>
      <c r="J13" s="6">
        <v>710306</v>
      </c>
      <c r="K13" s="7">
        <f t="shared" si="0"/>
        <v>1747297.5499999998</v>
      </c>
      <c r="L13" s="4" t="str">
        <f t="shared" si="1"/>
        <v>CARTERA CASTIGADA</v>
      </c>
    </row>
    <row r="14" spans="1:12" x14ac:dyDescent="0.2">
      <c r="A14" s="4" t="s">
        <v>11</v>
      </c>
      <c r="B14" s="4" t="s">
        <v>25</v>
      </c>
      <c r="C14" s="4" t="s">
        <v>40</v>
      </c>
      <c r="D14" s="4" t="s">
        <v>41</v>
      </c>
      <c r="E14" s="4" t="s">
        <v>4224</v>
      </c>
      <c r="F14" s="4">
        <v>784</v>
      </c>
      <c r="G14" s="5" t="s">
        <v>15</v>
      </c>
      <c r="H14" s="4">
        <v>3030</v>
      </c>
      <c r="I14" s="6">
        <v>2802024.36</v>
      </c>
      <c r="J14" s="6">
        <v>1139341</v>
      </c>
      <c r="K14" s="7">
        <f t="shared" si="0"/>
        <v>1662683.3599999999</v>
      </c>
      <c r="L14" s="4" t="str">
        <f t="shared" si="1"/>
        <v>CARTERA CASTIGADA</v>
      </c>
    </row>
    <row r="15" spans="1:12" x14ac:dyDescent="0.2">
      <c r="A15" s="4" t="s">
        <v>11</v>
      </c>
      <c r="B15" s="4" t="s">
        <v>25</v>
      </c>
      <c r="C15" s="4" t="s">
        <v>42</v>
      </c>
      <c r="D15" s="4" t="s">
        <v>43</v>
      </c>
      <c r="E15" s="4" t="s">
        <v>4225</v>
      </c>
      <c r="F15" s="4">
        <v>257475</v>
      </c>
      <c r="G15" s="5" t="s">
        <v>15</v>
      </c>
      <c r="H15" s="4">
        <v>3030</v>
      </c>
      <c r="I15" s="6">
        <v>3247824.89</v>
      </c>
      <c r="J15" s="6">
        <v>943847</v>
      </c>
      <c r="K15" s="7">
        <f t="shared" si="0"/>
        <v>2303977.89</v>
      </c>
      <c r="L15" s="4" t="str">
        <f t="shared" si="1"/>
        <v>CARTERA CASTIGADA</v>
      </c>
    </row>
    <row r="16" spans="1:12" x14ac:dyDescent="0.2">
      <c r="A16" s="4" t="s">
        <v>11</v>
      </c>
      <c r="B16" s="4" t="s">
        <v>12</v>
      </c>
      <c r="C16" s="4" t="s">
        <v>44</v>
      </c>
      <c r="D16" s="4" t="s">
        <v>45</v>
      </c>
      <c r="E16" s="4" t="s">
        <v>4226</v>
      </c>
      <c r="F16" s="4">
        <v>216083</v>
      </c>
      <c r="G16" s="5" t="s">
        <v>15</v>
      </c>
      <c r="H16" s="4">
        <v>3030</v>
      </c>
      <c r="I16" s="6">
        <v>3315377.83</v>
      </c>
      <c r="J16" s="6">
        <v>980576</v>
      </c>
      <c r="K16" s="7">
        <f t="shared" si="0"/>
        <v>2334801.83</v>
      </c>
      <c r="L16" s="4" t="str">
        <f t="shared" si="1"/>
        <v>CARTERA CASTIGADA</v>
      </c>
    </row>
    <row r="17" spans="1:12" x14ac:dyDescent="0.2">
      <c r="A17" s="4" t="s">
        <v>11</v>
      </c>
      <c r="B17" s="4" t="s">
        <v>12</v>
      </c>
      <c r="C17" s="4" t="s">
        <v>46</v>
      </c>
      <c r="D17" s="4" t="s">
        <v>47</v>
      </c>
      <c r="E17" s="4" t="s">
        <v>4227</v>
      </c>
      <c r="F17" s="4">
        <v>288926</v>
      </c>
      <c r="G17" s="5" t="s">
        <v>15</v>
      </c>
      <c r="H17" s="4">
        <v>3030</v>
      </c>
      <c r="I17" s="6">
        <v>3388437.6</v>
      </c>
      <c r="J17" s="6">
        <v>979690</v>
      </c>
      <c r="K17" s="7">
        <f t="shared" si="0"/>
        <v>2408747.6</v>
      </c>
      <c r="L17" s="4" t="str">
        <f t="shared" si="1"/>
        <v>CARTERA CASTIGADA</v>
      </c>
    </row>
    <row r="18" spans="1:12" x14ac:dyDescent="0.2">
      <c r="A18" s="4" t="s">
        <v>11</v>
      </c>
      <c r="B18" s="4" t="s">
        <v>19</v>
      </c>
      <c r="C18" s="4" t="s">
        <v>48</v>
      </c>
      <c r="D18" s="4" t="s">
        <v>49</v>
      </c>
      <c r="E18" s="4" t="s">
        <v>4228</v>
      </c>
      <c r="F18" s="4">
        <v>224129</v>
      </c>
      <c r="G18" s="5" t="s">
        <v>15</v>
      </c>
      <c r="H18" s="4">
        <v>3030</v>
      </c>
      <c r="I18" s="6">
        <v>3403706.88</v>
      </c>
      <c r="J18" s="6">
        <v>983689</v>
      </c>
      <c r="K18" s="7">
        <f t="shared" si="0"/>
        <v>2420017.88</v>
      </c>
      <c r="L18" s="4" t="str">
        <f t="shared" si="1"/>
        <v>CARTERA CASTIGADA</v>
      </c>
    </row>
    <row r="19" spans="1:12" x14ac:dyDescent="0.2">
      <c r="A19" s="4" t="s">
        <v>11</v>
      </c>
      <c r="B19" s="4" t="s">
        <v>50</v>
      </c>
      <c r="C19" s="4" t="s">
        <v>51</v>
      </c>
      <c r="D19" s="4" t="s">
        <v>52</v>
      </c>
      <c r="E19" s="4" t="s">
        <v>4229</v>
      </c>
      <c r="F19" s="4">
        <v>33843</v>
      </c>
      <c r="G19" s="5" t="s">
        <v>15</v>
      </c>
      <c r="H19" s="4">
        <v>3030</v>
      </c>
      <c r="I19" s="6">
        <v>3590733.51</v>
      </c>
      <c r="J19" s="6">
        <v>1036511</v>
      </c>
      <c r="K19" s="7">
        <f t="shared" si="0"/>
        <v>2554222.5099999998</v>
      </c>
      <c r="L19" s="4" t="str">
        <f t="shared" si="1"/>
        <v>CARTERA CASTIGADA</v>
      </c>
    </row>
    <row r="20" spans="1:12" x14ac:dyDescent="0.2">
      <c r="A20" s="4" t="s">
        <v>11</v>
      </c>
      <c r="B20" s="4" t="s">
        <v>12</v>
      </c>
      <c r="C20" s="4" t="s">
        <v>53</v>
      </c>
      <c r="D20" s="4" t="s">
        <v>54</v>
      </c>
      <c r="E20" s="4" t="s">
        <v>4230</v>
      </c>
      <c r="F20" s="4">
        <v>71983</v>
      </c>
      <c r="G20" s="5" t="s">
        <v>15</v>
      </c>
      <c r="H20" s="4">
        <v>3030</v>
      </c>
      <c r="I20" s="6">
        <v>3866755.61</v>
      </c>
      <c r="J20" s="6">
        <v>1138615</v>
      </c>
      <c r="K20" s="7">
        <f t="shared" si="0"/>
        <v>2728140.61</v>
      </c>
      <c r="L20" s="4" t="str">
        <f t="shared" si="1"/>
        <v>CARTERA CASTIGADA</v>
      </c>
    </row>
    <row r="21" spans="1:12" x14ac:dyDescent="0.2">
      <c r="A21" s="4" t="s">
        <v>11</v>
      </c>
      <c r="B21" s="4" t="s">
        <v>16</v>
      </c>
      <c r="C21" s="4" t="s">
        <v>55</v>
      </c>
      <c r="D21" s="4" t="s">
        <v>56</v>
      </c>
      <c r="E21" s="4" t="s">
        <v>4231</v>
      </c>
      <c r="F21" s="4">
        <v>70811</v>
      </c>
      <c r="G21" s="5" t="s">
        <v>15</v>
      </c>
      <c r="H21" s="4">
        <v>3030</v>
      </c>
      <c r="I21" s="6">
        <v>4516932.0599999996</v>
      </c>
      <c r="J21" s="6">
        <v>1386326</v>
      </c>
      <c r="K21" s="7">
        <f t="shared" si="0"/>
        <v>3130606.0599999996</v>
      </c>
      <c r="L21" s="4" t="str">
        <f t="shared" si="1"/>
        <v>CARTERA CASTIGADA</v>
      </c>
    </row>
    <row r="22" spans="1:12" x14ac:dyDescent="0.2">
      <c r="A22" s="4" t="s">
        <v>11</v>
      </c>
      <c r="B22" s="4" t="s">
        <v>19</v>
      </c>
      <c r="C22" s="4" t="s">
        <v>57</v>
      </c>
      <c r="D22" s="4" t="s">
        <v>58</v>
      </c>
      <c r="E22" s="4" t="s">
        <v>4232</v>
      </c>
      <c r="F22" s="4">
        <v>125268</v>
      </c>
      <c r="G22" s="5" t="s">
        <v>15</v>
      </c>
      <c r="H22" s="4">
        <v>3030</v>
      </c>
      <c r="I22" s="6">
        <v>4527730.3099999996</v>
      </c>
      <c r="J22" s="6">
        <v>1315096</v>
      </c>
      <c r="K22" s="7">
        <f t="shared" si="0"/>
        <v>3212634.3099999996</v>
      </c>
      <c r="L22" s="4" t="str">
        <f t="shared" si="1"/>
        <v>CARTERA CASTIGADA</v>
      </c>
    </row>
    <row r="23" spans="1:12" x14ac:dyDescent="0.2">
      <c r="A23" s="4" t="s">
        <v>11</v>
      </c>
      <c r="B23" s="4" t="s">
        <v>19</v>
      </c>
      <c r="C23" s="4" t="s">
        <v>59</v>
      </c>
      <c r="D23" s="4" t="s">
        <v>60</v>
      </c>
      <c r="E23" s="4" t="s">
        <v>4233</v>
      </c>
      <c r="F23" s="4">
        <v>137594</v>
      </c>
      <c r="G23" s="5" t="s">
        <v>15</v>
      </c>
      <c r="H23" s="4">
        <v>3030</v>
      </c>
      <c r="I23" s="6">
        <v>4716969.12</v>
      </c>
      <c r="J23" s="6">
        <v>1362762</v>
      </c>
      <c r="K23" s="7">
        <f t="shared" si="0"/>
        <v>3354207.12</v>
      </c>
      <c r="L23" s="4" t="str">
        <f t="shared" si="1"/>
        <v>CARTERA CASTIGADA</v>
      </c>
    </row>
    <row r="24" spans="1:12" x14ac:dyDescent="0.2">
      <c r="A24" s="4" t="s">
        <v>11</v>
      </c>
      <c r="B24" s="4" t="s">
        <v>12</v>
      </c>
      <c r="C24" s="4" t="s">
        <v>61</v>
      </c>
      <c r="D24" s="4" t="s">
        <v>62</v>
      </c>
      <c r="E24" s="4" t="s">
        <v>4234</v>
      </c>
      <c r="F24" s="4">
        <v>96519</v>
      </c>
      <c r="G24" s="5" t="s">
        <v>15</v>
      </c>
      <c r="H24" s="4">
        <v>3030</v>
      </c>
      <c r="I24" s="6">
        <v>5013773.4800000004</v>
      </c>
      <c r="J24" s="6">
        <v>1425249</v>
      </c>
      <c r="K24" s="7">
        <f t="shared" si="0"/>
        <v>3588524.4800000004</v>
      </c>
      <c r="L24" s="4" t="str">
        <f t="shared" si="1"/>
        <v>CARTERA CASTIGADA</v>
      </c>
    </row>
    <row r="25" spans="1:12" x14ac:dyDescent="0.2">
      <c r="A25" s="4" t="s">
        <v>11</v>
      </c>
      <c r="B25" s="4" t="s">
        <v>19</v>
      </c>
      <c r="C25" s="4" t="s">
        <v>63</v>
      </c>
      <c r="D25" s="4" t="s">
        <v>64</v>
      </c>
      <c r="E25" s="4" t="s">
        <v>4235</v>
      </c>
      <c r="F25" s="4">
        <v>160257</v>
      </c>
      <c r="G25" s="5" t="s">
        <v>15</v>
      </c>
      <c r="H25" s="4">
        <v>3030</v>
      </c>
      <c r="I25" s="6">
        <v>5393222.71</v>
      </c>
      <c r="J25" s="6">
        <v>1547236</v>
      </c>
      <c r="K25" s="7">
        <f t="shared" si="0"/>
        <v>3845986.71</v>
      </c>
      <c r="L25" s="4" t="str">
        <f t="shared" si="1"/>
        <v>CARTERA CASTIGADA</v>
      </c>
    </row>
    <row r="26" spans="1:12" x14ac:dyDescent="0.2">
      <c r="A26" s="4" t="s">
        <v>11</v>
      </c>
      <c r="B26" s="4" t="s">
        <v>16</v>
      </c>
      <c r="C26" s="4" t="s">
        <v>65</v>
      </c>
      <c r="D26" s="4" t="s">
        <v>66</v>
      </c>
      <c r="E26" s="4" t="s">
        <v>4236</v>
      </c>
      <c r="F26" s="4">
        <v>163350</v>
      </c>
      <c r="G26" s="5" t="s">
        <v>15</v>
      </c>
      <c r="H26" s="4">
        <v>3030</v>
      </c>
      <c r="I26" s="6">
        <v>6644032.46</v>
      </c>
      <c r="J26" s="6">
        <v>1923997</v>
      </c>
      <c r="K26" s="7">
        <f t="shared" si="0"/>
        <v>4720035.46</v>
      </c>
      <c r="L26" s="4" t="str">
        <f t="shared" si="1"/>
        <v>CARTERA CASTIGADA</v>
      </c>
    </row>
    <row r="27" spans="1:12" x14ac:dyDescent="0.2">
      <c r="A27" s="4" t="s">
        <v>11</v>
      </c>
      <c r="B27" s="4" t="s">
        <v>67</v>
      </c>
      <c r="C27" s="4" t="s">
        <v>68</v>
      </c>
      <c r="D27" s="4" t="s">
        <v>69</v>
      </c>
      <c r="E27" s="4" t="s">
        <v>4237</v>
      </c>
      <c r="F27" s="4">
        <v>203073</v>
      </c>
      <c r="G27" s="5" t="s">
        <v>15</v>
      </c>
      <c r="H27" s="4">
        <v>3030</v>
      </c>
      <c r="I27" s="6">
        <v>7468313.3200000003</v>
      </c>
      <c r="J27" s="6">
        <v>2153585</v>
      </c>
      <c r="K27" s="7">
        <f t="shared" si="0"/>
        <v>5314728.32</v>
      </c>
      <c r="L27" s="4" t="str">
        <f t="shared" si="1"/>
        <v>CARTERA CASTIGADA</v>
      </c>
    </row>
    <row r="28" spans="1:12" x14ac:dyDescent="0.2">
      <c r="A28" s="4" t="s">
        <v>11</v>
      </c>
      <c r="B28" s="4" t="s">
        <v>22</v>
      </c>
      <c r="C28" s="4" t="s">
        <v>70</v>
      </c>
      <c r="D28" s="4" t="s">
        <v>71</v>
      </c>
      <c r="E28" s="4" t="s">
        <v>4238</v>
      </c>
      <c r="F28" s="4">
        <v>89498</v>
      </c>
      <c r="G28" s="5" t="s">
        <v>15</v>
      </c>
      <c r="H28" s="4">
        <v>3030</v>
      </c>
      <c r="I28" s="6">
        <v>20511119.199999999</v>
      </c>
      <c r="J28" s="6">
        <v>5873071</v>
      </c>
      <c r="K28" s="7">
        <f t="shared" si="0"/>
        <v>14638048.199999999</v>
      </c>
      <c r="L28" s="4" t="str">
        <f t="shared" si="1"/>
        <v>CARTERA CASTIGADA</v>
      </c>
    </row>
    <row r="29" spans="1:12" x14ac:dyDescent="0.2">
      <c r="A29" s="4" t="s">
        <v>11</v>
      </c>
      <c r="B29" s="4" t="s">
        <v>12</v>
      </c>
      <c r="C29" s="4" t="s">
        <v>72</v>
      </c>
      <c r="D29" s="4" t="s">
        <v>73</v>
      </c>
      <c r="E29" s="4" t="s">
        <v>4239</v>
      </c>
      <c r="F29" s="4">
        <v>179349</v>
      </c>
      <c r="G29" s="5" t="s">
        <v>15</v>
      </c>
      <c r="H29" s="4">
        <v>3030</v>
      </c>
      <c r="I29" s="6">
        <v>33815248.439999998</v>
      </c>
      <c r="J29" s="6">
        <v>10080884</v>
      </c>
      <c r="K29" s="7">
        <f t="shared" si="0"/>
        <v>23734364.439999998</v>
      </c>
      <c r="L29" s="4" t="str">
        <f t="shared" si="1"/>
        <v>CARTERA CASTIGADA</v>
      </c>
    </row>
    <row r="30" spans="1:12" x14ac:dyDescent="0.2">
      <c r="A30" s="4" t="s">
        <v>11</v>
      </c>
      <c r="B30" s="4" t="s">
        <v>16</v>
      </c>
      <c r="C30" s="4" t="s">
        <v>74</v>
      </c>
      <c r="D30" s="4" t="s">
        <v>75</v>
      </c>
      <c r="E30" s="4" t="s">
        <v>4240</v>
      </c>
      <c r="F30" s="4">
        <v>1152</v>
      </c>
      <c r="G30" s="5" t="s">
        <v>15</v>
      </c>
      <c r="H30" s="4">
        <v>3030</v>
      </c>
      <c r="I30" s="6">
        <v>47327613.390000001</v>
      </c>
      <c r="J30" s="6">
        <v>13730036</v>
      </c>
      <c r="K30" s="7">
        <f t="shared" si="0"/>
        <v>33597577.390000001</v>
      </c>
      <c r="L30" s="4" t="str">
        <f t="shared" si="1"/>
        <v>CARTERA CASTIGADA</v>
      </c>
    </row>
    <row r="31" spans="1:12" x14ac:dyDescent="0.2">
      <c r="A31" s="4" t="s">
        <v>11</v>
      </c>
      <c r="B31" s="4" t="s">
        <v>12</v>
      </c>
      <c r="C31" s="4" t="s">
        <v>76</v>
      </c>
      <c r="D31" s="4" t="s">
        <v>77</v>
      </c>
      <c r="E31" s="4" t="s">
        <v>4241</v>
      </c>
      <c r="F31" s="4">
        <v>48155</v>
      </c>
      <c r="G31" s="5" t="s">
        <v>15</v>
      </c>
      <c r="H31" s="4">
        <v>3000</v>
      </c>
      <c r="I31" s="6">
        <v>629369.88</v>
      </c>
      <c r="J31" s="6">
        <v>182186</v>
      </c>
      <c r="K31" s="7">
        <f t="shared" si="0"/>
        <v>447183.88</v>
      </c>
      <c r="L31" s="4" t="str">
        <f t="shared" si="1"/>
        <v>CARTERA CASTIGADA</v>
      </c>
    </row>
    <row r="32" spans="1:12" x14ac:dyDescent="0.2">
      <c r="A32" s="4" t="s">
        <v>11</v>
      </c>
      <c r="B32" s="4" t="s">
        <v>12</v>
      </c>
      <c r="C32" s="4" t="s">
        <v>78</v>
      </c>
      <c r="D32" s="4" t="s">
        <v>79</v>
      </c>
      <c r="E32" s="4" t="s">
        <v>4242</v>
      </c>
      <c r="F32" s="4">
        <v>296002</v>
      </c>
      <c r="G32" s="5" t="s">
        <v>15</v>
      </c>
      <c r="H32" s="4">
        <v>3000</v>
      </c>
      <c r="I32" s="6">
        <v>1236288.21</v>
      </c>
      <c r="J32" s="6">
        <v>383601</v>
      </c>
      <c r="K32" s="7">
        <f t="shared" si="0"/>
        <v>852687.21</v>
      </c>
      <c r="L32" s="4" t="str">
        <f t="shared" si="1"/>
        <v>CARTERA CASTIGADA</v>
      </c>
    </row>
    <row r="33" spans="1:12" x14ac:dyDescent="0.2">
      <c r="A33" s="4" t="s">
        <v>11</v>
      </c>
      <c r="B33" s="4" t="s">
        <v>12</v>
      </c>
      <c r="C33" s="4" t="s">
        <v>80</v>
      </c>
      <c r="D33" s="4" t="s">
        <v>81</v>
      </c>
      <c r="E33" s="4" t="s">
        <v>4243</v>
      </c>
      <c r="F33" s="4">
        <v>290518</v>
      </c>
      <c r="G33" s="5" t="s">
        <v>15</v>
      </c>
      <c r="H33" s="4">
        <v>3000</v>
      </c>
      <c r="I33" s="6">
        <v>1396908.82</v>
      </c>
      <c r="J33" s="6">
        <v>483597</v>
      </c>
      <c r="K33" s="7">
        <f t="shared" si="0"/>
        <v>913311.82000000007</v>
      </c>
      <c r="L33" s="4" t="str">
        <f t="shared" si="1"/>
        <v>CARTERA CASTIGADA</v>
      </c>
    </row>
    <row r="34" spans="1:12" x14ac:dyDescent="0.2">
      <c r="A34" s="4" t="s">
        <v>11</v>
      </c>
      <c r="B34" s="4" t="s">
        <v>25</v>
      </c>
      <c r="C34" s="4" t="s">
        <v>82</v>
      </c>
      <c r="D34" s="4" t="s">
        <v>83</v>
      </c>
      <c r="E34" s="4" t="s">
        <v>4244</v>
      </c>
      <c r="F34" s="4">
        <v>182285</v>
      </c>
      <c r="G34" s="5" t="s">
        <v>15</v>
      </c>
      <c r="H34" s="4">
        <v>3000</v>
      </c>
      <c r="I34" s="6">
        <v>1424941.58</v>
      </c>
      <c r="J34" s="6">
        <v>442255</v>
      </c>
      <c r="K34" s="7">
        <f t="shared" si="0"/>
        <v>982686.58000000007</v>
      </c>
      <c r="L34" s="4" t="str">
        <f t="shared" si="1"/>
        <v>CARTERA CASTIGADA</v>
      </c>
    </row>
    <row r="35" spans="1:12" x14ac:dyDescent="0.2">
      <c r="A35" s="4" t="s">
        <v>11</v>
      </c>
      <c r="B35" s="4" t="s">
        <v>16</v>
      </c>
      <c r="C35" s="4" t="s">
        <v>84</v>
      </c>
      <c r="D35" s="4" t="s">
        <v>85</v>
      </c>
      <c r="E35" s="4" t="s">
        <v>4245</v>
      </c>
      <c r="F35" s="4">
        <v>57347</v>
      </c>
      <c r="G35" s="5" t="s">
        <v>15</v>
      </c>
      <c r="H35" s="4">
        <v>3000</v>
      </c>
      <c r="I35" s="6">
        <v>1938714.02</v>
      </c>
      <c r="J35" s="6">
        <v>582385</v>
      </c>
      <c r="K35" s="7">
        <f t="shared" si="0"/>
        <v>1356329.02</v>
      </c>
      <c r="L35" s="4" t="str">
        <f t="shared" si="1"/>
        <v>CARTERA CASTIGADA</v>
      </c>
    </row>
    <row r="36" spans="1:12" x14ac:dyDescent="0.2">
      <c r="A36" s="4" t="s">
        <v>11</v>
      </c>
      <c r="B36" s="4" t="s">
        <v>50</v>
      </c>
      <c r="C36" s="4" t="s">
        <v>86</v>
      </c>
      <c r="D36" s="4" t="s">
        <v>87</v>
      </c>
      <c r="E36" s="4" t="s">
        <v>4246</v>
      </c>
      <c r="F36" s="4">
        <v>262756</v>
      </c>
      <c r="G36" s="5" t="s">
        <v>15</v>
      </c>
      <c r="H36" s="4">
        <v>3000</v>
      </c>
      <c r="I36" s="6">
        <v>2029543.2</v>
      </c>
      <c r="J36" s="6">
        <v>594937</v>
      </c>
      <c r="K36" s="7">
        <f t="shared" si="0"/>
        <v>1434606.2</v>
      </c>
      <c r="L36" s="4" t="str">
        <f t="shared" si="1"/>
        <v>CARTERA CASTIGADA</v>
      </c>
    </row>
    <row r="37" spans="1:12" x14ac:dyDescent="0.2">
      <c r="A37" s="4" t="s">
        <v>11</v>
      </c>
      <c r="B37" s="4" t="s">
        <v>19</v>
      </c>
      <c r="C37" s="4" t="s">
        <v>36</v>
      </c>
      <c r="D37" s="4" t="s">
        <v>52</v>
      </c>
      <c r="E37" s="4" t="s">
        <v>4247</v>
      </c>
      <c r="F37" s="4">
        <v>233468</v>
      </c>
      <c r="G37" s="5" t="s">
        <v>15</v>
      </c>
      <c r="H37" s="4">
        <v>3000</v>
      </c>
      <c r="I37" s="6">
        <v>2199418.5699999998</v>
      </c>
      <c r="J37" s="6">
        <v>702563</v>
      </c>
      <c r="K37" s="7">
        <f t="shared" si="0"/>
        <v>1496855.5699999998</v>
      </c>
      <c r="L37" s="4" t="str">
        <f t="shared" si="1"/>
        <v>CARTERA CASTIGADA</v>
      </c>
    </row>
    <row r="38" spans="1:12" x14ac:dyDescent="0.2">
      <c r="A38" s="4" t="s">
        <v>11</v>
      </c>
      <c r="B38" s="4" t="s">
        <v>22</v>
      </c>
      <c r="C38" s="4" t="s">
        <v>88</v>
      </c>
      <c r="D38" s="4" t="s">
        <v>89</v>
      </c>
      <c r="E38" s="4" t="s">
        <v>4248</v>
      </c>
      <c r="F38" s="4">
        <v>60374</v>
      </c>
      <c r="G38" s="5" t="s">
        <v>15</v>
      </c>
      <c r="H38" s="4">
        <v>3000</v>
      </c>
      <c r="I38" s="6">
        <v>2952193.71</v>
      </c>
      <c r="J38" s="6">
        <v>871833</v>
      </c>
      <c r="K38" s="7">
        <f t="shared" si="0"/>
        <v>2080360.71</v>
      </c>
      <c r="L38" s="4" t="str">
        <f t="shared" si="1"/>
        <v>CARTERA CASTIGADA</v>
      </c>
    </row>
    <row r="39" spans="1:12" x14ac:dyDescent="0.2">
      <c r="A39" s="4" t="s">
        <v>11</v>
      </c>
      <c r="B39" s="4" t="s">
        <v>16</v>
      </c>
      <c r="C39" s="4" t="s">
        <v>90</v>
      </c>
      <c r="D39" s="4" t="s">
        <v>91</v>
      </c>
      <c r="E39" s="4" t="s">
        <v>4249</v>
      </c>
      <c r="F39" s="4">
        <v>148500</v>
      </c>
      <c r="G39" s="5" t="s">
        <v>15</v>
      </c>
      <c r="H39" s="4">
        <v>3000</v>
      </c>
      <c r="I39" s="6">
        <v>3316883.99</v>
      </c>
      <c r="J39" s="6">
        <v>999377</v>
      </c>
      <c r="K39" s="7">
        <f t="shared" si="0"/>
        <v>2317506.9900000002</v>
      </c>
      <c r="L39" s="4" t="str">
        <f t="shared" si="1"/>
        <v>CARTERA CASTIGADA</v>
      </c>
    </row>
    <row r="40" spans="1:12" x14ac:dyDescent="0.2">
      <c r="A40" s="4" t="s">
        <v>11</v>
      </c>
      <c r="B40" s="4" t="s">
        <v>12</v>
      </c>
      <c r="C40" s="4" t="s">
        <v>92</v>
      </c>
      <c r="D40" s="4" t="s">
        <v>93</v>
      </c>
      <c r="E40" s="4" t="s">
        <v>4250</v>
      </c>
      <c r="F40" s="4">
        <v>15568</v>
      </c>
      <c r="G40" s="5" t="s">
        <v>15</v>
      </c>
      <c r="H40" s="4">
        <v>3000</v>
      </c>
      <c r="I40" s="6">
        <v>3333300.19</v>
      </c>
      <c r="J40" s="6">
        <v>1001493</v>
      </c>
      <c r="K40" s="7">
        <f t="shared" si="0"/>
        <v>2331807.19</v>
      </c>
      <c r="L40" s="4" t="str">
        <f t="shared" si="1"/>
        <v>CARTERA CASTIGADA</v>
      </c>
    </row>
    <row r="41" spans="1:12" x14ac:dyDescent="0.2">
      <c r="A41" s="4" t="s">
        <v>11</v>
      </c>
      <c r="B41" s="4" t="s">
        <v>25</v>
      </c>
      <c r="C41" s="4" t="s">
        <v>94</v>
      </c>
      <c r="D41" s="4" t="s">
        <v>95</v>
      </c>
      <c r="E41" s="4" t="s">
        <v>4251</v>
      </c>
      <c r="F41" s="4">
        <v>257467</v>
      </c>
      <c r="G41" s="5" t="s">
        <v>15</v>
      </c>
      <c r="H41" s="4">
        <v>3000</v>
      </c>
      <c r="I41" s="6">
        <v>3446658.37</v>
      </c>
      <c r="J41" s="6">
        <v>1014310</v>
      </c>
      <c r="K41" s="7">
        <f t="shared" si="0"/>
        <v>2432348.37</v>
      </c>
      <c r="L41" s="4" t="str">
        <f t="shared" si="1"/>
        <v>CARTERA CASTIGADA</v>
      </c>
    </row>
    <row r="42" spans="1:12" x14ac:dyDescent="0.2">
      <c r="A42" s="4" t="s">
        <v>11</v>
      </c>
      <c r="B42" s="4" t="s">
        <v>12</v>
      </c>
      <c r="C42" s="4" t="s">
        <v>96</v>
      </c>
      <c r="D42" s="4" t="s">
        <v>97</v>
      </c>
      <c r="E42" s="4" t="s">
        <v>4252</v>
      </c>
      <c r="F42" s="4">
        <v>290617</v>
      </c>
      <c r="G42" s="5" t="s">
        <v>15</v>
      </c>
      <c r="H42" s="4">
        <v>3000</v>
      </c>
      <c r="I42" s="6">
        <v>3700407.57</v>
      </c>
      <c r="J42" s="6">
        <v>1104225</v>
      </c>
      <c r="K42" s="7">
        <f t="shared" si="0"/>
        <v>2596182.5699999998</v>
      </c>
      <c r="L42" s="4" t="str">
        <f t="shared" si="1"/>
        <v>CARTERA CASTIGADA</v>
      </c>
    </row>
    <row r="43" spans="1:12" x14ac:dyDescent="0.2">
      <c r="A43" s="4" t="s">
        <v>11</v>
      </c>
      <c r="B43" s="4" t="s">
        <v>16</v>
      </c>
      <c r="C43" s="4" t="s">
        <v>98</v>
      </c>
      <c r="D43" s="4" t="s">
        <v>99</v>
      </c>
      <c r="E43" s="4" t="s">
        <v>4253</v>
      </c>
      <c r="F43" s="4">
        <v>115871</v>
      </c>
      <c r="G43" s="5" t="s">
        <v>15</v>
      </c>
      <c r="H43" s="4">
        <v>3000</v>
      </c>
      <c r="I43" s="6">
        <v>4368033.55</v>
      </c>
      <c r="J43" s="6">
        <v>1503986</v>
      </c>
      <c r="K43" s="7">
        <f t="shared" si="0"/>
        <v>2864047.55</v>
      </c>
      <c r="L43" s="4" t="str">
        <f t="shared" si="1"/>
        <v>CARTERA CASTIGADA</v>
      </c>
    </row>
    <row r="44" spans="1:12" x14ac:dyDescent="0.2">
      <c r="A44" s="4" t="s">
        <v>11</v>
      </c>
      <c r="B44" s="4" t="s">
        <v>19</v>
      </c>
      <c r="C44" s="4" t="s">
        <v>100</v>
      </c>
      <c r="D44" s="4" t="s">
        <v>101</v>
      </c>
      <c r="E44" s="4" t="s">
        <v>4254</v>
      </c>
      <c r="F44" s="4">
        <v>103174</v>
      </c>
      <c r="G44" s="5" t="s">
        <v>15</v>
      </c>
      <c r="H44" s="4">
        <v>3000</v>
      </c>
      <c r="I44" s="6">
        <v>5188139.6500000004</v>
      </c>
      <c r="J44" s="6">
        <v>1563866</v>
      </c>
      <c r="K44" s="7">
        <f t="shared" si="0"/>
        <v>3624273.6500000004</v>
      </c>
      <c r="L44" s="4" t="str">
        <f t="shared" si="1"/>
        <v>CARTERA CASTIGADA</v>
      </c>
    </row>
    <row r="45" spans="1:12" x14ac:dyDescent="0.2">
      <c r="A45" s="4" t="s">
        <v>11</v>
      </c>
      <c r="B45" s="4" t="s">
        <v>16</v>
      </c>
      <c r="C45" s="4" t="s">
        <v>102</v>
      </c>
      <c r="D45" s="4" t="s">
        <v>103</v>
      </c>
      <c r="E45" s="4" t="s">
        <v>4255</v>
      </c>
      <c r="F45" s="4">
        <v>43164</v>
      </c>
      <c r="G45" s="5" t="s">
        <v>15</v>
      </c>
      <c r="H45" s="4">
        <v>3000</v>
      </c>
      <c r="I45" s="6">
        <v>5311726.78</v>
      </c>
      <c r="J45" s="6">
        <v>1925106</v>
      </c>
      <c r="K45" s="7">
        <f t="shared" si="0"/>
        <v>3386620.7800000003</v>
      </c>
      <c r="L45" s="4" t="str">
        <f t="shared" si="1"/>
        <v>CARTERA CASTIGADA</v>
      </c>
    </row>
    <row r="46" spans="1:12" x14ac:dyDescent="0.2">
      <c r="A46" s="4" t="s">
        <v>11</v>
      </c>
      <c r="B46" s="4" t="s">
        <v>25</v>
      </c>
      <c r="C46" s="4" t="s">
        <v>104</v>
      </c>
      <c r="D46" s="4" t="s">
        <v>105</v>
      </c>
      <c r="E46" s="4" t="s">
        <v>4256</v>
      </c>
      <c r="F46" s="4">
        <v>219871</v>
      </c>
      <c r="G46" s="5" t="s">
        <v>15</v>
      </c>
      <c r="H46" s="4">
        <v>3000</v>
      </c>
      <c r="I46" s="6">
        <v>5933835.2800000003</v>
      </c>
      <c r="J46" s="6">
        <v>2050107</v>
      </c>
      <c r="K46" s="7">
        <f t="shared" si="0"/>
        <v>3883728.2800000003</v>
      </c>
      <c r="L46" s="4" t="str">
        <f t="shared" si="1"/>
        <v>CARTERA CASTIGADA</v>
      </c>
    </row>
    <row r="47" spans="1:12" x14ac:dyDescent="0.2">
      <c r="A47" s="4" t="s">
        <v>11</v>
      </c>
      <c r="B47" s="4" t="s">
        <v>12</v>
      </c>
      <c r="C47" s="4" t="s">
        <v>106</v>
      </c>
      <c r="D47" s="4" t="s">
        <v>107</v>
      </c>
      <c r="E47" s="4" t="s">
        <v>4257</v>
      </c>
      <c r="F47" s="4">
        <v>265379</v>
      </c>
      <c r="G47" s="5" t="s">
        <v>15</v>
      </c>
      <c r="H47" s="4">
        <v>3000</v>
      </c>
      <c r="I47" s="6">
        <v>6446492.7800000003</v>
      </c>
      <c r="J47" s="6">
        <v>1904635</v>
      </c>
      <c r="K47" s="7">
        <f t="shared" si="0"/>
        <v>4541857.78</v>
      </c>
      <c r="L47" s="4" t="str">
        <f t="shared" si="1"/>
        <v>CARTERA CASTIGADA</v>
      </c>
    </row>
    <row r="48" spans="1:12" x14ac:dyDescent="0.2">
      <c r="A48" s="4" t="s">
        <v>11</v>
      </c>
      <c r="B48" s="4" t="s">
        <v>12</v>
      </c>
      <c r="C48" s="4" t="s">
        <v>108</v>
      </c>
      <c r="D48" s="4" t="s">
        <v>109</v>
      </c>
      <c r="E48" s="4" t="s">
        <v>4258</v>
      </c>
      <c r="F48" s="4">
        <v>97111</v>
      </c>
      <c r="G48" s="5" t="s">
        <v>15</v>
      </c>
      <c r="H48" s="4">
        <v>3000</v>
      </c>
      <c r="I48" s="6">
        <v>8745396.8699999992</v>
      </c>
      <c r="J48" s="6">
        <v>2726564</v>
      </c>
      <c r="K48" s="7">
        <f t="shared" si="0"/>
        <v>6018832.8699999992</v>
      </c>
      <c r="L48" s="4" t="str">
        <f t="shared" si="1"/>
        <v>CARTERA CASTIGADA</v>
      </c>
    </row>
    <row r="49" spans="1:12" x14ac:dyDescent="0.2">
      <c r="A49" s="4" t="s">
        <v>11</v>
      </c>
      <c r="B49" s="4" t="s">
        <v>12</v>
      </c>
      <c r="C49" s="4" t="s">
        <v>110</v>
      </c>
      <c r="D49" s="4" t="s">
        <v>111</v>
      </c>
      <c r="E49" s="4" t="s">
        <v>4259</v>
      </c>
      <c r="F49" s="4">
        <v>164804</v>
      </c>
      <c r="G49" s="5" t="s">
        <v>15</v>
      </c>
      <c r="H49" s="4">
        <v>3000</v>
      </c>
      <c r="I49" s="6">
        <v>8997167.3200000003</v>
      </c>
      <c r="J49" s="6">
        <v>2659956</v>
      </c>
      <c r="K49" s="7">
        <f t="shared" si="0"/>
        <v>6337211.3200000003</v>
      </c>
      <c r="L49" s="4" t="str">
        <f t="shared" si="1"/>
        <v>CARTERA CASTIGADA</v>
      </c>
    </row>
    <row r="50" spans="1:12" x14ac:dyDescent="0.2">
      <c r="A50" s="4" t="s">
        <v>11</v>
      </c>
      <c r="B50" s="4" t="s">
        <v>12</v>
      </c>
      <c r="C50" s="4" t="s">
        <v>112</v>
      </c>
      <c r="D50" s="4" t="s">
        <v>113</v>
      </c>
      <c r="E50" s="4" t="s">
        <v>4260</v>
      </c>
      <c r="F50" s="4">
        <v>13449</v>
      </c>
      <c r="G50" s="5" t="s">
        <v>15</v>
      </c>
      <c r="H50" s="4">
        <v>3000</v>
      </c>
      <c r="I50" s="6">
        <v>8999589.1099999994</v>
      </c>
      <c r="J50" s="6">
        <v>2662066</v>
      </c>
      <c r="K50" s="7">
        <f t="shared" si="0"/>
        <v>6337523.1099999994</v>
      </c>
      <c r="L50" s="4" t="str">
        <f t="shared" si="1"/>
        <v>CARTERA CASTIGADA</v>
      </c>
    </row>
    <row r="51" spans="1:12" x14ac:dyDescent="0.2">
      <c r="A51" s="4" t="s">
        <v>11</v>
      </c>
      <c r="B51" s="4" t="s">
        <v>12</v>
      </c>
      <c r="C51" s="4" t="s">
        <v>114</v>
      </c>
      <c r="D51" s="4" t="s">
        <v>115</v>
      </c>
      <c r="E51" s="4" t="s">
        <v>4261</v>
      </c>
      <c r="F51" s="4">
        <v>239564</v>
      </c>
      <c r="G51" s="5" t="s">
        <v>15</v>
      </c>
      <c r="H51" s="4">
        <v>3000</v>
      </c>
      <c r="I51" s="6">
        <v>9266010.4199999999</v>
      </c>
      <c r="J51" s="6">
        <v>2949958</v>
      </c>
      <c r="K51" s="7">
        <f t="shared" si="0"/>
        <v>6316052.4199999999</v>
      </c>
      <c r="L51" s="4" t="str">
        <f t="shared" si="1"/>
        <v>CARTERA CASTIGADA</v>
      </c>
    </row>
    <row r="52" spans="1:12" x14ac:dyDescent="0.2">
      <c r="A52" s="4" t="s">
        <v>11</v>
      </c>
      <c r="B52" s="4" t="s">
        <v>12</v>
      </c>
      <c r="C52" s="4" t="s">
        <v>116</v>
      </c>
      <c r="D52" s="4" t="s">
        <v>117</v>
      </c>
      <c r="E52" s="4" t="s">
        <v>4262</v>
      </c>
      <c r="F52" s="4">
        <v>184166</v>
      </c>
      <c r="G52" s="5" t="s">
        <v>15</v>
      </c>
      <c r="H52" s="4">
        <v>3000</v>
      </c>
      <c r="I52" s="6">
        <v>9741582.4600000009</v>
      </c>
      <c r="J52" s="6">
        <v>2897912</v>
      </c>
      <c r="K52" s="7">
        <f t="shared" si="0"/>
        <v>6843670.4600000009</v>
      </c>
      <c r="L52" s="4" t="str">
        <f t="shared" si="1"/>
        <v>CARTERA CASTIGADA</v>
      </c>
    </row>
    <row r="53" spans="1:12" x14ac:dyDescent="0.2">
      <c r="A53" s="4" t="s">
        <v>11</v>
      </c>
      <c r="B53" s="4" t="s">
        <v>19</v>
      </c>
      <c r="C53" s="4" t="s">
        <v>118</v>
      </c>
      <c r="D53" s="4" t="s">
        <v>119</v>
      </c>
      <c r="E53" s="4" t="s">
        <v>4263</v>
      </c>
      <c r="F53" s="4">
        <v>180735</v>
      </c>
      <c r="G53" s="5" t="s">
        <v>15</v>
      </c>
      <c r="H53" s="4">
        <v>3000</v>
      </c>
      <c r="I53" s="6">
        <v>11570918.1</v>
      </c>
      <c r="J53" s="6">
        <v>3892270</v>
      </c>
      <c r="K53" s="7">
        <f t="shared" si="0"/>
        <v>7678648.0999999996</v>
      </c>
      <c r="L53" s="4" t="str">
        <f t="shared" si="1"/>
        <v>CARTERA CASTIGADA</v>
      </c>
    </row>
    <row r="54" spans="1:12" x14ac:dyDescent="0.2">
      <c r="A54" s="4" t="s">
        <v>11</v>
      </c>
      <c r="B54" s="4" t="s">
        <v>22</v>
      </c>
      <c r="C54" s="4" t="s">
        <v>120</v>
      </c>
      <c r="D54" s="4" t="s">
        <v>121</v>
      </c>
      <c r="E54" s="4" t="s">
        <v>4264</v>
      </c>
      <c r="F54" s="4">
        <v>243392</v>
      </c>
      <c r="G54" s="5" t="s">
        <v>15</v>
      </c>
      <c r="H54" s="4">
        <v>3000</v>
      </c>
      <c r="I54" s="6">
        <v>12475077.41</v>
      </c>
      <c r="J54" s="6">
        <v>3698262</v>
      </c>
      <c r="K54" s="7">
        <f t="shared" si="0"/>
        <v>8776815.4100000001</v>
      </c>
      <c r="L54" s="4" t="str">
        <f t="shared" si="1"/>
        <v>CARTERA CASTIGADA</v>
      </c>
    </row>
    <row r="55" spans="1:12" x14ac:dyDescent="0.2">
      <c r="A55" s="4" t="s">
        <v>11</v>
      </c>
      <c r="B55" s="4" t="s">
        <v>22</v>
      </c>
      <c r="C55" s="4" t="s">
        <v>122</v>
      </c>
      <c r="D55" s="4" t="s">
        <v>123</v>
      </c>
      <c r="E55" s="4" t="s">
        <v>4265</v>
      </c>
      <c r="F55" s="4">
        <v>300671</v>
      </c>
      <c r="G55" s="5" t="s">
        <v>15</v>
      </c>
      <c r="H55" s="4">
        <v>3000</v>
      </c>
      <c r="I55" s="6">
        <v>14556560.6</v>
      </c>
      <c r="J55" s="6">
        <v>4548403</v>
      </c>
      <c r="K55" s="7">
        <f t="shared" si="0"/>
        <v>10008157.6</v>
      </c>
      <c r="L55" s="4" t="str">
        <f t="shared" si="1"/>
        <v>CARTERA CASTIGADA</v>
      </c>
    </row>
    <row r="56" spans="1:12" x14ac:dyDescent="0.2">
      <c r="A56" s="4" t="s">
        <v>11</v>
      </c>
      <c r="B56" s="4" t="s">
        <v>12</v>
      </c>
      <c r="C56" s="4" t="s">
        <v>124</v>
      </c>
      <c r="D56" s="4" t="s">
        <v>125</v>
      </c>
      <c r="E56" s="4" t="s">
        <v>4266</v>
      </c>
      <c r="F56" s="4">
        <v>213940</v>
      </c>
      <c r="G56" s="5" t="s">
        <v>15</v>
      </c>
      <c r="H56" s="4">
        <v>3000</v>
      </c>
      <c r="I56" s="6">
        <v>22802346.539999999</v>
      </c>
      <c r="J56" s="6">
        <v>7046647</v>
      </c>
      <c r="K56" s="7">
        <f t="shared" si="0"/>
        <v>15755699.539999999</v>
      </c>
      <c r="L56" s="4" t="str">
        <f t="shared" si="1"/>
        <v>CARTERA CASTIGADA</v>
      </c>
    </row>
    <row r="57" spans="1:12" x14ac:dyDescent="0.2">
      <c r="A57" s="4" t="s">
        <v>11</v>
      </c>
      <c r="B57" s="4" t="s">
        <v>19</v>
      </c>
      <c r="C57" s="4" t="s">
        <v>126</v>
      </c>
      <c r="D57" s="4" t="s">
        <v>127</v>
      </c>
      <c r="E57" s="4" t="s">
        <v>4267</v>
      </c>
      <c r="F57" s="4">
        <v>246</v>
      </c>
      <c r="G57" s="5" t="s">
        <v>15</v>
      </c>
      <c r="H57" s="4">
        <v>3000</v>
      </c>
      <c r="I57" s="6">
        <v>23117578.84</v>
      </c>
      <c r="J57" s="6">
        <v>6848437</v>
      </c>
      <c r="K57" s="7">
        <f t="shared" si="0"/>
        <v>16269141.84</v>
      </c>
      <c r="L57" s="4" t="str">
        <f t="shared" si="1"/>
        <v>CARTERA CASTIGADA</v>
      </c>
    </row>
    <row r="58" spans="1:12" x14ac:dyDescent="0.2">
      <c r="A58" s="4" t="s">
        <v>11</v>
      </c>
      <c r="B58" s="4" t="s">
        <v>25</v>
      </c>
      <c r="C58" s="4" t="s">
        <v>128</v>
      </c>
      <c r="D58" s="4" t="s">
        <v>129</v>
      </c>
      <c r="E58" s="4" t="s">
        <v>4268</v>
      </c>
      <c r="F58" s="4">
        <v>281608</v>
      </c>
      <c r="G58" s="5" t="s">
        <v>15</v>
      </c>
      <c r="H58" s="4">
        <v>2970</v>
      </c>
      <c r="I58" s="6">
        <v>665552.09</v>
      </c>
      <c r="J58" s="6">
        <v>208172</v>
      </c>
      <c r="K58" s="7">
        <f t="shared" si="0"/>
        <v>457380.08999999997</v>
      </c>
      <c r="L58" s="4" t="str">
        <f t="shared" si="1"/>
        <v>CARTERA CASTIGADA</v>
      </c>
    </row>
    <row r="59" spans="1:12" x14ac:dyDescent="0.2">
      <c r="A59" s="4" t="s">
        <v>11</v>
      </c>
      <c r="B59" s="4" t="s">
        <v>19</v>
      </c>
      <c r="C59" s="4" t="s">
        <v>130</v>
      </c>
      <c r="D59" s="4" t="s">
        <v>131</v>
      </c>
      <c r="E59" s="4" t="s">
        <v>4269</v>
      </c>
      <c r="F59" s="4">
        <v>39907</v>
      </c>
      <c r="G59" s="5" t="s">
        <v>15</v>
      </c>
      <c r="H59" s="4">
        <v>2970</v>
      </c>
      <c r="I59" s="6">
        <v>720462.27</v>
      </c>
      <c r="J59" s="6">
        <v>219833</v>
      </c>
      <c r="K59" s="7">
        <f t="shared" si="0"/>
        <v>500629.27</v>
      </c>
      <c r="L59" s="4" t="str">
        <f t="shared" si="1"/>
        <v>CARTERA CASTIGADA</v>
      </c>
    </row>
    <row r="60" spans="1:12" x14ac:dyDescent="0.2">
      <c r="A60" s="4" t="s">
        <v>11</v>
      </c>
      <c r="B60" s="4" t="s">
        <v>67</v>
      </c>
      <c r="C60" s="4" t="s">
        <v>132</v>
      </c>
      <c r="D60" s="4" t="s">
        <v>133</v>
      </c>
      <c r="E60" s="4" t="s">
        <v>4270</v>
      </c>
      <c r="F60" s="4">
        <v>6906</v>
      </c>
      <c r="G60" s="5" t="s">
        <v>15</v>
      </c>
      <c r="H60" s="4">
        <v>2970</v>
      </c>
      <c r="I60" s="6">
        <v>842213.95</v>
      </c>
      <c r="J60" s="6">
        <v>267068</v>
      </c>
      <c r="K60" s="7">
        <f t="shared" si="0"/>
        <v>575145.94999999995</v>
      </c>
      <c r="L60" s="4" t="str">
        <f t="shared" si="1"/>
        <v>CARTERA CASTIGADA</v>
      </c>
    </row>
    <row r="61" spans="1:12" x14ac:dyDescent="0.2">
      <c r="A61" s="4" t="s">
        <v>11</v>
      </c>
      <c r="B61" s="4" t="s">
        <v>19</v>
      </c>
      <c r="C61" s="4" t="s">
        <v>134</v>
      </c>
      <c r="D61" s="4" t="s">
        <v>135</v>
      </c>
      <c r="E61" s="4" t="s">
        <v>4271</v>
      </c>
      <c r="F61" s="4">
        <v>32274</v>
      </c>
      <c r="G61" s="5" t="s">
        <v>15</v>
      </c>
      <c r="H61" s="4">
        <v>2970</v>
      </c>
      <c r="I61" s="6">
        <v>1121544.29</v>
      </c>
      <c r="J61" s="6">
        <v>353102</v>
      </c>
      <c r="K61" s="7">
        <f t="shared" si="0"/>
        <v>768442.29</v>
      </c>
      <c r="L61" s="4" t="str">
        <f t="shared" si="1"/>
        <v>CARTERA CASTIGADA</v>
      </c>
    </row>
    <row r="62" spans="1:12" x14ac:dyDescent="0.2">
      <c r="A62" s="4" t="s">
        <v>11</v>
      </c>
      <c r="B62" s="4" t="s">
        <v>22</v>
      </c>
      <c r="C62" s="4" t="s">
        <v>136</v>
      </c>
      <c r="D62" s="4" t="s">
        <v>137</v>
      </c>
      <c r="E62" s="4" t="s">
        <v>4272</v>
      </c>
      <c r="F62" s="4">
        <v>248813</v>
      </c>
      <c r="G62" s="5" t="s">
        <v>15</v>
      </c>
      <c r="H62" s="4">
        <v>2970</v>
      </c>
      <c r="I62" s="6">
        <v>1153412.1200000001</v>
      </c>
      <c r="J62" s="6">
        <v>363201</v>
      </c>
      <c r="K62" s="7">
        <f t="shared" si="0"/>
        <v>790211.12000000011</v>
      </c>
      <c r="L62" s="4" t="str">
        <f t="shared" si="1"/>
        <v>CARTERA CASTIGADA</v>
      </c>
    </row>
    <row r="63" spans="1:12" x14ac:dyDescent="0.2">
      <c r="A63" s="4" t="s">
        <v>11</v>
      </c>
      <c r="B63" s="4" t="s">
        <v>12</v>
      </c>
      <c r="C63" s="4" t="s">
        <v>138</v>
      </c>
      <c r="D63" s="4" t="s">
        <v>139</v>
      </c>
      <c r="E63" s="4" t="s">
        <v>4273</v>
      </c>
      <c r="F63" s="4">
        <v>78848</v>
      </c>
      <c r="G63" s="5" t="s">
        <v>15</v>
      </c>
      <c r="H63" s="4">
        <v>2970</v>
      </c>
      <c r="I63" s="6">
        <v>1617812.08</v>
      </c>
      <c r="J63" s="6">
        <v>534286</v>
      </c>
      <c r="K63" s="7">
        <f t="shared" si="0"/>
        <v>1083526.08</v>
      </c>
      <c r="L63" s="4" t="str">
        <f t="shared" si="1"/>
        <v>CARTERA CASTIGADA</v>
      </c>
    </row>
    <row r="64" spans="1:12" x14ac:dyDescent="0.2">
      <c r="A64" s="4" t="s">
        <v>11</v>
      </c>
      <c r="B64" s="4" t="s">
        <v>50</v>
      </c>
      <c r="C64" s="4" t="s">
        <v>140</v>
      </c>
      <c r="D64" s="4" t="s">
        <v>141</v>
      </c>
      <c r="E64" s="4" t="s">
        <v>4274</v>
      </c>
      <c r="F64" s="4">
        <v>252237</v>
      </c>
      <c r="G64" s="5" t="s">
        <v>15</v>
      </c>
      <c r="H64" s="4">
        <v>2970</v>
      </c>
      <c r="I64" s="6">
        <v>1758121.11</v>
      </c>
      <c r="J64" s="6">
        <v>552599</v>
      </c>
      <c r="K64" s="7">
        <f t="shared" si="0"/>
        <v>1205522.1100000001</v>
      </c>
      <c r="L64" s="4" t="str">
        <f t="shared" si="1"/>
        <v>CARTERA CASTIGADA</v>
      </c>
    </row>
    <row r="65" spans="1:12" x14ac:dyDescent="0.2">
      <c r="A65" s="4" t="s">
        <v>11</v>
      </c>
      <c r="B65" s="4" t="s">
        <v>25</v>
      </c>
      <c r="C65" s="4" t="s">
        <v>142</v>
      </c>
      <c r="D65" s="4" t="s">
        <v>143</v>
      </c>
      <c r="E65" s="4" t="s">
        <v>4275</v>
      </c>
      <c r="F65" s="4">
        <v>58295</v>
      </c>
      <c r="G65" s="5" t="s">
        <v>15</v>
      </c>
      <c r="H65" s="4">
        <v>2970</v>
      </c>
      <c r="I65" s="6">
        <v>2492236.62</v>
      </c>
      <c r="J65" s="6">
        <v>826968</v>
      </c>
      <c r="K65" s="7">
        <f t="shared" si="0"/>
        <v>1665268.62</v>
      </c>
      <c r="L65" s="4" t="str">
        <f t="shared" si="1"/>
        <v>CARTERA CASTIGADA</v>
      </c>
    </row>
    <row r="66" spans="1:12" x14ac:dyDescent="0.2">
      <c r="A66" s="4" t="s">
        <v>11</v>
      </c>
      <c r="B66" s="4" t="s">
        <v>67</v>
      </c>
      <c r="C66" s="4" t="s">
        <v>144</v>
      </c>
      <c r="D66" s="4" t="s">
        <v>145</v>
      </c>
      <c r="E66" s="4" t="s">
        <v>4276</v>
      </c>
      <c r="F66" s="4">
        <v>203032</v>
      </c>
      <c r="G66" s="5" t="s">
        <v>15</v>
      </c>
      <c r="H66" s="4">
        <v>2970</v>
      </c>
      <c r="I66" s="6">
        <v>2588170.52</v>
      </c>
      <c r="J66" s="6">
        <v>808331</v>
      </c>
      <c r="K66" s="7">
        <f t="shared" si="0"/>
        <v>1779839.52</v>
      </c>
      <c r="L66" s="4" t="str">
        <f t="shared" si="1"/>
        <v>CARTERA CASTIGADA</v>
      </c>
    </row>
    <row r="67" spans="1:12" x14ac:dyDescent="0.2">
      <c r="A67" s="4" t="s">
        <v>11</v>
      </c>
      <c r="B67" s="4" t="s">
        <v>146</v>
      </c>
      <c r="C67" s="4" t="s">
        <v>147</v>
      </c>
      <c r="D67" s="4" t="s">
        <v>148</v>
      </c>
      <c r="E67" s="4" t="s">
        <v>4277</v>
      </c>
      <c r="F67" s="4">
        <v>234524</v>
      </c>
      <c r="G67" s="5" t="s">
        <v>15</v>
      </c>
      <c r="H67" s="4">
        <v>2970</v>
      </c>
      <c r="I67" s="6">
        <v>3793110.94</v>
      </c>
      <c r="J67" s="6">
        <v>1134481</v>
      </c>
      <c r="K67" s="7">
        <f t="shared" ref="K67:K130" si="2">I67-J67</f>
        <v>2658629.94</v>
      </c>
      <c r="L67" s="4" t="str">
        <f t="shared" ref="L67:L130" si="3">IF(H67=0,"SIN REPORTE",IF(H67&lt;=90,"COBRO JURIDICO","CARTERA CASTIGADA"))</f>
        <v>CARTERA CASTIGADA</v>
      </c>
    </row>
    <row r="68" spans="1:12" x14ac:dyDescent="0.2">
      <c r="A68" s="4" t="s">
        <v>11</v>
      </c>
      <c r="B68" s="4" t="s">
        <v>12</v>
      </c>
      <c r="C68" s="4" t="s">
        <v>149</v>
      </c>
      <c r="D68" s="4" t="s">
        <v>150</v>
      </c>
      <c r="E68" s="4" t="s">
        <v>4278</v>
      </c>
      <c r="F68" s="4">
        <v>213080</v>
      </c>
      <c r="G68" s="5" t="s">
        <v>15</v>
      </c>
      <c r="H68" s="4">
        <v>2970</v>
      </c>
      <c r="I68" s="6">
        <v>4496589.53</v>
      </c>
      <c r="J68" s="6">
        <v>1341045</v>
      </c>
      <c r="K68" s="7">
        <f t="shared" si="2"/>
        <v>3155544.5300000003</v>
      </c>
      <c r="L68" s="4" t="str">
        <f t="shared" si="3"/>
        <v>CARTERA CASTIGADA</v>
      </c>
    </row>
    <row r="69" spans="1:12" x14ac:dyDescent="0.2">
      <c r="A69" s="4" t="s">
        <v>11</v>
      </c>
      <c r="B69" s="4" t="s">
        <v>12</v>
      </c>
      <c r="C69" s="4" t="s">
        <v>151</v>
      </c>
      <c r="D69" s="4" t="s">
        <v>18</v>
      </c>
      <c r="E69" s="4" t="s">
        <v>4279</v>
      </c>
      <c r="F69" s="4">
        <v>153039</v>
      </c>
      <c r="G69" s="5" t="s">
        <v>15</v>
      </c>
      <c r="H69" s="4">
        <v>2970</v>
      </c>
      <c r="I69" s="6">
        <v>4573796.59</v>
      </c>
      <c r="J69" s="6">
        <v>1542048</v>
      </c>
      <c r="K69" s="7">
        <f t="shared" si="2"/>
        <v>3031748.59</v>
      </c>
      <c r="L69" s="4" t="str">
        <f t="shared" si="3"/>
        <v>CARTERA CASTIGADA</v>
      </c>
    </row>
    <row r="70" spans="1:12" x14ac:dyDescent="0.2">
      <c r="A70" s="4" t="s">
        <v>11</v>
      </c>
      <c r="B70" s="4" t="s">
        <v>12</v>
      </c>
      <c r="C70" s="4" t="s">
        <v>152</v>
      </c>
      <c r="D70" s="4" t="s">
        <v>153</v>
      </c>
      <c r="E70" s="4" t="s">
        <v>4280</v>
      </c>
      <c r="F70" s="4">
        <v>298727</v>
      </c>
      <c r="G70" s="5" t="s">
        <v>15</v>
      </c>
      <c r="H70" s="4">
        <v>2970</v>
      </c>
      <c r="I70" s="6">
        <v>5549778.1100000003</v>
      </c>
      <c r="J70" s="6">
        <v>1699356</v>
      </c>
      <c r="K70" s="7">
        <f t="shared" si="2"/>
        <v>3850422.1100000003</v>
      </c>
      <c r="L70" s="4" t="str">
        <f t="shared" si="3"/>
        <v>CARTERA CASTIGADA</v>
      </c>
    </row>
    <row r="71" spans="1:12" x14ac:dyDescent="0.2">
      <c r="A71" s="4" t="s">
        <v>11</v>
      </c>
      <c r="B71" s="4" t="s">
        <v>12</v>
      </c>
      <c r="C71" s="4" t="s">
        <v>154</v>
      </c>
      <c r="D71" s="4" t="s">
        <v>155</v>
      </c>
      <c r="E71" s="4" t="s">
        <v>4281</v>
      </c>
      <c r="F71" s="4">
        <v>142651</v>
      </c>
      <c r="G71" s="5" t="s">
        <v>15</v>
      </c>
      <c r="H71" s="4">
        <v>2970</v>
      </c>
      <c r="I71" s="6">
        <v>6236337.5</v>
      </c>
      <c r="J71" s="6">
        <v>1858156</v>
      </c>
      <c r="K71" s="7">
        <f t="shared" si="2"/>
        <v>4378181.5</v>
      </c>
      <c r="L71" s="4" t="str">
        <f t="shared" si="3"/>
        <v>CARTERA CASTIGADA</v>
      </c>
    </row>
    <row r="72" spans="1:12" x14ac:dyDescent="0.2">
      <c r="A72" s="4" t="s">
        <v>11</v>
      </c>
      <c r="B72" s="4" t="s">
        <v>50</v>
      </c>
      <c r="C72" s="4" t="s">
        <v>122</v>
      </c>
      <c r="D72" s="4" t="s">
        <v>156</v>
      </c>
      <c r="E72" s="4" t="s">
        <v>4282</v>
      </c>
      <c r="F72" s="4">
        <v>208635</v>
      </c>
      <c r="G72" s="5" t="s">
        <v>15</v>
      </c>
      <c r="H72" s="4">
        <v>2970</v>
      </c>
      <c r="I72" s="6">
        <v>13082051.949999999</v>
      </c>
      <c r="J72" s="6">
        <v>4234377</v>
      </c>
      <c r="K72" s="7">
        <f t="shared" si="2"/>
        <v>8847674.9499999993</v>
      </c>
      <c r="L72" s="4" t="str">
        <f t="shared" si="3"/>
        <v>CARTERA CASTIGADA</v>
      </c>
    </row>
    <row r="73" spans="1:12" x14ac:dyDescent="0.2">
      <c r="A73" s="4" t="s">
        <v>11</v>
      </c>
      <c r="B73" s="4" t="s">
        <v>157</v>
      </c>
      <c r="C73" s="4" t="s">
        <v>72</v>
      </c>
      <c r="D73" s="4" t="s">
        <v>158</v>
      </c>
      <c r="E73" s="4" t="s">
        <v>4283</v>
      </c>
      <c r="F73" s="4">
        <v>46134</v>
      </c>
      <c r="G73" s="5" t="s">
        <v>15</v>
      </c>
      <c r="H73" s="4">
        <v>2970</v>
      </c>
      <c r="I73" s="6">
        <v>28364018.719999999</v>
      </c>
      <c r="J73" s="6">
        <v>8506416</v>
      </c>
      <c r="K73" s="7">
        <f t="shared" si="2"/>
        <v>19857602.719999999</v>
      </c>
      <c r="L73" s="4" t="str">
        <f t="shared" si="3"/>
        <v>CARTERA CASTIGADA</v>
      </c>
    </row>
    <row r="74" spans="1:12" x14ac:dyDescent="0.2">
      <c r="A74" s="4" t="s">
        <v>11</v>
      </c>
      <c r="B74" s="4" t="s">
        <v>12</v>
      </c>
      <c r="C74" s="4" t="s">
        <v>159</v>
      </c>
      <c r="D74" s="4" t="s">
        <v>135</v>
      </c>
      <c r="E74" s="4" t="s">
        <v>4284</v>
      </c>
      <c r="F74" s="4">
        <v>5781</v>
      </c>
      <c r="G74" s="5" t="s">
        <v>15</v>
      </c>
      <c r="H74" s="4">
        <v>2970</v>
      </c>
      <c r="I74" s="6">
        <v>67312092.359999999</v>
      </c>
      <c r="J74" s="6">
        <v>20281194</v>
      </c>
      <c r="K74" s="7">
        <f t="shared" si="2"/>
        <v>47030898.359999999</v>
      </c>
      <c r="L74" s="4" t="str">
        <f t="shared" si="3"/>
        <v>CARTERA CASTIGADA</v>
      </c>
    </row>
    <row r="75" spans="1:12" x14ac:dyDescent="0.2">
      <c r="A75" s="4" t="s">
        <v>11</v>
      </c>
      <c r="B75" s="4" t="s">
        <v>19</v>
      </c>
      <c r="C75" s="4" t="s">
        <v>160</v>
      </c>
      <c r="D75" s="4" t="s">
        <v>161</v>
      </c>
      <c r="E75" s="4" t="s">
        <v>4285</v>
      </c>
      <c r="F75" s="4">
        <v>236867</v>
      </c>
      <c r="G75" s="5" t="s">
        <v>15</v>
      </c>
      <c r="H75" s="4">
        <v>2940</v>
      </c>
      <c r="I75" s="6">
        <v>903161.82</v>
      </c>
      <c r="J75" s="6">
        <v>306331</v>
      </c>
      <c r="K75" s="7">
        <f t="shared" si="2"/>
        <v>596830.81999999995</v>
      </c>
      <c r="L75" s="4" t="str">
        <f t="shared" si="3"/>
        <v>CARTERA CASTIGADA</v>
      </c>
    </row>
    <row r="76" spans="1:12" x14ac:dyDescent="0.2">
      <c r="A76" s="4" t="s">
        <v>11</v>
      </c>
      <c r="B76" s="4" t="s">
        <v>12</v>
      </c>
      <c r="C76" s="4" t="s">
        <v>162</v>
      </c>
      <c r="D76" s="4" t="s">
        <v>163</v>
      </c>
      <c r="E76" s="4" t="s">
        <v>4286</v>
      </c>
      <c r="F76" s="4">
        <v>265429</v>
      </c>
      <c r="G76" s="5" t="s">
        <v>15</v>
      </c>
      <c r="H76" s="4">
        <v>2940</v>
      </c>
      <c r="I76" s="6">
        <v>1039732.4</v>
      </c>
      <c r="J76" s="6">
        <v>362637</v>
      </c>
      <c r="K76" s="7">
        <f t="shared" si="2"/>
        <v>677095.4</v>
      </c>
      <c r="L76" s="4" t="str">
        <f t="shared" si="3"/>
        <v>CARTERA CASTIGADA</v>
      </c>
    </row>
    <row r="77" spans="1:12" x14ac:dyDescent="0.2">
      <c r="A77" s="4" t="s">
        <v>11</v>
      </c>
      <c r="B77" s="4" t="s">
        <v>19</v>
      </c>
      <c r="C77" s="4" t="s">
        <v>164</v>
      </c>
      <c r="D77" s="4" t="s">
        <v>165</v>
      </c>
      <c r="E77" s="4" t="s">
        <v>4287</v>
      </c>
      <c r="F77" s="4">
        <v>183630</v>
      </c>
      <c r="G77" s="5" t="s">
        <v>15</v>
      </c>
      <c r="H77" s="4">
        <v>2940</v>
      </c>
      <c r="I77" s="6">
        <v>1177449.78</v>
      </c>
      <c r="J77" s="6">
        <v>367544</v>
      </c>
      <c r="K77" s="7">
        <f t="shared" si="2"/>
        <v>809905.78</v>
      </c>
      <c r="L77" s="4" t="str">
        <f t="shared" si="3"/>
        <v>CARTERA CASTIGADA</v>
      </c>
    </row>
    <row r="78" spans="1:12" x14ac:dyDescent="0.2">
      <c r="A78" s="4" t="s">
        <v>11</v>
      </c>
      <c r="B78" s="4" t="s">
        <v>12</v>
      </c>
      <c r="C78" s="4" t="s">
        <v>166</v>
      </c>
      <c r="D78" s="4" t="s">
        <v>167</v>
      </c>
      <c r="E78" s="4" t="s">
        <v>4288</v>
      </c>
      <c r="F78" s="4">
        <v>150084</v>
      </c>
      <c r="G78" s="5" t="s">
        <v>15</v>
      </c>
      <c r="H78" s="4">
        <v>2940</v>
      </c>
      <c r="I78" s="6">
        <v>1191004.46</v>
      </c>
      <c r="J78" s="6">
        <v>402755</v>
      </c>
      <c r="K78" s="7">
        <f t="shared" si="2"/>
        <v>788249.46</v>
      </c>
      <c r="L78" s="4" t="str">
        <f t="shared" si="3"/>
        <v>CARTERA CASTIGADA</v>
      </c>
    </row>
    <row r="79" spans="1:12" x14ac:dyDescent="0.2">
      <c r="A79" s="4" t="s">
        <v>11</v>
      </c>
      <c r="B79" s="4" t="s">
        <v>12</v>
      </c>
      <c r="C79" s="4" t="s">
        <v>168</v>
      </c>
      <c r="D79" s="4" t="s">
        <v>169</v>
      </c>
      <c r="E79" s="4" t="s">
        <v>4289</v>
      </c>
      <c r="F79" s="4">
        <v>220036</v>
      </c>
      <c r="G79" s="5" t="s">
        <v>15</v>
      </c>
      <c r="H79" s="4">
        <v>2940</v>
      </c>
      <c r="I79" s="6">
        <v>1436485.73</v>
      </c>
      <c r="J79" s="6">
        <v>452337</v>
      </c>
      <c r="K79" s="7">
        <f t="shared" si="2"/>
        <v>984148.73</v>
      </c>
      <c r="L79" s="4" t="str">
        <f t="shared" si="3"/>
        <v>CARTERA CASTIGADA</v>
      </c>
    </row>
    <row r="80" spans="1:12" x14ac:dyDescent="0.2">
      <c r="A80" s="4" t="s">
        <v>11</v>
      </c>
      <c r="B80" s="4" t="s">
        <v>19</v>
      </c>
      <c r="C80" s="4" t="s">
        <v>170</v>
      </c>
      <c r="D80" s="4" t="s">
        <v>171</v>
      </c>
      <c r="E80" s="4" t="s">
        <v>4290</v>
      </c>
      <c r="F80" s="4">
        <v>150985</v>
      </c>
      <c r="G80" s="5" t="s">
        <v>15</v>
      </c>
      <c r="H80" s="4">
        <v>2940</v>
      </c>
      <c r="I80" s="6">
        <v>1484157.52</v>
      </c>
      <c r="J80" s="6">
        <v>467226</v>
      </c>
      <c r="K80" s="7">
        <f t="shared" si="2"/>
        <v>1016931.52</v>
      </c>
      <c r="L80" s="4" t="str">
        <f t="shared" si="3"/>
        <v>CARTERA CASTIGADA</v>
      </c>
    </row>
    <row r="81" spans="1:12" x14ac:dyDescent="0.2">
      <c r="A81" s="4" t="s">
        <v>11</v>
      </c>
      <c r="B81" s="4" t="s">
        <v>12</v>
      </c>
      <c r="C81" s="4" t="s">
        <v>172</v>
      </c>
      <c r="D81" s="4" t="s">
        <v>173</v>
      </c>
      <c r="E81" s="4" t="s">
        <v>4291</v>
      </c>
      <c r="F81" s="4">
        <v>68195</v>
      </c>
      <c r="G81" s="5" t="s">
        <v>15</v>
      </c>
      <c r="H81" s="4">
        <v>2940</v>
      </c>
      <c r="I81" s="6">
        <v>1551670</v>
      </c>
      <c r="J81" s="6">
        <v>526962</v>
      </c>
      <c r="K81" s="7">
        <f t="shared" si="2"/>
        <v>1024708</v>
      </c>
      <c r="L81" s="4" t="str">
        <f t="shared" si="3"/>
        <v>CARTERA CASTIGADA</v>
      </c>
    </row>
    <row r="82" spans="1:12" x14ac:dyDescent="0.2">
      <c r="A82" s="4" t="s">
        <v>11</v>
      </c>
      <c r="B82" s="4" t="s">
        <v>12</v>
      </c>
      <c r="C82" s="4" t="s">
        <v>174</v>
      </c>
      <c r="D82" s="4" t="s">
        <v>175</v>
      </c>
      <c r="E82" s="4" t="s">
        <v>4292</v>
      </c>
      <c r="F82" s="4">
        <v>16079</v>
      </c>
      <c r="G82" s="5" t="s">
        <v>15</v>
      </c>
      <c r="H82" s="4">
        <v>2940</v>
      </c>
      <c r="I82" s="6">
        <v>1973421.13</v>
      </c>
      <c r="J82" s="6">
        <v>664298</v>
      </c>
      <c r="K82" s="7">
        <f t="shared" si="2"/>
        <v>1309123.1299999999</v>
      </c>
      <c r="L82" s="4" t="str">
        <f t="shared" si="3"/>
        <v>CARTERA CASTIGADA</v>
      </c>
    </row>
    <row r="83" spans="1:12" x14ac:dyDescent="0.2">
      <c r="A83" s="4" t="s">
        <v>11</v>
      </c>
      <c r="B83" s="4" t="s">
        <v>19</v>
      </c>
      <c r="C83" s="4" t="s">
        <v>176</v>
      </c>
      <c r="D83" s="4" t="s">
        <v>177</v>
      </c>
      <c r="E83" s="4" t="s">
        <v>4293</v>
      </c>
      <c r="F83" s="4">
        <v>143089</v>
      </c>
      <c r="G83" s="5" t="s">
        <v>15</v>
      </c>
      <c r="H83" s="4">
        <v>2940</v>
      </c>
      <c r="I83" s="6">
        <v>2004847.48</v>
      </c>
      <c r="J83" s="6">
        <v>696962</v>
      </c>
      <c r="K83" s="7">
        <f t="shared" si="2"/>
        <v>1307885.48</v>
      </c>
      <c r="L83" s="4" t="str">
        <f t="shared" si="3"/>
        <v>CARTERA CASTIGADA</v>
      </c>
    </row>
    <row r="84" spans="1:12" x14ac:dyDescent="0.2">
      <c r="A84" s="4" t="s">
        <v>11</v>
      </c>
      <c r="B84" s="4" t="s">
        <v>12</v>
      </c>
      <c r="C84" s="4" t="s">
        <v>178</v>
      </c>
      <c r="D84" s="4" t="s">
        <v>179</v>
      </c>
      <c r="E84" s="4" t="s">
        <v>4294</v>
      </c>
      <c r="F84" s="4">
        <v>203305</v>
      </c>
      <c r="G84" s="5" t="s">
        <v>15</v>
      </c>
      <c r="H84" s="4">
        <v>2940</v>
      </c>
      <c r="I84" s="6">
        <v>3237372.35</v>
      </c>
      <c r="J84" s="6">
        <v>1062197</v>
      </c>
      <c r="K84" s="7">
        <f t="shared" si="2"/>
        <v>2175175.35</v>
      </c>
      <c r="L84" s="4" t="str">
        <f t="shared" si="3"/>
        <v>CARTERA CASTIGADA</v>
      </c>
    </row>
    <row r="85" spans="1:12" x14ac:dyDescent="0.2">
      <c r="A85" s="4" t="s">
        <v>11</v>
      </c>
      <c r="B85" s="4" t="s">
        <v>12</v>
      </c>
      <c r="C85" s="4" t="s">
        <v>180</v>
      </c>
      <c r="D85" s="4" t="s">
        <v>181</v>
      </c>
      <c r="E85" s="4" t="s">
        <v>4295</v>
      </c>
      <c r="F85" s="4">
        <v>198497</v>
      </c>
      <c r="G85" s="5" t="s">
        <v>15</v>
      </c>
      <c r="H85" s="4">
        <v>2940</v>
      </c>
      <c r="I85" s="6">
        <v>3626837.13</v>
      </c>
      <c r="J85" s="6">
        <v>1139771</v>
      </c>
      <c r="K85" s="7">
        <f t="shared" si="2"/>
        <v>2487066.13</v>
      </c>
      <c r="L85" s="4" t="str">
        <f t="shared" si="3"/>
        <v>CARTERA CASTIGADA</v>
      </c>
    </row>
    <row r="86" spans="1:12" x14ac:dyDescent="0.2">
      <c r="A86" s="4" t="s">
        <v>11</v>
      </c>
      <c r="B86" s="4" t="s">
        <v>12</v>
      </c>
      <c r="C86" s="4" t="s">
        <v>182</v>
      </c>
      <c r="D86" s="4" t="s">
        <v>183</v>
      </c>
      <c r="E86" s="4" t="s">
        <v>4296</v>
      </c>
      <c r="F86" s="4">
        <v>136786</v>
      </c>
      <c r="G86" s="5" t="s">
        <v>15</v>
      </c>
      <c r="H86" s="4">
        <v>2940</v>
      </c>
      <c r="I86" s="6">
        <v>4197032.9800000004</v>
      </c>
      <c r="J86" s="6">
        <v>1303128</v>
      </c>
      <c r="K86" s="7">
        <f t="shared" si="2"/>
        <v>2893904.9800000004</v>
      </c>
      <c r="L86" s="4" t="str">
        <f t="shared" si="3"/>
        <v>CARTERA CASTIGADA</v>
      </c>
    </row>
    <row r="87" spans="1:12" x14ac:dyDescent="0.2">
      <c r="A87" s="4" t="s">
        <v>11</v>
      </c>
      <c r="B87" s="4" t="s">
        <v>12</v>
      </c>
      <c r="C87" s="4" t="s">
        <v>184</v>
      </c>
      <c r="D87" s="4" t="s">
        <v>185</v>
      </c>
      <c r="E87" s="4" t="s">
        <v>4297</v>
      </c>
      <c r="F87" s="4">
        <v>79606</v>
      </c>
      <c r="G87" s="5" t="s">
        <v>15</v>
      </c>
      <c r="H87" s="4">
        <v>2940</v>
      </c>
      <c r="I87" s="6">
        <v>4315848.09</v>
      </c>
      <c r="J87" s="6">
        <v>1373383</v>
      </c>
      <c r="K87" s="7">
        <f t="shared" si="2"/>
        <v>2942465.09</v>
      </c>
      <c r="L87" s="4" t="str">
        <f t="shared" si="3"/>
        <v>CARTERA CASTIGADA</v>
      </c>
    </row>
    <row r="88" spans="1:12" x14ac:dyDescent="0.2">
      <c r="A88" s="4" t="s">
        <v>11</v>
      </c>
      <c r="B88" s="4" t="s">
        <v>19</v>
      </c>
      <c r="C88" s="4" t="s">
        <v>61</v>
      </c>
      <c r="D88" s="4" t="s">
        <v>186</v>
      </c>
      <c r="E88" s="4" t="s">
        <v>4298</v>
      </c>
      <c r="F88" s="4">
        <v>58782</v>
      </c>
      <c r="G88" s="5" t="s">
        <v>15</v>
      </c>
      <c r="H88" s="4">
        <v>2940</v>
      </c>
      <c r="I88" s="6">
        <v>5152117.71</v>
      </c>
      <c r="J88" s="6">
        <v>1566879</v>
      </c>
      <c r="K88" s="7">
        <f t="shared" si="2"/>
        <v>3585238.71</v>
      </c>
      <c r="L88" s="4" t="str">
        <f t="shared" si="3"/>
        <v>CARTERA CASTIGADA</v>
      </c>
    </row>
    <row r="89" spans="1:12" x14ac:dyDescent="0.2">
      <c r="A89" s="4" t="s">
        <v>11</v>
      </c>
      <c r="B89" s="4" t="s">
        <v>12</v>
      </c>
      <c r="C89" s="4" t="s">
        <v>106</v>
      </c>
      <c r="D89" s="4" t="s">
        <v>187</v>
      </c>
      <c r="E89" s="4" t="s">
        <v>4299</v>
      </c>
      <c r="F89" s="4">
        <v>103554</v>
      </c>
      <c r="G89" s="5" t="s">
        <v>15</v>
      </c>
      <c r="H89" s="4">
        <v>2940</v>
      </c>
      <c r="I89" s="6">
        <v>6114623.4000000004</v>
      </c>
      <c r="J89" s="6">
        <v>1855434</v>
      </c>
      <c r="K89" s="7">
        <f t="shared" si="2"/>
        <v>4259189.4000000004</v>
      </c>
      <c r="L89" s="4" t="str">
        <f t="shared" si="3"/>
        <v>CARTERA CASTIGADA</v>
      </c>
    </row>
    <row r="90" spans="1:12" x14ac:dyDescent="0.2">
      <c r="A90" s="4" t="s">
        <v>11</v>
      </c>
      <c r="B90" s="4" t="s">
        <v>12</v>
      </c>
      <c r="C90" s="4" t="s">
        <v>188</v>
      </c>
      <c r="D90" s="4" t="s">
        <v>189</v>
      </c>
      <c r="E90" s="4" t="s">
        <v>4300</v>
      </c>
      <c r="F90" s="4">
        <v>187888</v>
      </c>
      <c r="G90" s="5" t="s">
        <v>15</v>
      </c>
      <c r="H90" s="4">
        <v>2940</v>
      </c>
      <c r="I90" s="6">
        <v>7554914.21</v>
      </c>
      <c r="J90" s="6">
        <v>2317656</v>
      </c>
      <c r="K90" s="7">
        <f t="shared" si="2"/>
        <v>5237258.21</v>
      </c>
      <c r="L90" s="4" t="str">
        <f t="shared" si="3"/>
        <v>CARTERA CASTIGADA</v>
      </c>
    </row>
    <row r="91" spans="1:12" x14ac:dyDescent="0.2">
      <c r="A91" s="4" t="s">
        <v>11</v>
      </c>
      <c r="B91" s="4" t="s">
        <v>67</v>
      </c>
      <c r="C91" s="4" t="s">
        <v>190</v>
      </c>
      <c r="D91" s="4" t="s">
        <v>79</v>
      </c>
      <c r="E91" s="4" t="s">
        <v>4301</v>
      </c>
      <c r="F91" s="4">
        <v>70019</v>
      </c>
      <c r="G91" s="5" t="s">
        <v>15</v>
      </c>
      <c r="H91" s="4">
        <v>2910</v>
      </c>
      <c r="I91" s="6">
        <v>96865.43</v>
      </c>
      <c r="J91" s="6">
        <v>31368</v>
      </c>
      <c r="K91" s="7">
        <f t="shared" si="2"/>
        <v>65497.429999999993</v>
      </c>
      <c r="L91" s="4" t="str">
        <f t="shared" si="3"/>
        <v>CARTERA CASTIGADA</v>
      </c>
    </row>
    <row r="92" spans="1:12" x14ac:dyDescent="0.2">
      <c r="A92" s="4" t="s">
        <v>11</v>
      </c>
      <c r="B92" s="4" t="s">
        <v>12</v>
      </c>
      <c r="C92" s="4" t="s">
        <v>191</v>
      </c>
      <c r="D92" s="4" t="s">
        <v>192</v>
      </c>
      <c r="E92" s="4" t="s">
        <v>4302</v>
      </c>
      <c r="F92" s="4">
        <v>218329</v>
      </c>
      <c r="G92" s="5" t="s">
        <v>15</v>
      </c>
      <c r="H92" s="4">
        <v>2910</v>
      </c>
      <c r="I92" s="6">
        <v>446875.13</v>
      </c>
      <c r="J92" s="6">
        <v>145031</v>
      </c>
      <c r="K92" s="7">
        <f t="shared" si="2"/>
        <v>301844.13</v>
      </c>
      <c r="L92" s="4" t="str">
        <f t="shared" si="3"/>
        <v>CARTERA CASTIGADA</v>
      </c>
    </row>
    <row r="93" spans="1:12" x14ac:dyDescent="0.2">
      <c r="A93" s="4" t="s">
        <v>11</v>
      </c>
      <c r="B93" s="4" t="s">
        <v>16</v>
      </c>
      <c r="C93" s="4" t="s">
        <v>193</v>
      </c>
      <c r="D93" s="4" t="s">
        <v>194</v>
      </c>
      <c r="E93" s="4" t="s">
        <v>4303</v>
      </c>
      <c r="F93" s="4">
        <v>289825</v>
      </c>
      <c r="G93" s="5" t="s">
        <v>15</v>
      </c>
      <c r="H93" s="4">
        <v>2910</v>
      </c>
      <c r="I93" s="6">
        <v>482608.28</v>
      </c>
      <c r="J93" s="6">
        <v>165744</v>
      </c>
      <c r="K93" s="7">
        <f t="shared" si="2"/>
        <v>316864.28000000003</v>
      </c>
      <c r="L93" s="4" t="str">
        <f t="shared" si="3"/>
        <v>CARTERA CASTIGADA</v>
      </c>
    </row>
    <row r="94" spans="1:12" x14ac:dyDescent="0.2">
      <c r="A94" s="4" t="s">
        <v>11</v>
      </c>
      <c r="B94" s="4" t="s">
        <v>12</v>
      </c>
      <c r="C94" s="4" t="s">
        <v>195</v>
      </c>
      <c r="D94" s="4" t="s">
        <v>196</v>
      </c>
      <c r="E94" s="4" t="s">
        <v>4304</v>
      </c>
      <c r="F94" s="4">
        <v>272268</v>
      </c>
      <c r="G94" s="5" t="s">
        <v>15</v>
      </c>
      <c r="H94" s="4">
        <v>2910</v>
      </c>
      <c r="I94" s="6">
        <v>786831.68</v>
      </c>
      <c r="J94" s="6">
        <v>279537</v>
      </c>
      <c r="K94" s="7">
        <f t="shared" si="2"/>
        <v>507294.68000000005</v>
      </c>
      <c r="L94" s="4" t="str">
        <f t="shared" si="3"/>
        <v>CARTERA CASTIGADA</v>
      </c>
    </row>
    <row r="95" spans="1:12" x14ac:dyDescent="0.2">
      <c r="A95" s="4" t="s">
        <v>11</v>
      </c>
      <c r="B95" s="4" t="s">
        <v>12</v>
      </c>
      <c r="C95" s="4" t="s">
        <v>197</v>
      </c>
      <c r="D95" s="4" t="s">
        <v>198</v>
      </c>
      <c r="E95" s="4" t="s">
        <v>4305</v>
      </c>
      <c r="F95" s="4">
        <v>103919</v>
      </c>
      <c r="G95" s="5" t="s">
        <v>15</v>
      </c>
      <c r="H95" s="4">
        <v>2910</v>
      </c>
      <c r="I95" s="6">
        <v>1235125.6299999999</v>
      </c>
      <c r="J95" s="6">
        <v>380421</v>
      </c>
      <c r="K95" s="7">
        <f t="shared" si="2"/>
        <v>854704.62999999989</v>
      </c>
      <c r="L95" s="4" t="str">
        <f t="shared" si="3"/>
        <v>CARTERA CASTIGADA</v>
      </c>
    </row>
    <row r="96" spans="1:12" x14ac:dyDescent="0.2">
      <c r="A96" s="4" t="s">
        <v>11</v>
      </c>
      <c r="B96" s="4" t="s">
        <v>12</v>
      </c>
      <c r="C96" s="4" t="s">
        <v>80</v>
      </c>
      <c r="D96" s="4" t="s">
        <v>199</v>
      </c>
      <c r="E96" s="4" t="s">
        <v>4306</v>
      </c>
      <c r="F96" s="4">
        <v>269165</v>
      </c>
      <c r="G96" s="5" t="s">
        <v>15</v>
      </c>
      <c r="H96" s="4">
        <v>2910</v>
      </c>
      <c r="I96" s="6">
        <v>1419700.76</v>
      </c>
      <c r="J96" s="6">
        <v>490812</v>
      </c>
      <c r="K96" s="7">
        <f t="shared" si="2"/>
        <v>928888.76</v>
      </c>
      <c r="L96" s="4" t="str">
        <f t="shared" si="3"/>
        <v>CARTERA CASTIGADA</v>
      </c>
    </row>
    <row r="97" spans="1:12" x14ac:dyDescent="0.2">
      <c r="A97" s="4" t="s">
        <v>11</v>
      </c>
      <c r="B97" s="4" t="s">
        <v>22</v>
      </c>
      <c r="C97" s="4" t="s">
        <v>200</v>
      </c>
      <c r="D97" s="4" t="s">
        <v>201</v>
      </c>
      <c r="E97" s="4" t="s">
        <v>4307</v>
      </c>
      <c r="F97" s="4">
        <v>269207</v>
      </c>
      <c r="G97" s="5" t="s">
        <v>15</v>
      </c>
      <c r="H97" s="4">
        <v>2910</v>
      </c>
      <c r="I97" s="6">
        <v>1562005.37</v>
      </c>
      <c r="J97" s="6">
        <v>478380</v>
      </c>
      <c r="K97" s="7">
        <f t="shared" si="2"/>
        <v>1083625.3700000001</v>
      </c>
      <c r="L97" s="4" t="str">
        <f t="shared" si="3"/>
        <v>CARTERA CASTIGADA</v>
      </c>
    </row>
    <row r="98" spans="1:12" x14ac:dyDescent="0.2">
      <c r="A98" s="4" t="s">
        <v>11</v>
      </c>
      <c r="B98" s="4" t="s">
        <v>19</v>
      </c>
      <c r="C98" s="4" t="s">
        <v>202</v>
      </c>
      <c r="D98" s="4" t="s">
        <v>203</v>
      </c>
      <c r="E98" s="4" t="s">
        <v>4308</v>
      </c>
      <c r="F98" s="4">
        <v>228237</v>
      </c>
      <c r="G98" s="5" t="s">
        <v>15</v>
      </c>
      <c r="H98" s="4">
        <v>2910</v>
      </c>
      <c r="I98" s="6">
        <v>3993067.38</v>
      </c>
      <c r="J98" s="6">
        <v>1245572</v>
      </c>
      <c r="K98" s="7">
        <f t="shared" si="2"/>
        <v>2747495.38</v>
      </c>
      <c r="L98" s="4" t="str">
        <f t="shared" si="3"/>
        <v>CARTERA CASTIGADA</v>
      </c>
    </row>
    <row r="99" spans="1:12" x14ac:dyDescent="0.2">
      <c r="A99" s="4" t="s">
        <v>11</v>
      </c>
      <c r="B99" s="4" t="s">
        <v>19</v>
      </c>
      <c r="C99" s="4" t="s">
        <v>204</v>
      </c>
      <c r="D99" s="4" t="s">
        <v>87</v>
      </c>
      <c r="E99" s="4" t="s">
        <v>4309</v>
      </c>
      <c r="F99" s="4">
        <v>267441</v>
      </c>
      <c r="G99" s="5" t="s">
        <v>15</v>
      </c>
      <c r="H99" s="4">
        <v>2910</v>
      </c>
      <c r="I99" s="6">
        <v>4059457.92</v>
      </c>
      <c r="J99" s="6">
        <v>1256272</v>
      </c>
      <c r="K99" s="7">
        <f t="shared" si="2"/>
        <v>2803185.92</v>
      </c>
      <c r="L99" s="4" t="str">
        <f t="shared" si="3"/>
        <v>CARTERA CASTIGADA</v>
      </c>
    </row>
    <row r="100" spans="1:12" x14ac:dyDescent="0.2">
      <c r="A100" s="4" t="s">
        <v>11</v>
      </c>
      <c r="B100" s="4" t="s">
        <v>19</v>
      </c>
      <c r="C100" s="4" t="s">
        <v>205</v>
      </c>
      <c r="D100" s="4" t="s">
        <v>206</v>
      </c>
      <c r="E100" s="4" t="s">
        <v>4310</v>
      </c>
      <c r="F100" s="4">
        <v>286359</v>
      </c>
      <c r="G100" s="5" t="s">
        <v>15</v>
      </c>
      <c r="H100" s="4">
        <v>2910</v>
      </c>
      <c r="I100" s="6">
        <v>4816999.63</v>
      </c>
      <c r="J100" s="6">
        <v>1515112</v>
      </c>
      <c r="K100" s="7">
        <f t="shared" si="2"/>
        <v>3301887.63</v>
      </c>
      <c r="L100" s="4" t="str">
        <f t="shared" si="3"/>
        <v>CARTERA CASTIGADA</v>
      </c>
    </row>
    <row r="101" spans="1:12" x14ac:dyDescent="0.2">
      <c r="A101" s="4" t="s">
        <v>11</v>
      </c>
      <c r="B101" s="4" t="s">
        <v>19</v>
      </c>
      <c r="C101" s="4" t="s">
        <v>207</v>
      </c>
      <c r="D101" s="4" t="s">
        <v>208</v>
      </c>
      <c r="E101" s="4" t="s">
        <v>4311</v>
      </c>
      <c r="F101" s="4">
        <v>248532</v>
      </c>
      <c r="G101" s="5" t="s">
        <v>15</v>
      </c>
      <c r="H101" s="4">
        <v>2910</v>
      </c>
      <c r="I101" s="6">
        <v>5730678.2199999997</v>
      </c>
      <c r="J101" s="6">
        <v>1789000</v>
      </c>
      <c r="K101" s="7">
        <f t="shared" si="2"/>
        <v>3941678.2199999997</v>
      </c>
      <c r="L101" s="4" t="str">
        <f t="shared" si="3"/>
        <v>CARTERA CASTIGADA</v>
      </c>
    </row>
    <row r="102" spans="1:12" x14ac:dyDescent="0.2">
      <c r="A102" s="4" t="s">
        <v>11</v>
      </c>
      <c r="B102" s="4" t="s">
        <v>25</v>
      </c>
      <c r="C102" s="4" t="s">
        <v>209</v>
      </c>
      <c r="D102" s="4" t="s">
        <v>210</v>
      </c>
      <c r="E102" s="4" t="s">
        <v>4312</v>
      </c>
      <c r="F102" s="4">
        <v>277036</v>
      </c>
      <c r="G102" s="5" t="s">
        <v>15</v>
      </c>
      <c r="H102" s="4">
        <v>2910</v>
      </c>
      <c r="I102" s="6">
        <v>6063375.3700000001</v>
      </c>
      <c r="J102" s="6">
        <v>1906633</v>
      </c>
      <c r="K102" s="7">
        <f t="shared" si="2"/>
        <v>4156742.37</v>
      </c>
      <c r="L102" s="4" t="str">
        <f t="shared" si="3"/>
        <v>CARTERA CASTIGADA</v>
      </c>
    </row>
    <row r="103" spans="1:12" x14ac:dyDescent="0.2">
      <c r="A103" s="4" t="s">
        <v>11</v>
      </c>
      <c r="B103" s="4" t="s">
        <v>25</v>
      </c>
      <c r="C103" s="4" t="s">
        <v>114</v>
      </c>
      <c r="D103" s="4" t="s">
        <v>211</v>
      </c>
      <c r="E103" s="4" t="s">
        <v>4313</v>
      </c>
      <c r="F103" s="4">
        <v>15618</v>
      </c>
      <c r="G103" s="5" t="s">
        <v>15</v>
      </c>
      <c r="H103" s="4">
        <v>2910</v>
      </c>
      <c r="I103" s="6">
        <v>9053643.8900000006</v>
      </c>
      <c r="J103" s="6">
        <v>2881279</v>
      </c>
      <c r="K103" s="7">
        <f t="shared" si="2"/>
        <v>6172364.8900000006</v>
      </c>
      <c r="L103" s="4" t="str">
        <f t="shared" si="3"/>
        <v>CARTERA CASTIGADA</v>
      </c>
    </row>
    <row r="104" spans="1:12" x14ac:dyDescent="0.2">
      <c r="A104" s="4" t="s">
        <v>11</v>
      </c>
      <c r="B104" s="4" t="s">
        <v>16</v>
      </c>
      <c r="C104" s="4" t="s">
        <v>212</v>
      </c>
      <c r="D104" s="4" t="s">
        <v>213</v>
      </c>
      <c r="E104" s="4" t="s">
        <v>4314</v>
      </c>
      <c r="F104" s="4">
        <v>204337</v>
      </c>
      <c r="G104" s="5" t="s">
        <v>15</v>
      </c>
      <c r="H104" s="4">
        <v>2910</v>
      </c>
      <c r="I104" s="6">
        <v>14646421.550000001</v>
      </c>
      <c r="J104" s="6">
        <v>4598274</v>
      </c>
      <c r="K104" s="7">
        <f t="shared" si="2"/>
        <v>10048147.550000001</v>
      </c>
      <c r="L104" s="4" t="str">
        <f t="shared" si="3"/>
        <v>CARTERA CASTIGADA</v>
      </c>
    </row>
    <row r="105" spans="1:12" x14ac:dyDescent="0.2">
      <c r="A105" s="4" t="s">
        <v>11</v>
      </c>
      <c r="B105" s="4" t="s">
        <v>22</v>
      </c>
      <c r="C105" s="4" t="s">
        <v>214</v>
      </c>
      <c r="D105" s="4" t="s">
        <v>215</v>
      </c>
      <c r="E105" s="4" t="s">
        <v>4315</v>
      </c>
      <c r="F105" s="4">
        <v>83632</v>
      </c>
      <c r="G105" s="5" t="s">
        <v>15</v>
      </c>
      <c r="H105" s="4">
        <v>2880</v>
      </c>
      <c r="I105" s="6">
        <v>374644.37</v>
      </c>
      <c r="J105" s="6">
        <v>148693</v>
      </c>
      <c r="K105" s="7">
        <f t="shared" si="2"/>
        <v>225951.37</v>
      </c>
      <c r="L105" s="4" t="str">
        <f t="shared" si="3"/>
        <v>CARTERA CASTIGADA</v>
      </c>
    </row>
    <row r="106" spans="1:12" x14ac:dyDescent="0.2">
      <c r="A106" s="4" t="s">
        <v>11</v>
      </c>
      <c r="B106" s="4" t="s">
        <v>19</v>
      </c>
      <c r="C106" s="4" t="s">
        <v>216</v>
      </c>
      <c r="D106" s="4" t="s">
        <v>217</v>
      </c>
      <c r="E106" s="4" t="s">
        <v>4316</v>
      </c>
      <c r="F106" s="4">
        <v>236859</v>
      </c>
      <c r="G106" s="5" t="s">
        <v>15</v>
      </c>
      <c r="H106" s="4">
        <v>2880</v>
      </c>
      <c r="I106" s="6">
        <v>574876.66</v>
      </c>
      <c r="J106" s="6">
        <v>212805</v>
      </c>
      <c r="K106" s="7">
        <f t="shared" si="2"/>
        <v>362071.66000000003</v>
      </c>
      <c r="L106" s="4" t="str">
        <f t="shared" si="3"/>
        <v>CARTERA CASTIGADA</v>
      </c>
    </row>
    <row r="107" spans="1:12" x14ac:dyDescent="0.2">
      <c r="A107" s="4" t="s">
        <v>11</v>
      </c>
      <c r="B107" s="4" t="s">
        <v>22</v>
      </c>
      <c r="C107" s="4" t="s">
        <v>218</v>
      </c>
      <c r="D107" s="4" t="s">
        <v>219</v>
      </c>
      <c r="E107" s="4" t="s">
        <v>4317</v>
      </c>
      <c r="F107" s="4">
        <v>288819</v>
      </c>
      <c r="G107" s="5" t="s">
        <v>15</v>
      </c>
      <c r="H107" s="4">
        <v>2880</v>
      </c>
      <c r="I107" s="6">
        <v>698766.84</v>
      </c>
      <c r="J107" s="6">
        <v>260642</v>
      </c>
      <c r="K107" s="7">
        <f t="shared" si="2"/>
        <v>438124.83999999997</v>
      </c>
      <c r="L107" s="4" t="str">
        <f t="shared" si="3"/>
        <v>CARTERA CASTIGADA</v>
      </c>
    </row>
    <row r="108" spans="1:12" x14ac:dyDescent="0.2">
      <c r="A108" s="4" t="s">
        <v>11</v>
      </c>
      <c r="B108" s="4" t="s">
        <v>157</v>
      </c>
      <c r="C108" s="4" t="s">
        <v>220</v>
      </c>
      <c r="D108" s="4" t="s">
        <v>221</v>
      </c>
      <c r="E108" s="4" t="s">
        <v>4318</v>
      </c>
      <c r="F108" s="4">
        <v>269033</v>
      </c>
      <c r="G108" s="5" t="s">
        <v>15</v>
      </c>
      <c r="H108" s="4">
        <v>2880</v>
      </c>
      <c r="I108" s="6">
        <v>2400882.7599999998</v>
      </c>
      <c r="J108" s="6">
        <v>750220</v>
      </c>
      <c r="K108" s="7">
        <f t="shared" si="2"/>
        <v>1650662.7599999998</v>
      </c>
      <c r="L108" s="4" t="str">
        <f t="shared" si="3"/>
        <v>CARTERA CASTIGADA</v>
      </c>
    </row>
    <row r="109" spans="1:12" x14ac:dyDescent="0.2">
      <c r="A109" s="4" t="s">
        <v>11</v>
      </c>
      <c r="B109" s="4" t="s">
        <v>50</v>
      </c>
      <c r="C109" s="4" t="s">
        <v>222</v>
      </c>
      <c r="D109" s="4" t="s">
        <v>223</v>
      </c>
      <c r="E109" s="4" t="s">
        <v>4319</v>
      </c>
      <c r="F109" s="4">
        <v>262723</v>
      </c>
      <c r="G109" s="5" t="s">
        <v>15</v>
      </c>
      <c r="H109" s="4">
        <v>2880</v>
      </c>
      <c r="I109" s="6">
        <v>3000068.73</v>
      </c>
      <c r="J109" s="6">
        <v>971637</v>
      </c>
      <c r="K109" s="7">
        <f t="shared" si="2"/>
        <v>2028431.73</v>
      </c>
      <c r="L109" s="4" t="str">
        <f t="shared" si="3"/>
        <v>CARTERA CASTIGADA</v>
      </c>
    </row>
    <row r="110" spans="1:12" x14ac:dyDescent="0.2">
      <c r="A110" s="4" t="s">
        <v>11</v>
      </c>
      <c r="B110" s="4" t="s">
        <v>19</v>
      </c>
      <c r="C110" s="4" t="s">
        <v>224</v>
      </c>
      <c r="D110" s="4" t="s">
        <v>225</v>
      </c>
      <c r="E110" s="4" t="s">
        <v>4320</v>
      </c>
      <c r="F110" s="4">
        <v>175537</v>
      </c>
      <c r="G110" s="5" t="s">
        <v>15</v>
      </c>
      <c r="H110" s="4">
        <v>2880</v>
      </c>
      <c r="I110" s="6">
        <v>3224170.71</v>
      </c>
      <c r="J110" s="6">
        <v>1008073</v>
      </c>
      <c r="K110" s="7">
        <f t="shared" si="2"/>
        <v>2216097.71</v>
      </c>
      <c r="L110" s="4" t="str">
        <f t="shared" si="3"/>
        <v>CARTERA CASTIGADA</v>
      </c>
    </row>
    <row r="111" spans="1:12" x14ac:dyDescent="0.2">
      <c r="A111" s="4" t="s">
        <v>11</v>
      </c>
      <c r="B111" s="4" t="s">
        <v>12</v>
      </c>
      <c r="C111" s="4" t="s">
        <v>226</v>
      </c>
      <c r="D111" s="4" t="s">
        <v>227</v>
      </c>
      <c r="E111" s="4" t="s">
        <v>4321</v>
      </c>
      <c r="F111" s="4">
        <v>188167</v>
      </c>
      <c r="G111" s="5" t="s">
        <v>15</v>
      </c>
      <c r="H111" s="4">
        <v>2880</v>
      </c>
      <c r="I111" s="6">
        <v>3504227.17</v>
      </c>
      <c r="J111" s="6">
        <v>1101845</v>
      </c>
      <c r="K111" s="7">
        <f t="shared" si="2"/>
        <v>2402382.17</v>
      </c>
      <c r="L111" s="4" t="str">
        <f t="shared" si="3"/>
        <v>CARTERA CASTIGADA</v>
      </c>
    </row>
    <row r="112" spans="1:12" x14ac:dyDescent="0.2">
      <c r="A112" s="4" t="s">
        <v>11</v>
      </c>
      <c r="B112" s="4" t="s">
        <v>12</v>
      </c>
      <c r="C112" s="4" t="s">
        <v>51</v>
      </c>
      <c r="D112" s="4" t="s">
        <v>228</v>
      </c>
      <c r="E112" s="4" t="s">
        <v>4322</v>
      </c>
      <c r="F112" s="4">
        <v>137438</v>
      </c>
      <c r="G112" s="5" t="s">
        <v>15</v>
      </c>
      <c r="H112" s="4">
        <v>2880</v>
      </c>
      <c r="I112" s="6">
        <v>3627297.14</v>
      </c>
      <c r="J112" s="6">
        <v>1244729</v>
      </c>
      <c r="K112" s="7">
        <f t="shared" si="2"/>
        <v>2382568.14</v>
      </c>
      <c r="L112" s="4" t="str">
        <f t="shared" si="3"/>
        <v>CARTERA CASTIGADA</v>
      </c>
    </row>
    <row r="113" spans="1:12" x14ac:dyDescent="0.2">
      <c r="A113" s="4" t="s">
        <v>11</v>
      </c>
      <c r="B113" s="4" t="s">
        <v>25</v>
      </c>
      <c r="C113" s="4" t="s">
        <v>229</v>
      </c>
      <c r="D113" s="4" t="s">
        <v>230</v>
      </c>
      <c r="E113" s="4" t="s">
        <v>4323</v>
      </c>
      <c r="F113" s="4">
        <v>212157</v>
      </c>
      <c r="G113" s="5" t="s">
        <v>15</v>
      </c>
      <c r="H113" s="4">
        <v>2880</v>
      </c>
      <c r="I113" s="6">
        <v>6902977.6100000003</v>
      </c>
      <c r="J113" s="6">
        <v>2088108</v>
      </c>
      <c r="K113" s="7">
        <f t="shared" si="2"/>
        <v>4814869.6100000003</v>
      </c>
      <c r="L113" s="4" t="str">
        <f t="shared" si="3"/>
        <v>CARTERA CASTIGADA</v>
      </c>
    </row>
    <row r="114" spans="1:12" x14ac:dyDescent="0.2">
      <c r="A114" s="4" t="s">
        <v>11</v>
      </c>
      <c r="B114" s="4" t="s">
        <v>22</v>
      </c>
      <c r="C114" s="4" t="s">
        <v>231</v>
      </c>
      <c r="D114" s="4" t="s">
        <v>232</v>
      </c>
      <c r="E114" s="4" t="s">
        <v>4324</v>
      </c>
      <c r="F114" s="4">
        <v>257442</v>
      </c>
      <c r="G114" s="5" t="s">
        <v>15</v>
      </c>
      <c r="H114" s="4">
        <v>2850</v>
      </c>
      <c r="I114" s="6">
        <v>431353.7</v>
      </c>
      <c r="J114" s="6">
        <v>137552</v>
      </c>
      <c r="K114" s="7">
        <f t="shared" si="2"/>
        <v>293801.7</v>
      </c>
      <c r="L114" s="4" t="str">
        <f t="shared" si="3"/>
        <v>CARTERA CASTIGADA</v>
      </c>
    </row>
    <row r="115" spans="1:12" x14ac:dyDescent="0.2">
      <c r="A115" s="4" t="s">
        <v>11</v>
      </c>
      <c r="B115" s="4" t="s">
        <v>19</v>
      </c>
      <c r="C115" s="4" t="s">
        <v>233</v>
      </c>
      <c r="D115" s="4" t="s">
        <v>234</v>
      </c>
      <c r="E115" s="4" t="s">
        <v>4325</v>
      </c>
      <c r="F115" s="4">
        <v>259687</v>
      </c>
      <c r="G115" s="5" t="s">
        <v>15</v>
      </c>
      <c r="H115" s="4">
        <v>2850</v>
      </c>
      <c r="I115" s="6">
        <v>758591.45</v>
      </c>
      <c r="J115" s="6">
        <v>284670</v>
      </c>
      <c r="K115" s="7">
        <f t="shared" si="2"/>
        <v>473921.44999999995</v>
      </c>
      <c r="L115" s="4" t="str">
        <f t="shared" si="3"/>
        <v>CARTERA CASTIGADA</v>
      </c>
    </row>
    <row r="116" spans="1:12" x14ac:dyDescent="0.2">
      <c r="A116" s="4" t="s">
        <v>11</v>
      </c>
      <c r="B116" s="4" t="s">
        <v>12</v>
      </c>
      <c r="C116" s="4" t="s">
        <v>235</v>
      </c>
      <c r="D116" s="4" t="s">
        <v>236</v>
      </c>
      <c r="E116" s="4" t="s">
        <v>4326</v>
      </c>
      <c r="F116" s="4">
        <v>234870</v>
      </c>
      <c r="G116" s="5" t="s">
        <v>15</v>
      </c>
      <c r="H116" s="4">
        <v>2850</v>
      </c>
      <c r="I116" s="6">
        <v>1553252.07</v>
      </c>
      <c r="J116" s="6">
        <v>577108</v>
      </c>
      <c r="K116" s="7">
        <f t="shared" si="2"/>
        <v>976144.07000000007</v>
      </c>
      <c r="L116" s="4" t="str">
        <f t="shared" si="3"/>
        <v>CARTERA CASTIGADA</v>
      </c>
    </row>
    <row r="117" spans="1:12" x14ac:dyDescent="0.2">
      <c r="A117" s="4" t="s">
        <v>11</v>
      </c>
      <c r="B117" s="4" t="s">
        <v>22</v>
      </c>
      <c r="C117" s="4" t="s">
        <v>237</v>
      </c>
      <c r="D117" s="4" t="s">
        <v>238</v>
      </c>
      <c r="E117" s="4" t="s">
        <v>4327</v>
      </c>
      <c r="F117" s="4">
        <v>223204</v>
      </c>
      <c r="G117" s="5" t="s">
        <v>15</v>
      </c>
      <c r="H117" s="4">
        <v>2850</v>
      </c>
      <c r="I117" s="6">
        <v>3640802.47</v>
      </c>
      <c r="J117" s="6">
        <v>1181628</v>
      </c>
      <c r="K117" s="7">
        <f t="shared" si="2"/>
        <v>2459174.4700000002</v>
      </c>
      <c r="L117" s="4" t="str">
        <f t="shared" si="3"/>
        <v>CARTERA CASTIGADA</v>
      </c>
    </row>
    <row r="118" spans="1:12" x14ac:dyDescent="0.2">
      <c r="A118" s="4" t="s">
        <v>11</v>
      </c>
      <c r="B118" s="4" t="s">
        <v>50</v>
      </c>
      <c r="C118" s="4" t="s">
        <v>239</v>
      </c>
      <c r="D118" s="4" t="s">
        <v>240</v>
      </c>
      <c r="E118" s="4" t="s">
        <v>4328</v>
      </c>
      <c r="F118" s="4">
        <v>59145</v>
      </c>
      <c r="G118" s="5" t="s">
        <v>15</v>
      </c>
      <c r="H118" s="4">
        <v>2850</v>
      </c>
      <c r="I118" s="6">
        <v>4391903.99</v>
      </c>
      <c r="J118" s="6">
        <v>1415554</v>
      </c>
      <c r="K118" s="7">
        <f t="shared" si="2"/>
        <v>2976349.99</v>
      </c>
      <c r="L118" s="4" t="str">
        <f t="shared" si="3"/>
        <v>CARTERA CASTIGADA</v>
      </c>
    </row>
    <row r="119" spans="1:12" x14ac:dyDescent="0.2">
      <c r="A119" s="4" t="s">
        <v>11</v>
      </c>
      <c r="B119" s="4" t="s">
        <v>12</v>
      </c>
      <c r="C119" s="4" t="s">
        <v>151</v>
      </c>
      <c r="D119" s="4" t="s">
        <v>241</v>
      </c>
      <c r="E119" s="4" t="s">
        <v>4329</v>
      </c>
      <c r="F119" s="4">
        <v>163772</v>
      </c>
      <c r="G119" s="5" t="s">
        <v>15</v>
      </c>
      <c r="H119" s="4">
        <v>2850</v>
      </c>
      <c r="I119" s="6">
        <v>4590901.32</v>
      </c>
      <c r="J119" s="6">
        <v>1537098</v>
      </c>
      <c r="K119" s="7">
        <f t="shared" si="2"/>
        <v>3053803.3200000003</v>
      </c>
      <c r="L119" s="4" t="str">
        <f t="shared" si="3"/>
        <v>CARTERA CASTIGADA</v>
      </c>
    </row>
    <row r="120" spans="1:12" x14ac:dyDescent="0.2">
      <c r="A120" s="4" t="s">
        <v>11</v>
      </c>
      <c r="B120" s="4" t="s">
        <v>12</v>
      </c>
      <c r="C120" s="4" t="s">
        <v>242</v>
      </c>
      <c r="D120" s="4" t="s">
        <v>243</v>
      </c>
      <c r="E120" s="4" t="s">
        <v>4330</v>
      </c>
      <c r="F120" s="4">
        <v>74268</v>
      </c>
      <c r="G120" s="5" t="s">
        <v>15</v>
      </c>
      <c r="H120" s="4">
        <v>2820</v>
      </c>
      <c r="I120" s="6">
        <v>90215.360000000001</v>
      </c>
      <c r="J120" s="6">
        <v>32525</v>
      </c>
      <c r="K120" s="7">
        <f t="shared" si="2"/>
        <v>57690.36</v>
      </c>
      <c r="L120" s="4" t="str">
        <f t="shared" si="3"/>
        <v>CARTERA CASTIGADA</v>
      </c>
    </row>
    <row r="121" spans="1:12" x14ac:dyDescent="0.2">
      <c r="A121" s="4" t="s">
        <v>11</v>
      </c>
      <c r="B121" s="4" t="s">
        <v>67</v>
      </c>
      <c r="C121" s="4" t="s">
        <v>244</v>
      </c>
      <c r="D121" s="4" t="s">
        <v>245</v>
      </c>
      <c r="E121" s="4" t="s">
        <v>4331</v>
      </c>
      <c r="F121" s="4">
        <v>154417</v>
      </c>
      <c r="G121" s="5" t="s">
        <v>15</v>
      </c>
      <c r="H121" s="4">
        <v>2820</v>
      </c>
      <c r="I121" s="6">
        <v>601081.41</v>
      </c>
      <c r="J121" s="6">
        <v>209967</v>
      </c>
      <c r="K121" s="7">
        <f t="shared" si="2"/>
        <v>391114.41000000003</v>
      </c>
      <c r="L121" s="4" t="str">
        <f t="shared" si="3"/>
        <v>CARTERA CASTIGADA</v>
      </c>
    </row>
    <row r="122" spans="1:12" x14ac:dyDescent="0.2">
      <c r="A122" s="4" t="s">
        <v>11</v>
      </c>
      <c r="B122" s="4" t="s">
        <v>19</v>
      </c>
      <c r="C122" s="4" t="s">
        <v>246</v>
      </c>
      <c r="D122" s="4" t="s">
        <v>247</v>
      </c>
      <c r="E122" s="4" t="s">
        <v>4332</v>
      </c>
      <c r="F122" s="4">
        <v>298487</v>
      </c>
      <c r="G122" s="5" t="s">
        <v>15</v>
      </c>
      <c r="H122" s="4">
        <v>2820</v>
      </c>
      <c r="I122" s="6">
        <v>693324.78</v>
      </c>
      <c r="J122" s="6">
        <v>224600</v>
      </c>
      <c r="K122" s="7">
        <f t="shared" si="2"/>
        <v>468724.78</v>
      </c>
      <c r="L122" s="4" t="str">
        <f t="shared" si="3"/>
        <v>CARTERA CASTIGADA</v>
      </c>
    </row>
    <row r="123" spans="1:12" x14ac:dyDescent="0.2">
      <c r="A123" s="4" t="s">
        <v>11</v>
      </c>
      <c r="B123" s="4" t="s">
        <v>22</v>
      </c>
      <c r="C123" s="4" t="s">
        <v>248</v>
      </c>
      <c r="D123" s="4" t="s">
        <v>249</v>
      </c>
      <c r="E123" s="4" t="s">
        <v>4333</v>
      </c>
      <c r="F123" s="4">
        <v>283653</v>
      </c>
      <c r="G123" s="5" t="s">
        <v>15</v>
      </c>
      <c r="H123" s="4">
        <v>2820</v>
      </c>
      <c r="I123" s="6">
        <v>1111057.33</v>
      </c>
      <c r="J123" s="6">
        <v>364115</v>
      </c>
      <c r="K123" s="7">
        <f t="shared" si="2"/>
        <v>746942.33000000007</v>
      </c>
      <c r="L123" s="4" t="str">
        <f t="shared" si="3"/>
        <v>CARTERA CASTIGADA</v>
      </c>
    </row>
    <row r="124" spans="1:12" x14ac:dyDescent="0.2">
      <c r="A124" s="4" t="s">
        <v>11</v>
      </c>
      <c r="B124" s="4" t="s">
        <v>25</v>
      </c>
      <c r="C124" s="4" t="s">
        <v>250</v>
      </c>
      <c r="D124" s="4" t="s">
        <v>251</v>
      </c>
      <c r="E124" s="4" t="s">
        <v>4334</v>
      </c>
      <c r="F124" s="4">
        <v>233658</v>
      </c>
      <c r="G124" s="5" t="s">
        <v>15</v>
      </c>
      <c r="H124" s="4">
        <v>2820</v>
      </c>
      <c r="I124" s="6">
        <v>1204044.06</v>
      </c>
      <c r="J124" s="6">
        <v>432607</v>
      </c>
      <c r="K124" s="7">
        <f t="shared" si="2"/>
        <v>771437.06</v>
      </c>
      <c r="L124" s="4" t="str">
        <f t="shared" si="3"/>
        <v>CARTERA CASTIGADA</v>
      </c>
    </row>
    <row r="125" spans="1:12" x14ac:dyDescent="0.2">
      <c r="A125" s="4" t="s">
        <v>11</v>
      </c>
      <c r="B125" s="4" t="s">
        <v>12</v>
      </c>
      <c r="C125" s="4" t="s">
        <v>252</v>
      </c>
      <c r="D125" s="4" t="s">
        <v>135</v>
      </c>
      <c r="E125" s="4" t="s">
        <v>4335</v>
      </c>
      <c r="F125" s="4">
        <v>208296</v>
      </c>
      <c r="G125" s="5" t="s">
        <v>15</v>
      </c>
      <c r="H125" s="4">
        <v>2820</v>
      </c>
      <c r="I125" s="6">
        <v>2201767.21</v>
      </c>
      <c r="J125" s="6">
        <v>734621</v>
      </c>
      <c r="K125" s="7">
        <f t="shared" si="2"/>
        <v>1467146.21</v>
      </c>
      <c r="L125" s="4" t="str">
        <f t="shared" si="3"/>
        <v>CARTERA CASTIGADA</v>
      </c>
    </row>
    <row r="126" spans="1:12" x14ac:dyDescent="0.2">
      <c r="A126" s="4" t="s">
        <v>11</v>
      </c>
      <c r="B126" s="4" t="s">
        <v>19</v>
      </c>
      <c r="C126" s="4" t="s">
        <v>253</v>
      </c>
      <c r="D126" s="4" t="s">
        <v>254</v>
      </c>
      <c r="E126" s="4" t="s">
        <v>4336</v>
      </c>
      <c r="F126" s="4">
        <v>288124</v>
      </c>
      <c r="G126" s="5" t="s">
        <v>15</v>
      </c>
      <c r="H126" s="4">
        <v>2820</v>
      </c>
      <c r="I126" s="6">
        <v>2832285.68</v>
      </c>
      <c r="J126" s="6">
        <v>1027421</v>
      </c>
      <c r="K126" s="7">
        <f t="shared" si="2"/>
        <v>1804864.6800000002</v>
      </c>
      <c r="L126" s="4" t="str">
        <f t="shared" si="3"/>
        <v>CARTERA CASTIGADA</v>
      </c>
    </row>
    <row r="127" spans="1:12" x14ac:dyDescent="0.2">
      <c r="A127" s="4" t="s">
        <v>11</v>
      </c>
      <c r="B127" s="4" t="s">
        <v>25</v>
      </c>
      <c r="C127" s="4" t="s">
        <v>255</v>
      </c>
      <c r="D127" s="4" t="s">
        <v>256</v>
      </c>
      <c r="E127" s="4" t="s">
        <v>4337</v>
      </c>
      <c r="F127" s="4">
        <v>226751</v>
      </c>
      <c r="G127" s="5" t="s">
        <v>15</v>
      </c>
      <c r="H127" s="4">
        <v>2820</v>
      </c>
      <c r="I127" s="6">
        <v>2888060.25</v>
      </c>
      <c r="J127" s="6">
        <v>1004384</v>
      </c>
      <c r="K127" s="7">
        <f t="shared" si="2"/>
        <v>1883676.25</v>
      </c>
      <c r="L127" s="4" t="str">
        <f t="shared" si="3"/>
        <v>CARTERA CASTIGADA</v>
      </c>
    </row>
    <row r="128" spans="1:12" x14ac:dyDescent="0.2">
      <c r="A128" s="4" t="s">
        <v>11</v>
      </c>
      <c r="B128" s="4" t="s">
        <v>12</v>
      </c>
      <c r="C128" s="4" t="s">
        <v>257</v>
      </c>
      <c r="D128" s="4" t="s">
        <v>258</v>
      </c>
      <c r="E128" s="4" t="s">
        <v>4338</v>
      </c>
      <c r="F128" s="4">
        <v>44675</v>
      </c>
      <c r="G128" s="5" t="s">
        <v>15</v>
      </c>
      <c r="H128" s="4">
        <v>2820</v>
      </c>
      <c r="I128" s="6">
        <v>3041268.93</v>
      </c>
      <c r="J128" s="6">
        <v>1088700</v>
      </c>
      <c r="K128" s="7">
        <f t="shared" si="2"/>
        <v>1952568.9300000002</v>
      </c>
      <c r="L128" s="4" t="str">
        <f t="shared" si="3"/>
        <v>CARTERA CASTIGADA</v>
      </c>
    </row>
    <row r="129" spans="1:12" x14ac:dyDescent="0.2">
      <c r="A129" s="4" t="s">
        <v>11</v>
      </c>
      <c r="B129" s="4" t="s">
        <v>12</v>
      </c>
      <c r="C129" s="4" t="s">
        <v>259</v>
      </c>
      <c r="D129" s="4" t="s">
        <v>260</v>
      </c>
      <c r="E129" s="4" t="s">
        <v>4339</v>
      </c>
      <c r="F129" s="4">
        <v>294577</v>
      </c>
      <c r="G129" s="5" t="s">
        <v>15</v>
      </c>
      <c r="H129" s="4">
        <v>2820</v>
      </c>
      <c r="I129" s="6">
        <v>3120017.02</v>
      </c>
      <c r="J129" s="6">
        <v>1088385</v>
      </c>
      <c r="K129" s="7">
        <f t="shared" si="2"/>
        <v>2031632.02</v>
      </c>
      <c r="L129" s="4" t="str">
        <f t="shared" si="3"/>
        <v>CARTERA CASTIGADA</v>
      </c>
    </row>
    <row r="130" spans="1:12" x14ac:dyDescent="0.2">
      <c r="A130" s="4" t="s">
        <v>11</v>
      </c>
      <c r="B130" s="4" t="s">
        <v>19</v>
      </c>
      <c r="C130" s="4" t="s">
        <v>261</v>
      </c>
      <c r="D130" s="4" t="s">
        <v>262</v>
      </c>
      <c r="E130" s="4" t="s">
        <v>4340</v>
      </c>
      <c r="F130" s="4">
        <v>252161</v>
      </c>
      <c r="G130" s="5" t="s">
        <v>15</v>
      </c>
      <c r="H130" s="4">
        <v>2820</v>
      </c>
      <c r="I130" s="6">
        <v>5870980.0099999998</v>
      </c>
      <c r="J130" s="6">
        <v>1983006</v>
      </c>
      <c r="K130" s="7">
        <f t="shared" si="2"/>
        <v>3887974.01</v>
      </c>
      <c r="L130" s="4" t="str">
        <f t="shared" si="3"/>
        <v>CARTERA CASTIGADA</v>
      </c>
    </row>
    <row r="131" spans="1:12" x14ac:dyDescent="0.2">
      <c r="A131" s="4" t="s">
        <v>11</v>
      </c>
      <c r="B131" s="4" t="s">
        <v>12</v>
      </c>
      <c r="C131" s="4" t="s">
        <v>112</v>
      </c>
      <c r="D131" s="4" t="s">
        <v>263</v>
      </c>
      <c r="E131" s="4" t="s">
        <v>4341</v>
      </c>
      <c r="F131" s="4">
        <v>278513</v>
      </c>
      <c r="G131" s="5" t="s">
        <v>15</v>
      </c>
      <c r="H131" s="4">
        <v>2820</v>
      </c>
      <c r="I131" s="6">
        <v>8837068.5099999998</v>
      </c>
      <c r="J131" s="6">
        <v>2899848</v>
      </c>
      <c r="K131" s="7">
        <f t="shared" ref="K131:K194" si="4">I131-J131</f>
        <v>5937220.5099999998</v>
      </c>
      <c r="L131" s="4" t="str">
        <f t="shared" ref="L131:L194" si="5">IF(H131=0,"SIN REPORTE",IF(H131&lt;=90,"COBRO JURIDICO","CARTERA CASTIGADA"))</f>
        <v>CARTERA CASTIGADA</v>
      </c>
    </row>
    <row r="132" spans="1:12" x14ac:dyDescent="0.2">
      <c r="A132" s="4" t="s">
        <v>11</v>
      </c>
      <c r="B132" s="4" t="s">
        <v>12</v>
      </c>
      <c r="C132" s="4" t="s">
        <v>264</v>
      </c>
      <c r="D132" s="4" t="s">
        <v>265</v>
      </c>
      <c r="E132" s="4" t="s">
        <v>4342</v>
      </c>
      <c r="F132" s="4">
        <v>307833</v>
      </c>
      <c r="G132" s="5" t="s">
        <v>15</v>
      </c>
      <c r="H132" s="4">
        <v>2790</v>
      </c>
      <c r="I132" s="6">
        <v>1349431.57</v>
      </c>
      <c r="J132" s="6">
        <v>500372</v>
      </c>
      <c r="K132" s="7">
        <f t="shared" si="4"/>
        <v>849059.57000000007</v>
      </c>
      <c r="L132" s="4" t="str">
        <f t="shared" si="5"/>
        <v>CARTERA CASTIGADA</v>
      </c>
    </row>
    <row r="133" spans="1:12" x14ac:dyDescent="0.2">
      <c r="A133" s="4" t="s">
        <v>11</v>
      </c>
      <c r="B133" s="4" t="s">
        <v>12</v>
      </c>
      <c r="C133" s="4" t="s">
        <v>266</v>
      </c>
      <c r="D133" s="4" t="s">
        <v>267</v>
      </c>
      <c r="E133" s="4" t="s">
        <v>4343</v>
      </c>
      <c r="F133" s="4">
        <v>224277</v>
      </c>
      <c r="G133" s="5" t="s">
        <v>15</v>
      </c>
      <c r="H133" s="4">
        <v>2790</v>
      </c>
      <c r="I133" s="6">
        <v>1540968.81</v>
      </c>
      <c r="J133" s="6">
        <v>639691</v>
      </c>
      <c r="K133" s="7">
        <f t="shared" si="4"/>
        <v>901277.81</v>
      </c>
      <c r="L133" s="4" t="str">
        <f t="shared" si="5"/>
        <v>CARTERA CASTIGADA</v>
      </c>
    </row>
    <row r="134" spans="1:12" x14ac:dyDescent="0.2">
      <c r="A134" s="4" t="s">
        <v>11</v>
      </c>
      <c r="B134" s="4" t="s">
        <v>25</v>
      </c>
      <c r="C134" s="4" t="s">
        <v>268</v>
      </c>
      <c r="D134" s="4" t="s">
        <v>269</v>
      </c>
      <c r="E134" s="4" t="s">
        <v>4344</v>
      </c>
      <c r="F134" s="4">
        <v>176410</v>
      </c>
      <c r="G134" s="5" t="s">
        <v>15</v>
      </c>
      <c r="H134" s="4">
        <v>2790</v>
      </c>
      <c r="I134" s="6">
        <v>1953854.44</v>
      </c>
      <c r="J134" s="6">
        <v>670208</v>
      </c>
      <c r="K134" s="7">
        <f t="shared" si="4"/>
        <v>1283646.44</v>
      </c>
      <c r="L134" s="4" t="str">
        <f t="shared" si="5"/>
        <v>CARTERA CASTIGADA</v>
      </c>
    </row>
    <row r="135" spans="1:12" x14ac:dyDescent="0.2">
      <c r="A135" s="4" t="s">
        <v>11</v>
      </c>
      <c r="B135" s="4" t="s">
        <v>12</v>
      </c>
      <c r="C135" s="4" t="s">
        <v>270</v>
      </c>
      <c r="D135" s="4" t="s">
        <v>135</v>
      </c>
      <c r="E135" s="4" t="s">
        <v>4345</v>
      </c>
      <c r="F135" s="4">
        <v>191641</v>
      </c>
      <c r="G135" s="5" t="s">
        <v>15</v>
      </c>
      <c r="H135" s="4">
        <v>2790</v>
      </c>
      <c r="I135" s="6">
        <v>3488219.39</v>
      </c>
      <c r="J135" s="6">
        <v>1206572</v>
      </c>
      <c r="K135" s="7">
        <f t="shared" si="4"/>
        <v>2281647.39</v>
      </c>
      <c r="L135" s="4" t="str">
        <f t="shared" si="5"/>
        <v>CARTERA CASTIGADA</v>
      </c>
    </row>
    <row r="136" spans="1:12" x14ac:dyDescent="0.2">
      <c r="A136" s="4" t="s">
        <v>11</v>
      </c>
      <c r="B136" s="4" t="s">
        <v>12</v>
      </c>
      <c r="C136" s="4" t="s">
        <v>182</v>
      </c>
      <c r="D136" s="4" t="s">
        <v>271</v>
      </c>
      <c r="E136" s="4" t="s">
        <v>4346</v>
      </c>
      <c r="F136" s="4">
        <v>277770</v>
      </c>
      <c r="G136" s="5" t="s">
        <v>15</v>
      </c>
      <c r="H136" s="4">
        <v>2790</v>
      </c>
      <c r="I136" s="6">
        <v>4076572.43</v>
      </c>
      <c r="J136" s="6">
        <v>1413723</v>
      </c>
      <c r="K136" s="7">
        <f t="shared" si="4"/>
        <v>2662849.4300000002</v>
      </c>
      <c r="L136" s="4" t="str">
        <f t="shared" si="5"/>
        <v>CARTERA CASTIGADA</v>
      </c>
    </row>
    <row r="137" spans="1:12" x14ac:dyDescent="0.2">
      <c r="A137" s="4" t="s">
        <v>11</v>
      </c>
      <c r="B137" s="4" t="s">
        <v>67</v>
      </c>
      <c r="C137" s="4" t="s">
        <v>272</v>
      </c>
      <c r="D137" s="4" t="s">
        <v>273</v>
      </c>
      <c r="E137" s="4" t="s">
        <v>4347</v>
      </c>
      <c r="F137" s="4">
        <v>298164</v>
      </c>
      <c r="G137" s="5" t="s">
        <v>15</v>
      </c>
      <c r="H137" s="4">
        <v>2790</v>
      </c>
      <c r="I137" s="6">
        <v>5648648.5199999996</v>
      </c>
      <c r="J137" s="6">
        <v>1969930</v>
      </c>
      <c r="K137" s="7">
        <f t="shared" si="4"/>
        <v>3678718.5199999996</v>
      </c>
      <c r="L137" s="4" t="str">
        <f t="shared" si="5"/>
        <v>CARTERA CASTIGADA</v>
      </c>
    </row>
    <row r="138" spans="1:12" x14ac:dyDescent="0.2">
      <c r="A138" s="4" t="s">
        <v>11</v>
      </c>
      <c r="B138" s="4" t="s">
        <v>16</v>
      </c>
      <c r="C138" s="4" t="s">
        <v>207</v>
      </c>
      <c r="D138" s="4" t="s">
        <v>274</v>
      </c>
      <c r="E138" s="4" t="s">
        <v>4348</v>
      </c>
      <c r="F138" s="4">
        <v>13027</v>
      </c>
      <c r="G138" s="5" t="s">
        <v>15</v>
      </c>
      <c r="H138" s="4">
        <v>2790</v>
      </c>
      <c r="I138" s="6">
        <v>5770758.6699999999</v>
      </c>
      <c r="J138" s="6">
        <v>1990767</v>
      </c>
      <c r="K138" s="7">
        <f t="shared" si="4"/>
        <v>3779991.67</v>
      </c>
      <c r="L138" s="4" t="str">
        <f t="shared" si="5"/>
        <v>CARTERA CASTIGADA</v>
      </c>
    </row>
    <row r="139" spans="1:12" x14ac:dyDescent="0.2">
      <c r="A139" s="4" t="s">
        <v>11</v>
      </c>
      <c r="B139" s="4" t="s">
        <v>12</v>
      </c>
      <c r="C139" s="4" t="s">
        <v>275</v>
      </c>
      <c r="D139" s="4" t="s">
        <v>276</v>
      </c>
      <c r="E139" s="4" t="s">
        <v>4349</v>
      </c>
      <c r="F139" s="4">
        <v>88466</v>
      </c>
      <c r="G139" s="5" t="s">
        <v>15</v>
      </c>
      <c r="H139" s="4">
        <v>2760</v>
      </c>
      <c r="I139" s="6">
        <v>175836.38</v>
      </c>
      <c r="J139" s="6">
        <v>69389</v>
      </c>
      <c r="K139" s="7">
        <f t="shared" si="4"/>
        <v>106447.38</v>
      </c>
      <c r="L139" s="4" t="str">
        <f t="shared" si="5"/>
        <v>CARTERA CASTIGADA</v>
      </c>
    </row>
    <row r="140" spans="1:12" x14ac:dyDescent="0.2">
      <c r="A140" s="4" t="s">
        <v>11</v>
      </c>
      <c r="B140" s="4" t="s">
        <v>67</v>
      </c>
      <c r="C140" s="4" t="s">
        <v>214</v>
      </c>
      <c r="D140" s="4" t="s">
        <v>277</v>
      </c>
      <c r="E140" s="4" t="s">
        <v>4350</v>
      </c>
      <c r="F140" s="4">
        <v>122687</v>
      </c>
      <c r="G140" s="5" t="s">
        <v>15</v>
      </c>
      <c r="H140" s="4">
        <v>2760</v>
      </c>
      <c r="I140" s="6">
        <v>375621.4</v>
      </c>
      <c r="J140" s="6">
        <v>141333</v>
      </c>
      <c r="K140" s="7">
        <f t="shared" si="4"/>
        <v>234288.40000000002</v>
      </c>
      <c r="L140" s="4" t="str">
        <f t="shared" si="5"/>
        <v>CARTERA CASTIGADA</v>
      </c>
    </row>
    <row r="141" spans="1:12" x14ac:dyDescent="0.2">
      <c r="A141" s="4" t="s">
        <v>11</v>
      </c>
      <c r="B141" s="4" t="s">
        <v>12</v>
      </c>
      <c r="C141" s="4" t="s">
        <v>278</v>
      </c>
      <c r="D141" s="4" t="s">
        <v>279</v>
      </c>
      <c r="E141" s="4" t="s">
        <v>4351</v>
      </c>
      <c r="F141" s="4">
        <v>272003</v>
      </c>
      <c r="G141" s="5" t="s">
        <v>15</v>
      </c>
      <c r="H141" s="4">
        <v>2760</v>
      </c>
      <c r="I141" s="6">
        <v>757461.29</v>
      </c>
      <c r="J141" s="6">
        <v>276325</v>
      </c>
      <c r="K141" s="7">
        <f t="shared" si="4"/>
        <v>481136.29000000004</v>
      </c>
      <c r="L141" s="4" t="str">
        <f t="shared" si="5"/>
        <v>CARTERA CASTIGADA</v>
      </c>
    </row>
    <row r="142" spans="1:12" x14ac:dyDescent="0.2">
      <c r="A142" s="4" t="s">
        <v>11</v>
      </c>
      <c r="B142" s="4" t="s">
        <v>157</v>
      </c>
      <c r="C142" s="4" t="s">
        <v>280</v>
      </c>
      <c r="D142" s="4" t="s">
        <v>281</v>
      </c>
      <c r="E142" s="4" t="s">
        <v>4352</v>
      </c>
      <c r="F142" s="4">
        <v>10908</v>
      </c>
      <c r="G142" s="5" t="s">
        <v>15</v>
      </c>
      <c r="H142" s="4">
        <v>2760</v>
      </c>
      <c r="I142" s="6">
        <v>1592697.58</v>
      </c>
      <c r="J142" s="6">
        <v>578702</v>
      </c>
      <c r="K142" s="7">
        <f t="shared" si="4"/>
        <v>1013995.5800000001</v>
      </c>
      <c r="L142" s="4" t="str">
        <f t="shared" si="5"/>
        <v>CARTERA CASTIGADA</v>
      </c>
    </row>
    <row r="143" spans="1:12" x14ac:dyDescent="0.2">
      <c r="A143" s="4" t="s">
        <v>11</v>
      </c>
      <c r="B143" s="4" t="s">
        <v>67</v>
      </c>
      <c r="C143" s="4" t="s">
        <v>282</v>
      </c>
      <c r="D143" s="4" t="s">
        <v>283</v>
      </c>
      <c r="E143" s="4" t="s">
        <v>4353</v>
      </c>
      <c r="F143" s="4">
        <v>306678</v>
      </c>
      <c r="G143" s="5" t="s">
        <v>15</v>
      </c>
      <c r="H143" s="4">
        <v>2760</v>
      </c>
      <c r="I143" s="6">
        <v>1950623.08</v>
      </c>
      <c r="J143" s="6">
        <v>674578</v>
      </c>
      <c r="K143" s="7">
        <f t="shared" si="4"/>
        <v>1276045.08</v>
      </c>
      <c r="L143" s="4" t="str">
        <f t="shared" si="5"/>
        <v>CARTERA CASTIGADA</v>
      </c>
    </row>
    <row r="144" spans="1:12" x14ac:dyDescent="0.2">
      <c r="A144" s="4" t="s">
        <v>11</v>
      </c>
      <c r="B144" s="4" t="s">
        <v>12</v>
      </c>
      <c r="C144" s="4" t="s">
        <v>255</v>
      </c>
      <c r="D144" s="4" t="s">
        <v>284</v>
      </c>
      <c r="E144" s="4" t="s">
        <v>4354</v>
      </c>
      <c r="F144" s="4">
        <v>198273</v>
      </c>
      <c r="G144" s="5" t="s">
        <v>15</v>
      </c>
      <c r="H144" s="4">
        <v>2760</v>
      </c>
      <c r="I144" s="6">
        <v>2910866.93</v>
      </c>
      <c r="J144" s="6">
        <v>1011229</v>
      </c>
      <c r="K144" s="7">
        <f t="shared" si="4"/>
        <v>1899637.9300000002</v>
      </c>
      <c r="L144" s="4" t="str">
        <f t="shared" si="5"/>
        <v>CARTERA CASTIGADA</v>
      </c>
    </row>
    <row r="145" spans="1:12" x14ac:dyDescent="0.2">
      <c r="A145" s="4" t="s">
        <v>11</v>
      </c>
      <c r="B145" s="4" t="s">
        <v>16</v>
      </c>
      <c r="C145" s="4" t="s">
        <v>285</v>
      </c>
      <c r="D145" s="4" t="s">
        <v>286</v>
      </c>
      <c r="E145" s="4" t="s">
        <v>4355</v>
      </c>
      <c r="F145" s="4">
        <v>229458</v>
      </c>
      <c r="G145" s="5" t="s">
        <v>15</v>
      </c>
      <c r="H145" s="4">
        <v>2760</v>
      </c>
      <c r="I145" s="6">
        <v>2922527.36</v>
      </c>
      <c r="J145" s="6">
        <v>1012502</v>
      </c>
      <c r="K145" s="7">
        <f t="shared" si="4"/>
        <v>1910025.3599999999</v>
      </c>
      <c r="L145" s="4" t="str">
        <f t="shared" si="5"/>
        <v>CARTERA CASTIGADA</v>
      </c>
    </row>
    <row r="146" spans="1:12" x14ac:dyDescent="0.2">
      <c r="A146" s="4" t="s">
        <v>11</v>
      </c>
      <c r="B146" s="4" t="s">
        <v>25</v>
      </c>
      <c r="C146" s="4" t="s">
        <v>287</v>
      </c>
      <c r="D146" s="4" t="s">
        <v>288</v>
      </c>
      <c r="E146" s="4" t="s">
        <v>4356</v>
      </c>
      <c r="F146" s="4">
        <v>239432</v>
      </c>
      <c r="G146" s="5" t="s">
        <v>15</v>
      </c>
      <c r="H146" s="4">
        <v>2760</v>
      </c>
      <c r="I146" s="6">
        <v>3581287.41</v>
      </c>
      <c r="J146" s="6">
        <v>1262613</v>
      </c>
      <c r="K146" s="7">
        <f t="shared" si="4"/>
        <v>2318674.41</v>
      </c>
      <c r="L146" s="4" t="str">
        <f t="shared" si="5"/>
        <v>CARTERA CASTIGADA</v>
      </c>
    </row>
    <row r="147" spans="1:12" x14ac:dyDescent="0.2">
      <c r="A147" s="4" t="s">
        <v>11</v>
      </c>
      <c r="B147" s="4" t="s">
        <v>12</v>
      </c>
      <c r="C147" s="4" t="s">
        <v>289</v>
      </c>
      <c r="D147" s="4" t="s">
        <v>290</v>
      </c>
      <c r="E147" s="4" t="s">
        <v>4357</v>
      </c>
      <c r="F147" s="4">
        <v>210102</v>
      </c>
      <c r="G147" s="5" t="s">
        <v>15</v>
      </c>
      <c r="H147" s="4">
        <v>2760</v>
      </c>
      <c r="I147" s="6">
        <v>3807248.48</v>
      </c>
      <c r="J147" s="6">
        <v>1331501</v>
      </c>
      <c r="K147" s="7">
        <f t="shared" si="4"/>
        <v>2475747.48</v>
      </c>
      <c r="L147" s="4" t="str">
        <f t="shared" si="5"/>
        <v>CARTERA CASTIGADA</v>
      </c>
    </row>
    <row r="148" spans="1:12" x14ac:dyDescent="0.2">
      <c r="A148" s="4" t="s">
        <v>11</v>
      </c>
      <c r="B148" s="4" t="s">
        <v>19</v>
      </c>
      <c r="C148" s="4" t="s">
        <v>152</v>
      </c>
      <c r="D148" s="4" t="s">
        <v>291</v>
      </c>
      <c r="E148" s="4" t="s">
        <v>4358</v>
      </c>
      <c r="F148" s="4">
        <v>69359</v>
      </c>
      <c r="G148" s="5" t="s">
        <v>15</v>
      </c>
      <c r="H148" s="4">
        <v>2760</v>
      </c>
      <c r="I148" s="6">
        <v>5509438.9500000002</v>
      </c>
      <c r="J148" s="6">
        <v>1954601</v>
      </c>
      <c r="K148" s="7">
        <f t="shared" si="4"/>
        <v>3554837.95</v>
      </c>
      <c r="L148" s="4" t="str">
        <f t="shared" si="5"/>
        <v>CARTERA CASTIGADA</v>
      </c>
    </row>
    <row r="149" spans="1:12" x14ac:dyDescent="0.2">
      <c r="A149" s="4" t="s">
        <v>11</v>
      </c>
      <c r="B149" s="4" t="s">
        <v>25</v>
      </c>
      <c r="C149" s="4" t="s">
        <v>292</v>
      </c>
      <c r="D149" s="4" t="s">
        <v>293</v>
      </c>
      <c r="E149" s="4" t="s">
        <v>4359</v>
      </c>
      <c r="F149" s="4">
        <v>288322</v>
      </c>
      <c r="G149" s="5" t="s">
        <v>15</v>
      </c>
      <c r="H149" s="4">
        <v>2760</v>
      </c>
      <c r="I149" s="6">
        <v>13847769.74</v>
      </c>
      <c r="J149" s="6">
        <v>5145310</v>
      </c>
      <c r="K149" s="7">
        <f t="shared" si="4"/>
        <v>8702459.7400000002</v>
      </c>
      <c r="L149" s="4" t="str">
        <f t="shared" si="5"/>
        <v>CARTERA CASTIGADA</v>
      </c>
    </row>
    <row r="150" spans="1:12" x14ac:dyDescent="0.2">
      <c r="A150" s="4" t="s">
        <v>11</v>
      </c>
      <c r="B150" s="4" t="s">
        <v>12</v>
      </c>
      <c r="C150" s="4" t="s">
        <v>294</v>
      </c>
      <c r="D150" s="4" t="s">
        <v>295</v>
      </c>
      <c r="E150" s="4" t="s">
        <v>4360</v>
      </c>
      <c r="F150" s="4">
        <v>307809</v>
      </c>
      <c r="G150" s="5" t="s">
        <v>15</v>
      </c>
      <c r="H150" s="4">
        <v>2730</v>
      </c>
      <c r="I150" s="6">
        <v>827653.09</v>
      </c>
      <c r="J150" s="6">
        <v>295670</v>
      </c>
      <c r="K150" s="7">
        <f t="shared" si="4"/>
        <v>531983.09</v>
      </c>
      <c r="L150" s="4" t="str">
        <f t="shared" si="5"/>
        <v>CARTERA CASTIGADA</v>
      </c>
    </row>
    <row r="151" spans="1:12" x14ac:dyDescent="0.2">
      <c r="A151" s="4" t="s">
        <v>11</v>
      </c>
      <c r="B151" s="4" t="s">
        <v>22</v>
      </c>
      <c r="C151" s="4" t="s">
        <v>222</v>
      </c>
      <c r="D151" s="4" t="s">
        <v>296</v>
      </c>
      <c r="E151" s="4" t="s">
        <v>4361</v>
      </c>
      <c r="F151" s="4">
        <v>299261</v>
      </c>
      <c r="G151" s="5" t="s">
        <v>15</v>
      </c>
      <c r="H151" s="4">
        <v>2730</v>
      </c>
      <c r="I151" s="6">
        <v>2984612.12</v>
      </c>
      <c r="J151" s="6">
        <v>1066520</v>
      </c>
      <c r="K151" s="7">
        <f t="shared" si="4"/>
        <v>1918092.12</v>
      </c>
      <c r="L151" s="4" t="str">
        <f t="shared" si="5"/>
        <v>CARTERA CASTIGADA</v>
      </c>
    </row>
    <row r="152" spans="1:12" x14ac:dyDescent="0.2">
      <c r="A152" s="4" t="s">
        <v>11</v>
      </c>
      <c r="B152" s="4" t="s">
        <v>25</v>
      </c>
      <c r="C152" s="4" t="s">
        <v>112</v>
      </c>
      <c r="D152" s="4" t="s">
        <v>297</v>
      </c>
      <c r="E152" s="4" t="s">
        <v>4362</v>
      </c>
      <c r="F152" s="4">
        <v>244028</v>
      </c>
      <c r="G152" s="5" t="s">
        <v>15</v>
      </c>
      <c r="H152" s="4">
        <v>2730</v>
      </c>
      <c r="I152" s="6">
        <v>3433876.9</v>
      </c>
      <c r="J152" s="6">
        <v>1232562</v>
      </c>
      <c r="K152" s="7">
        <f t="shared" si="4"/>
        <v>2201314.9</v>
      </c>
      <c r="L152" s="4" t="str">
        <f t="shared" si="5"/>
        <v>CARTERA CASTIGADA</v>
      </c>
    </row>
    <row r="153" spans="1:12" x14ac:dyDescent="0.2">
      <c r="A153" s="4" t="s">
        <v>11</v>
      </c>
      <c r="B153" s="4" t="s">
        <v>12</v>
      </c>
      <c r="C153" s="4" t="s">
        <v>298</v>
      </c>
      <c r="D153" s="4" t="s">
        <v>299</v>
      </c>
      <c r="E153" s="4" t="s">
        <v>4363</v>
      </c>
      <c r="F153" s="4">
        <v>198257</v>
      </c>
      <c r="G153" s="5" t="s">
        <v>15</v>
      </c>
      <c r="H153" s="4">
        <v>2730</v>
      </c>
      <c r="I153" s="6">
        <v>7430894.3600000003</v>
      </c>
      <c r="J153" s="6">
        <v>2579141</v>
      </c>
      <c r="K153" s="7">
        <f t="shared" si="4"/>
        <v>4851753.3600000003</v>
      </c>
      <c r="L153" s="4" t="str">
        <f t="shared" si="5"/>
        <v>CARTERA CASTIGADA</v>
      </c>
    </row>
    <row r="154" spans="1:12" x14ac:dyDescent="0.2">
      <c r="A154" s="4" t="s">
        <v>11</v>
      </c>
      <c r="B154" s="4" t="s">
        <v>12</v>
      </c>
      <c r="C154" s="4" t="s">
        <v>300</v>
      </c>
      <c r="D154" s="4" t="s">
        <v>301</v>
      </c>
      <c r="E154" s="4" t="s">
        <v>4364</v>
      </c>
      <c r="F154" s="4">
        <v>304509</v>
      </c>
      <c r="G154" s="5" t="s">
        <v>15</v>
      </c>
      <c r="H154" s="4">
        <v>2700</v>
      </c>
      <c r="I154" s="6">
        <v>693656.35</v>
      </c>
      <c r="J154" s="6">
        <v>248400</v>
      </c>
      <c r="K154" s="7">
        <f t="shared" si="4"/>
        <v>445256.35</v>
      </c>
      <c r="L154" s="4" t="str">
        <f t="shared" si="5"/>
        <v>CARTERA CASTIGADA</v>
      </c>
    </row>
    <row r="155" spans="1:12" x14ac:dyDescent="0.2">
      <c r="A155" s="4" t="s">
        <v>11</v>
      </c>
      <c r="B155" s="4" t="s">
        <v>19</v>
      </c>
      <c r="C155" s="4" t="s">
        <v>302</v>
      </c>
      <c r="D155" s="4" t="s">
        <v>303</v>
      </c>
      <c r="E155" s="4" t="s">
        <v>4365</v>
      </c>
      <c r="F155" s="4">
        <v>184018</v>
      </c>
      <c r="G155" s="5" t="s">
        <v>15</v>
      </c>
      <c r="H155" s="4">
        <v>2700</v>
      </c>
      <c r="I155" s="6">
        <v>1286238.1299999999</v>
      </c>
      <c r="J155" s="6">
        <v>439112</v>
      </c>
      <c r="K155" s="7">
        <f t="shared" si="4"/>
        <v>847126.12999999989</v>
      </c>
      <c r="L155" s="4" t="str">
        <f t="shared" si="5"/>
        <v>CARTERA CASTIGADA</v>
      </c>
    </row>
    <row r="156" spans="1:12" x14ac:dyDescent="0.2">
      <c r="A156" s="4" t="s">
        <v>11</v>
      </c>
      <c r="B156" s="4" t="s">
        <v>16</v>
      </c>
      <c r="C156" s="4" t="s">
        <v>304</v>
      </c>
      <c r="D156" s="4" t="s">
        <v>305</v>
      </c>
      <c r="E156" s="4" t="s">
        <v>4366</v>
      </c>
      <c r="F156" s="4">
        <v>189066</v>
      </c>
      <c r="G156" s="5" t="s">
        <v>15</v>
      </c>
      <c r="H156" s="4">
        <v>2700</v>
      </c>
      <c r="I156" s="6">
        <v>2186859.0499999998</v>
      </c>
      <c r="J156" s="6">
        <v>758956</v>
      </c>
      <c r="K156" s="7">
        <f t="shared" si="4"/>
        <v>1427903.0499999998</v>
      </c>
      <c r="L156" s="4" t="str">
        <f t="shared" si="5"/>
        <v>CARTERA CASTIGADA</v>
      </c>
    </row>
    <row r="157" spans="1:12" x14ac:dyDescent="0.2">
      <c r="A157" s="4" t="s">
        <v>11</v>
      </c>
      <c r="B157" s="4" t="s">
        <v>25</v>
      </c>
      <c r="C157" s="4" t="s">
        <v>306</v>
      </c>
      <c r="D157" s="4" t="s">
        <v>307</v>
      </c>
      <c r="E157" s="4" t="s">
        <v>4367</v>
      </c>
      <c r="F157" s="4">
        <v>20097</v>
      </c>
      <c r="G157" s="5" t="s">
        <v>15</v>
      </c>
      <c r="H157" s="4">
        <v>2700</v>
      </c>
      <c r="I157" s="6">
        <v>2502300</v>
      </c>
      <c r="J157" s="6">
        <v>958420</v>
      </c>
      <c r="K157" s="7">
        <f t="shared" si="4"/>
        <v>1543880</v>
      </c>
      <c r="L157" s="4" t="str">
        <f t="shared" si="5"/>
        <v>CARTERA CASTIGADA</v>
      </c>
    </row>
    <row r="158" spans="1:12" x14ac:dyDescent="0.2">
      <c r="A158" s="4" t="s">
        <v>11</v>
      </c>
      <c r="B158" s="4" t="s">
        <v>25</v>
      </c>
      <c r="C158" s="4" t="s">
        <v>306</v>
      </c>
      <c r="D158" s="4" t="s">
        <v>308</v>
      </c>
      <c r="E158" s="4" t="s">
        <v>4368</v>
      </c>
      <c r="F158" s="4">
        <v>124774</v>
      </c>
      <c r="G158" s="5" t="s">
        <v>15</v>
      </c>
      <c r="H158" s="4">
        <v>2700</v>
      </c>
      <c r="I158" s="6">
        <v>2516200.56</v>
      </c>
      <c r="J158" s="6">
        <v>917208</v>
      </c>
      <c r="K158" s="7">
        <f t="shared" si="4"/>
        <v>1598992.56</v>
      </c>
      <c r="L158" s="4" t="str">
        <f t="shared" si="5"/>
        <v>CARTERA CASTIGADA</v>
      </c>
    </row>
    <row r="159" spans="1:12" x14ac:dyDescent="0.2">
      <c r="A159" s="4" t="s">
        <v>11</v>
      </c>
      <c r="B159" s="4" t="s">
        <v>25</v>
      </c>
      <c r="C159" s="4" t="s">
        <v>309</v>
      </c>
      <c r="D159" s="4" t="s">
        <v>310</v>
      </c>
      <c r="E159" s="4" t="s">
        <v>4369</v>
      </c>
      <c r="F159" s="4">
        <v>31763</v>
      </c>
      <c r="G159" s="5" t="s">
        <v>15</v>
      </c>
      <c r="H159" s="4">
        <v>2700</v>
      </c>
      <c r="I159" s="6">
        <v>4434781.66</v>
      </c>
      <c r="J159" s="6">
        <v>1596030</v>
      </c>
      <c r="K159" s="7">
        <f t="shared" si="4"/>
        <v>2838751.66</v>
      </c>
      <c r="L159" s="4" t="str">
        <f t="shared" si="5"/>
        <v>CARTERA CASTIGADA</v>
      </c>
    </row>
    <row r="160" spans="1:12" x14ac:dyDescent="0.2">
      <c r="A160" s="4" t="s">
        <v>11</v>
      </c>
      <c r="B160" s="4" t="s">
        <v>50</v>
      </c>
      <c r="C160" s="4" t="s">
        <v>311</v>
      </c>
      <c r="D160" s="4" t="s">
        <v>312</v>
      </c>
      <c r="E160" s="4" t="s">
        <v>4370</v>
      </c>
      <c r="F160" s="4">
        <v>85736</v>
      </c>
      <c r="G160" s="5" t="s">
        <v>15</v>
      </c>
      <c r="H160" s="4">
        <v>2700</v>
      </c>
      <c r="I160" s="6">
        <v>5392393.3799999999</v>
      </c>
      <c r="J160" s="6">
        <v>1879256</v>
      </c>
      <c r="K160" s="7">
        <f t="shared" si="4"/>
        <v>3513137.38</v>
      </c>
      <c r="L160" s="4" t="str">
        <f t="shared" si="5"/>
        <v>CARTERA CASTIGADA</v>
      </c>
    </row>
    <row r="161" spans="1:12" x14ac:dyDescent="0.2">
      <c r="A161" s="4" t="s">
        <v>11</v>
      </c>
      <c r="B161" s="4" t="s">
        <v>19</v>
      </c>
      <c r="C161" s="4" t="s">
        <v>313</v>
      </c>
      <c r="D161" s="4" t="s">
        <v>314</v>
      </c>
      <c r="E161" s="4" t="s">
        <v>4371</v>
      </c>
      <c r="F161" s="4">
        <v>164200</v>
      </c>
      <c r="G161" s="5" t="s">
        <v>15</v>
      </c>
      <c r="H161" s="4">
        <v>2700</v>
      </c>
      <c r="I161" s="6">
        <v>5393648.6600000001</v>
      </c>
      <c r="J161" s="6">
        <v>1881654</v>
      </c>
      <c r="K161" s="7">
        <f t="shared" si="4"/>
        <v>3511994.66</v>
      </c>
      <c r="L161" s="4" t="str">
        <f t="shared" si="5"/>
        <v>CARTERA CASTIGADA</v>
      </c>
    </row>
    <row r="162" spans="1:12" x14ac:dyDescent="0.2">
      <c r="A162" s="4" t="s">
        <v>11</v>
      </c>
      <c r="B162" s="4" t="s">
        <v>12</v>
      </c>
      <c r="C162" s="4" t="s">
        <v>315</v>
      </c>
      <c r="D162" s="4" t="s">
        <v>316</v>
      </c>
      <c r="E162" s="4" t="s">
        <v>4372</v>
      </c>
      <c r="F162" s="4">
        <v>112787</v>
      </c>
      <c r="G162" s="5" t="s">
        <v>15</v>
      </c>
      <c r="H162" s="4">
        <v>2700</v>
      </c>
      <c r="I162" s="6">
        <v>7656455.5199999996</v>
      </c>
      <c r="J162" s="6">
        <v>2621109</v>
      </c>
      <c r="K162" s="7">
        <f t="shared" si="4"/>
        <v>5035346.5199999996</v>
      </c>
      <c r="L162" s="4" t="str">
        <f t="shared" si="5"/>
        <v>CARTERA CASTIGADA</v>
      </c>
    </row>
    <row r="163" spans="1:12" x14ac:dyDescent="0.2">
      <c r="A163" s="4" t="s">
        <v>11</v>
      </c>
      <c r="B163" s="4" t="s">
        <v>22</v>
      </c>
      <c r="C163" s="4" t="s">
        <v>317</v>
      </c>
      <c r="D163" s="4" t="s">
        <v>318</v>
      </c>
      <c r="E163" s="4" t="s">
        <v>4373</v>
      </c>
      <c r="F163" s="4">
        <v>199578</v>
      </c>
      <c r="G163" s="5" t="s">
        <v>15</v>
      </c>
      <c r="H163" s="4">
        <v>2670</v>
      </c>
      <c r="I163" s="6">
        <v>1372003.65</v>
      </c>
      <c r="J163" s="6">
        <v>472600</v>
      </c>
      <c r="K163" s="7">
        <f t="shared" si="4"/>
        <v>899403.64999999991</v>
      </c>
      <c r="L163" s="4" t="str">
        <f t="shared" si="5"/>
        <v>CARTERA CASTIGADA</v>
      </c>
    </row>
    <row r="164" spans="1:12" x14ac:dyDescent="0.2">
      <c r="A164" s="4" t="s">
        <v>11</v>
      </c>
      <c r="B164" s="4" t="s">
        <v>16</v>
      </c>
      <c r="C164" s="4" t="s">
        <v>319</v>
      </c>
      <c r="D164" s="4" t="s">
        <v>320</v>
      </c>
      <c r="E164" s="4" t="s">
        <v>4374</v>
      </c>
      <c r="F164" s="4">
        <v>53981</v>
      </c>
      <c r="G164" s="5" t="s">
        <v>15</v>
      </c>
      <c r="H164" s="4">
        <v>2670</v>
      </c>
      <c r="I164" s="6">
        <v>1672230.96</v>
      </c>
      <c r="J164" s="6">
        <v>568824</v>
      </c>
      <c r="K164" s="7">
        <f t="shared" si="4"/>
        <v>1103406.96</v>
      </c>
      <c r="L164" s="4" t="str">
        <f t="shared" si="5"/>
        <v>CARTERA CASTIGADA</v>
      </c>
    </row>
    <row r="165" spans="1:12" x14ac:dyDescent="0.2">
      <c r="A165" s="4" t="s">
        <v>11</v>
      </c>
      <c r="B165" s="4" t="s">
        <v>50</v>
      </c>
      <c r="C165" s="4" t="s">
        <v>321</v>
      </c>
      <c r="D165" s="4" t="s">
        <v>322</v>
      </c>
      <c r="E165" s="4" t="s">
        <v>4375</v>
      </c>
      <c r="F165" s="4">
        <v>184661</v>
      </c>
      <c r="G165" s="5" t="s">
        <v>15</v>
      </c>
      <c r="H165" s="4">
        <v>2670</v>
      </c>
      <c r="I165" s="6">
        <v>4708051.99</v>
      </c>
      <c r="J165" s="6">
        <v>1630019</v>
      </c>
      <c r="K165" s="7">
        <f t="shared" si="4"/>
        <v>3078032.99</v>
      </c>
      <c r="L165" s="4" t="str">
        <f t="shared" si="5"/>
        <v>CARTERA CASTIGADA</v>
      </c>
    </row>
    <row r="166" spans="1:12" x14ac:dyDescent="0.2">
      <c r="A166" s="4" t="s">
        <v>11</v>
      </c>
      <c r="B166" s="4" t="s">
        <v>19</v>
      </c>
      <c r="C166" s="4" t="s">
        <v>323</v>
      </c>
      <c r="D166" s="4" t="s">
        <v>324</v>
      </c>
      <c r="E166" s="4" t="s">
        <v>4376</v>
      </c>
      <c r="F166" s="4">
        <v>124428</v>
      </c>
      <c r="G166" s="5" t="s">
        <v>15</v>
      </c>
      <c r="H166" s="4">
        <v>2670</v>
      </c>
      <c r="I166" s="6">
        <v>5961600.3399999999</v>
      </c>
      <c r="J166" s="6">
        <v>2031547</v>
      </c>
      <c r="K166" s="7">
        <f t="shared" si="4"/>
        <v>3930053.34</v>
      </c>
      <c r="L166" s="4" t="str">
        <f t="shared" si="5"/>
        <v>CARTERA CASTIGADA</v>
      </c>
    </row>
    <row r="167" spans="1:12" x14ac:dyDescent="0.2">
      <c r="A167" s="4" t="s">
        <v>11</v>
      </c>
      <c r="B167" s="4" t="s">
        <v>12</v>
      </c>
      <c r="C167" s="4" t="s">
        <v>325</v>
      </c>
      <c r="D167" s="4" t="s">
        <v>58</v>
      </c>
      <c r="E167" s="4" t="s">
        <v>4377</v>
      </c>
      <c r="F167" s="4">
        <v>242659</v>
      </c>
      <c r="G167" s="5" t="s">
        <v>15</v>
      </c>
      <c r="H167" s="4">
        <v>2670</v>
      </c>
      <c r="I167" s="6">
        <v>5990777.8799999999</v>
      </c>
      <c r="J167" s="6">
        <v>2071128</v>
      </c>
      <c r="K167" s="7">
        <f t="shared" si="4"/>
        <v>3919649.88</v>
      </c>
      <c r="L167" s="4" t="str">
        <f t="shared" si="5"/>
        <v>CARTERA CASTIGADA</v>
      </c>
    </row>
    <row r="168" spans="1:12" x14ac:dyDescent="0.2">
      <c r="A168" s="4" t="s">
        <v>11</v>
      </c>
      <c r="B168" s="4" t="s">
        <v>12</v>
      </c>
      <c r="C168" s="4" t="s">
        <v>326</v>
      </c>
      <c r="D168" s="4" t="s">
        <v>327</v>
      </c>
      <c r="E168" s="4" t="s">
        <v>4378</v>
      </c>
      <c r="F168" s="4">
        <v>184554</v>
      </c>
      <c r="G168" s="5" t="s">
        <v>15</v>
      </c>
      <c r="H168" s="4">
        <v>2670</v>
      </c>
      <c r="I168" s="6">
        <v>7689182.2800000003</v>
      </c>
      <c r="J168" s="6">
        <v>2694750</v>
      </c>
      <c r="K168" s="7">
        <f t="shared" si="4"/>
        <v>4994432.28</v>
      </c>
      <c r="L168" s="4" t="str">
        <f t="shared" si="5"/>
        <v>CARTERA CASTIGADA</v>
      </c>
    </row>
    <row r="169" spans="1:12" x14ac:dyDescent="0.2">
      <c r="A169" s="4" t="s">
        <v>11</v>
      </c>
      <c r="B169" s="4" t="s">
        <v>12</v>
      </c>
      <c r="C169" s="4" t="s">
        <v>136</v>
      </c>
      <c r="D169" s="4" t="s">
        <v>328</v>
      </c>
      <c r="E169" s="4" t="s">
        <v>4379</v>
      </c>
      <c r="F169" s="4">
        <v>69482</v>
      </c>
      <c r="G169" s="5" t="s">
        <v>15</v>
      </c>
      <c r="H169" s="4">
        <v>2640</v>
      </c>
      <c r="I169" s="6">
        <v>1165478.3400000001</v>
      </c>
      <c r="J169" s="6">
        <v>419475</v>
      </c>
      <c r="K169" s="7">
        <f t="shared" si="4"/>
        <v>746003.34000000008</v>
      </c>
      <c r="L169" s="4" t="str">
        <f t="shared" si="5"/>
        <v>CARTERA CASTIGADA</v>
      </c>
    </row>
    <row r="170" spans="1:12" x14ac:dyDescent="0.2">
      <c r="A170" s="4" t="s">
        <v>11</v>
      </c>
      <c r="B170" s="4" t="s">
        <v>12</v>
      </c>
      <c r="C170" s="4" t="s">
        <v>329</v>
      </c>
      <c r="D170" s="4" t="s">
        <v>330</v>
      </c>
      <c r="E170" s="4" t="s">
        <v>4380</v>
      </c>
      <c r="F170" s="4">
        <v>83822</v>
      </c>
      <c r="G170" s="5" t="s">
        <v>15</v>
      </c>
      <c r="H170" s="4">
        <v>2640</v>
      </c>
      <c r="I170" s="6">
        <v>1475502.11</v>
      </c>
      <c r="J170" s="6">
        <v>504588</v>
      </c>
      <c r="K170" s="7">
        <f t="shared" si="4"/>
        <v>970914.1100000001</v>
      </c>
      <c r="L170" s="4" t="str">
        <f t="shared" si="5"/>
        <v>CARTERA CASTIGADA</v>
      </c>
    </row>
    <row r="171" spans="1:12" x14ac:dyDescent="0.2">
      <c r="A171" s="4" t="s">
        <v>11</v>
      </c>
      <c r="B171" s="4" t="s">
        <v>19</v>
      </c>
      <c r="C171" s="4" t="s">
        <v>331</v>
      </c>
      <c r="D171" s="4" t="s">
        <v>332</v>
      </c>
      <c r="E171" s="4" t="s">
        <v>4381</v>
      </c>
      <c r="F171" s="4">
        <v>140226</v>
      </c>
      <c r="G171" s="5" t="s">
        <v>15</v>
      </c>
      <c r="H171" s="4">
        <v>2640</v>
      </c>
      <c r="I171" s="6">
        <v>3465423.32</v>
      </c>
      <c r="J171" s="6">
        <v>1200705</v>
      </c>
      <c r="K171" s="7">
        <f t="shared" si="4"/>
        <v>2264718.3199999998</v>
      </c>
      <c r="L171" s="4" t="str">
        <f t="shared" si="5"/>
        <v>CARTERA CASTIGADA</v>
      </c>
    </row>
    <row r="172" spans="1:12" x14ac:dyDescent="0.2">
      <c r="A172" s="4" t="s">
        <v>11</v>
      </c>
      <c r="B172" s="4" t="s">
        <v>16</v>
      </c>
      <c r="C172" s="4" t="s">
        <v>333</v>
      </c>
      <c r="D172" s="4" t="s">
        <v>334</v>
      </c>
      <c r="E172" s="4" t="s">
        <v>4382</v>
      </c>
      <c r="F172" s="4">
        <v>227700</v>
      </c>
      <c r="G172" s="5" t="s">
        <v>15</v>
      </c>
      <c r="H172" s="4">
        <v>2640</v>
      </c>
      <c r="I172" s="6">
        <v>4031981.21</v>
      </c>
      <c r="J172" s="6">
        <v>1457513</v>
      </c>
      <c r="K172" s="7">
        <f t="shared" si="4"/>
        <v>2574468.21</v>
      </c>
      <c r="L172" s="4" t="str">
        <f t="shared" si="5"/>
        <v>CARTERA CASTIGADA</v>
      </c>
    </row>
    <row r="173" spans="1:12" x14ac:dyDescent="0.2">
      <c r="A173" s="4" t="s">
        <v>11</v>
      </c>
      <c r="B173" s="4" t="s">
        <v>19</v>
      </c>
      <c r="C173" s="4" t="s">
        <v>122</v>
      </c>
      <c r="D173" s="4" t="s">
        <v>335</v>
      </c>
      <c r="E173" s="4" t="s">
        <v>4383</v>
      </c>
      <c r="F173" s="4">
        <v>179406</v>
      </c>
      <c r="G173" s="5" t="s">
        <v>15</v>
      </c>
      <c r="H173" s="4">
        <v>2640</v>
      </c>
      <c r="I173" s="6">
        <v>13743870.41</v>
      </c>
      <c r="J173" s="6">
        <v>4781610</v>
      </c>
      <c r="K173" s="7">
        <f t="shared" si="4"/>
        <v>8962260.4100000001</v>
      </c>
      <c r="L173" s="4" t="str">
        <f t="shared" si="5"/>
        <v>CARTERA CASTIGADA</v>
      </c>
    </row>
    <row r="174" spans="1:12" x14ac:dyDescent="0.2">
      <c r="A174" s="4" t="s">
        <v>11</v>
      </c>
      <c r="B174" s="4" t="s">
        <v>22</v>
      </c>
      <c r="C174" s="4" t="s">
        <v>336</v>
      </c>
      <c r="D174" s="4" t="s">
        <v>337</v>
      </c>
      <c r="E174" s="4" t="s">
        <v>4384</v>
      </c>
      <c r="F174" s="4">
        <v>94209</v>
      </c>
      <c r="G174" s="5" t="s">
        <v>15</v>
      </c>
      <c r="H174" s="4">
        <v>2610</v>
      </c>
      <c r="I174" s="6">
        <v>138936.01999999999</v>
      </c>
      <c r="J174" s="6">
        <v>46413</v>
      </c>
      <c r="K174" s="7">
        <f t="shared" si="4"/>
        <v>92523.01999999999</v>
      </c>
      <c r="L174" s="4" t="str">
        <f t="shared" si="5"/>
        <v>CARTERA CASTIGADA</v>
      </c>
    </row>
    <row r="175" spans="1:12" x14ac:dyDescent="0.2">
      <c r="A175" s="4" t="s">
        <v>11</v>
      </c>
      <c r="B175" s="4" t="s">
        <v>67</v>
      </c>
      <c r="C175" s="4" t="s">
        <v>338</v>
      </c>
      <c r="D175" s="4" t="s">
        <v>339</v>
      </c>
      <c r="E175" s="4" t="s">
        <v>4385</v>
      </c>
      <c r="F175" s="4">
        <v>98408</v>
      </c>
      <c r="G175" s="5" t="s">
        <v>15</v>
      </c>
      <c r="H175" s="4">
        <v>2610</v>
      </c>
      <c r="I175" s="6">
        <v>622217.24</v>
      </c>
      <c r="J175" s="6">
        <v>200126</v>
      </c>
      <c r="K175" s="7">
        <f t="shared" si="4"/>
        <v>422091.24</v>
      </c>
      <c r="L175" s="4" t="str">
        <f t="shared" si="5"/>
        <v>CARTERA CASTIGADA</v>
      </c>
    </row>
    <row r="176" spans="1:12" x14ac:dyDescent="0.2">
      <c r="A176" s="4" t="s">
        <v>11</v>
      </c>
      <c r="B176" s="4" t="s">
        <v>12</v>
      </c>
      <c r="C176" s="4" t="s">
        <v>340</v>
      </c>
      <c r="D176" s="4" t="s">
        <v>341</v>
      </c>
      <c r="E176" s="4" t="s">
        <v>4386</v>
      </c>
      <c r="F176" s="4">
        <v>272383</v>
      </c>
      <c r="G176" s="5" t="s">
        <v>15</v>
      </c>
      <c r="H176" s="4">
        <v>2610</v>
      </c>
      <c r="I176" s="6">
        <v>1314751.32</v>
      </c>
      <c r="J176" s="6">
        <v>444288</v>
      </c>
      <c r="K176" s="7">
        <f t="shared" si="4"/>
        <v>870463.32000000007</v>
      </c>
      <c r="L176" s="4" t="str">
        <f t="shared" si="5"/>
        <v>CARTERA CASTIGADA</v>
      </c>
    </row>
    <row r="177" spans="1:12" x14ac:dyDescent="0.2">
      <c r="A177" s="4" t="s">
        <v>11</v>
      </c>
      <c r="B177" s="4" t="s">
        <v>19</v>
      </c>
      <c r="C177" s="4" t="s">
        <v>31</v>
      </c>
      <c r="D177" s="4" t="s">
        <v>342</v>
      </c>
      <c r="E177" s="4" t="s">
        <v>4387</v>
      </c>
      <c r="F177" s="4">
        <v>129724</v>
      </c>
      <c r="G177" s="5" t="s">
        <v>15</v>
      </c>
      <c r="H177" s="4">
        <v>2610</v>
      </c>
      <c r="I177" s="6">
        <v>1824377.64</v>
      </c>
      <c r="J177" s="6">
        <v>672836</v>
      </c>
      <c r="K177" s="7">
        <f t="shared" si="4"/>
        <v>1151541.6399999999</v>
      </c>
      <c r="L177" s="4" t="str">
        <f t="shared" si="5"/>
        <v>CARTERA CASTIGADA</v>
      </c>
    </row>
    <row r="178" spans="1:12" x14ac:dyDescent="0.2">
      <c r="A178" s="4" t="s">
        <v>11</v>
      </c>
      <c r="B178" s="4" t="s">
        <v>22</v>
      </c>
      <c r="C178" s="4" t="s">
        <v>282</v>
      </c>
      <c r="D178" s="4" t="s">
        <v>343</v>
      </c>
      <c r="E178" s="4" t="s">
        <v>4388</v>
      </c>
      <c r="F178" s="4">
        <v>248797</v>
      </c>
      <c r="G178" s="5" t="s">
        <v>15</v>
      </c>
      <c r="H178" s="4">
        <v>2610</v>
      </c>
      <c r="I178" s="6">
        <v>1952333.67</v>
      </c>
      <c r="J178" s="6">
        <v>709121</v>
      </c>
      <c r="K178" s="7">
        <f t="shared" si="4"/>
        <v>1243212.67</v>
      </c>
      <c r="L178" s="4" t="str">
        <f t="shared" si="5"/>
        <v>CARTERA CASTIGADA</v>
      </c>
    </row>
    <row r="179" spans="1:12" x14ac:dyDescent="0.2">
      <c r="A179" s="4" t="s">
        <v>11</v>
      </c>
      <c r="B179" s="4" t="s">
        <v>12</v>
      </c>
      <c r="C179" s="4" t="s">
        <v>344</v>
      </c>
      <c r="D179" s="4" t="s">
        <v>345</v>
      </c>
      <c r="E179" s="4" t="s">
        <v>4389</v>
      </c>
      <c r="F179" s="4">
        <v>297976</v>
      </c>
      <c r="G179" s="5" t="s">
        <v>15</v>
      </c>
      <c r="H179" s="4">
        <v>2610</v>
      </c>
      <c r="I179" s="6">
        <v>2861633.55</v>
      </c>
      <c r="J179" s="6">
        <v>1027295</v>
      </c>
      <c r="K179" s="7">
        <f t="shared" si="4"/>
        <v>1834338.5499999998</v>
      </c>
      <c r="L179" s="4" t="str">
        <f t="shared" si="5"/>
        <v>CARTERA CASTIGADA</v>
      </c>
    </row>
    <row r="180" spans="1:12" x14ac:dyDescent="0.2">
      <c r="A180" s="4" t="s">
        <v>11</v>
      </c>
      <c r="B180" s="4" t="s">
        <v>12</v>
      </c>
      <c r="C180" s="4" t="s">
        <v>346</v>
      </c>
      <c r="D180" s="4" t="s">
        <v>347</v>
      </c>
      <c r="E180" s="4" t="s">
        <v>4390</v>
      </c>
      <c r="F180" s="4">
        <v>271005</v>
      </c>
      <c r="G180" s="5" t="s">
        <v>15</v>
      </c>
      <c r="H180" s="4">
        <v>2610</v>
      </c>
      <c r="I180" s="6">
        <v>3986185.86</v>
      </c>
      <c r="J180" s="6">
        <v>1360778</v>
      </c>
      <c r="K180" s="7">
        <f t="shared" si="4"/>
        <v>2625407.86</v>
      </c>
      <c r="L180" s="4" t="str">
        <f t="shared" si="5"/>
        <v>CARTERA CASTIGADA</v>
      </c>
    </row>
    <row r="181" spans="1:12" x14ac:dyDescent="0.2">
      <c r="A181" s="4" t="s">
        <v>11</v>
      </c>
      <c r="B181" s="4" t="s">
        <v>12</v>
      </c>
      <c r="C181" s="4" t="s">
        <v>149</v>
      </c>
      <c r="D181" s="4" t="s">
        <v>279</v>
      </c>
      <c r="E181" s="4" t="s">
        <v>4391</v>
      </c>
      <c r="F181" s="4">
        <v>240323</v>
      </c>
      <c r="G181" s="5" t="s">
        <v>15</v>
      </c>
      <c r="H181" s="4">
        <v>2610</v>
      </c>
      <c r="I181" s="6">
        <v>4505558.21</v>
      </c>
      <c r="J181" s="6">
        <v>1614771</v>
      </c>
      <c r="K181" s="7">
        <f t="shared" si="4"/>
        <v>2890787.21</v>
      </c>
      <c r="L181" s="4" t="str">
        <f t="shared" si="5"/>
        <v>CARTERA CASTIGADA</v>
      </c>
    </row>
    <row r="182" spans="1:12" x14ac:dyDescent="0.2">
      <c r="A182" s="4" t="s">
        <v>11</v>
      </c>
      <c r="B182" s="4" t="s">
        <v>12</v>
      </c>
      <c r="C182" s="4" t="s">
        <v>348</v>
      </c>
      <c r="D182" s="4" t="s">
        <v>349</v>
      </c>
      <c r="E182" s="4" t="s">
        <v>4392</v>
      </c>
      <c r="F182" s="4">
        <v>208171</v>
      </c>
      <c r="G182" s="5" t="s">
        <v>15</v>
      </c>
      <c r="H182" s="4">
        <v>2610</v>
      </c>
      <c r="I182" s="6">
        <v>5814955.04</v>
      </c>
      <c r="J182" s="6">
        <v>2000192</v>
      </c>
      <c r="K182" s="7">
        <f t="shared" si="4"/>
        <v>3814763.04</v>
      </c>
      <c r="L182" s="4" t="str">
        <f t="shared" si="5"/>
        <v>CARTERA CASTIGADA</v>
      </c>
    </row>
    <row r="183" spans="1:12" x14ac:dyDescent="0.2">
      <c r="A183" s="4" t="s">
        <v>11</v>
      </c>
      <c r="B183" s="4" t="s">
        <v>25</v>
      </c>
      <c r="C183" s="4" t="s">
        <v>350</v>
      </c>
      <c r="D183" s="4" t="s">
        <v>351</v>
      </c>
      <c r="E183" s="4" t="s">
        <v>4393</v>
      </c>
      <c r="F183" s="4">
        <v>124501</v>
      </c>
      <c r="G183" s="5" t="s">
        <v>15</v>
      </c>
      <c r="H183" s="4">
        <v>2610</v>
      </c>
      <c r="I183" s="6">
        <v>5877850.29</v>
      </c>
      <c r="J183" s="6">
        <v>2035377</v>
      </c>
      <c r="K183" s="7">
        <f t="shared" si="4"/>
        <v>3842473.29</v>
      </c>
      <c r="L183" s="4" t="str">
        <f t="shared" si="5"/>
        <v>CARTERA CASTIGADA</v>
      </c>
    </row>
    <row r="184" spans="1:12" x14ac:dyDescent="0.2">
      <c r="A184" s="4" t="s">
        <v>11</v>
      </c>
      <c r="B184" s="4" t="s">
        <v>19</v>
      </c>
      <c r="C184" s="4" t="s">
        <v>352</v>
      </c>
      <c r="D184" s="4" t="s">
        <v>353</v>
      </c>
      <c r="E184" s="4" t="s">
        <v>4394</v>
      </c>
      <c r="F184" s="4">
        <v>178945</v>
      </c>
      <c r="G184" s="5" t="s">
        <v>15</v>
      </c>
      <c r="H184" s="4">
        <v>2610</v>
      </c>
      <c r="I184" s="6">
        <v>11411028.789999999</v>
      </c>
      <c r="J184" s="6">
        <v>3913489</v>
      </c>
      <c r="K184" s="7">
        <f t="shared" si="4"/>
        <v>7497539.7899999991</v>
      </c>
      <c r="L184" s="4" t="str">
        <f t="shared" si="5"/>
        <v>CARTERA CASTIGADA</v>
      </c>
    </row>
    <row r="185" spans="1:12" x14ac:dyDescent="0.2">
      <c r="A185" s="4" t="s">
        <v>11</v>
      </c>
      <c r="B185" s="4" t="s">
        <v>22</v>
      </c>
      <c r="C185" s="4" t="s">
        <v>354</v>
      </c>
      <c r="D185" s="4" t="s">
        <v>355</v>
      </c>
      <c r="E185" s="4" t="s">
        <v>4395</v>
      </c>
      <c r="F185" s="4">
        <v>44279</v>
      </c>
      <c r="G185" s="5" t="s">
        <v>15</v>
      </c>
      <c r="H185" s="4">
        <v>2610</v>
      </c>
      <c r="I185" s="6">
        <v>16399293.92</v>
      </c>
      <c r="J185" s="6">
        <v>5639197</v>
      </c>
      <c r="K185" s="7">
        <f t="shared" si="4"/>
        <v>10760096.92</v>
      </c>
      <c r="L185" s="4" t="str">
        <f t="shared" si="5"/>
        <v>CARTERA CASTIGADA</v>
      </c>
    </row>
    <row r="186" spans="1:12" x14ac:dyDescent="0.2">
      <c r="A186" s="4" t="s">
        <v>11</v>
      </c>
      <c r="B186" s="4" t="s">
        <v>16</v>
      </c>
      <c r="C186" s="4" t="s">
        <v>356</v>
      </c>
      <c r="D186" s="4" t="s">
        <v>357</v>
      </c>
      <c r="E186" s="4" t="s">
        <v>4396</v>
      </c>
      <c r="F186" s="4">
        <v>305191</v>
      </c>
      <c r="G186" s="5" t="s">
        <v>15</v>
      </c>
      <c r="H186" s="4">
        <v>2580</v>
      </c>
      <c r="I186" s="6">
        <v>285358.34000000003</v>
      </c>
      <c r="J186" s="6">
        <v>92000</v>
      </c>
      <c r="K186" s="7">
        <f t="shared" si="4"/>
        <v>193358.34000000003</v>
      </c>
      <c r="L186" s="4" t="str">
        <f t="shared" si="5"/>
        <v>CARTERA CASTIGADA</v>
      </c>
    </row>
    <row r="187" spans="1:12" x14ac:dyDescent="0.2">
      <c r="A187" s="4" t="s">
        <v>11</v>
      </c>
      <c r="B187" s="4" t="s">
        <v>12</v>
      </c>
      <c r="C187" s="4" t="s">
        <v>358</v>
      </c>
      <c r="D187" s="4" t="s">
        <v>359</v>
      </c>
      <c r="E187" s="4" t="s">
        <v>4397</v>
      </c>
      <c r="F187" s="4">
        <v>32340</v>
      </c>
      <c r="G187" s="5" t="s">
        <v>15</v>
      </c>
      <c r="H187" s="4">
        <v>2580</v>
      </c>
      <c r="I187" s="6">
        <v>1549126.66</v>
      </c>
      <c r="J187" s="6">
        <v>562713</v>
      </c>
      <c r="K187" s="7">
        <f t="shared" si="4"/>
        <v>986413.65999999992</v>
      </c>
      <c r="L187" s="4" t="str">
        <f t="shared" si="5"/>
        <v>CARTERA CASTIGADA</v>
      </c>
    </row>
    <row r="188" spans="1:12" x14ac:dyDescent="0.2">
      <c r="A188" s="4" t="s">
        <v>11</v>
      </c>
      <c r="B188" s="4" t="s">
        <v>12</v>
      </c>
      <c r="C188" s="4" t="s">
        <v>360</v>
      </c>
      <c r="D188" s="4" t="s">
        <v>361</v>
      </c>
      <c r="E188" s="4" t="s">
        <v>4398</v>
      </c>
      <c r="F188" s="4">
        <v>201754</v>
      </c>
      <c r="G188" s="5" t="s">
        <v>15</v>
      </c>
      <c r="H188" s="4">
        <v>2580</v>
      </c>
      <c r="I188" s="6">
        <v>1842740.53</v>
      </c>
      <c r="J188" s="6">
        <v>652555</v>
      </c>
      <c r="K188" s="7">
        <f t="shared" si="4"/>
        <v>1190185.53</v>
      </c>
      <c r="L188" s="4" t="str">
        <f t="shared" si="5"/>
        <v>CARTERA CASTIGADA</v>
      </c>
    </row>
    <row r="189" spans="1:12" x14ac:dyDescent="0.2">
      <c r="A189" s="4" t="s">
        <v>11</v>
      </c>
      <c r="B189" s="4" t="s">
        <v>16</v>
      </c>
      <c r="C189" s="4" t="s">
        <v>102</v>
      </c>
      <c r="D189" s="4" t="s">
        <v>362</v>
      </c>
      <c r="E189" s="4" t="s">
        <v>4399</v>
      </c>
      <c r="F189" s="4">
        <v>195410</v>
      </c>
      <c r="G189" s="5" t="s">
        <v>15</v>
      </c>
      <c r="H189" s="4">
        <v>2580</v>
      </c>
      <c r="I189" s="6">
        <v>5228040.46</v>
      </c>
      <c r="J189" s="6">
        <v>1794002</v>
      </c>
      <c r="K189" s="7">
        <f t="shared" si="4"/>
        <v>3434038.46</v>
      </c>
      <c r="L189" s="4" t="str">
        <f t="shared" si="5"/>
        <v>CARTERA CASTIGADA</v>
      </c>
    </row>
    <row r="190" spans="1:12" x14ac:dyDescent="0.2">
      <c r="A190" s="4" t="s">
        <v>11</v>
      </c>
      <c r="B190" s="4" t="s">
        <v>19</v>
      </c>
      <c r="C190" s="4" t="s">
        <v>120</v>
      </c>
      <c r="D190" s="4" t="s">
        <v>363</v>
      </c>
      <c r="E190" s="4" t="s">
        <v>4400</v>
      </c>
      <c r="F190" s="4">
        <v>179802</v>
      </c>
      <c r="G190" s="5" t="s">
        <v>15</v>
      </c>
      <c r="H190" s="4">
        <v>2580</v>
      </c>
      <c r="I190" s="6">
        <v>12799200.07</v>
      </c>
      <c r="J190" s="6">
        <v>4381393</v>
      </c>
      <c r="K190" s="7">
        <f t="shared" si="4"/>
        <v>8417807.0700000003</v>
      </c>
      <c r="L190" s="4" t="str">
        <f t="shared" si="5"/>
        <v>CARTERA CASTIGADA</v>
      </c>
    </row>
    <row r="191" spans="1:12" x14ac:dyDescent="0.2">
      <c r="A191" s="4" t="s">
        <v>11</v>
      </c>
      <c r="B191" s="4" t="s">
        <v>12</v>
      </c>
      <c r="C191" s="4" t="s">
        <v>364</v>
      </c>
      <c r="D191" s="4" t="s">
        <v>365</v>
      </c>
      <c r="E191" s="4" t="s">
        <v>4401</v>
      </c>
      <c r="F191" s="4">
        <v>318467</v>
      </c>
      <c r="G191" s="5" t="s">
        <v>15</v>
      </c>
      <c r="H191" s="4">
        <v>2550</v>
      </c>
      <c r="I191" s="6">
        <v>1725332.88</v>
      </c>
      <c r="J191" s="6">
        <v>598245</v>
      </c>
      <c r="K191" s="7">
        <f t="shared" si="4"/>
        <v>1127087.8799999999</v>
      </c>
      <c r="L191" s="4" t="str">
        <f t="shared" si="5"/>
        <v>CARTERA CASTIGADA</v>
      </c>
    </row>
    <row r="192" spans="1:12" x14ac:dyDescent="0.2">
      <c r="A192" s="4" t="s">
        <v>11</v>
      </c>
      <c r="B192" s="4" t="s">
        <v>12</v>
      </c>
      <c r="C192" s="4" t="s">
        <v>366</v>
      </c>
      <c r="D192" s="4" t="s">
        <v>367</v>
      </c>
      <c r="E192" s="4" t="s">
        <v>4402</v>
      </c>
      <c r="F192" s="4">
        <v>204832</v>
      </c>
      <c r="G192" s="5" t="s">
        <v>15</v>
      </c>
      <c r="H192" s="4">
        <v>2550</v>
      </c>
      <c r="I192" s="6">
        <v>1918449.27</v>
      </c>
      <c r="J192" s="6">
        <v>731523</v>
      </c>
      <c r="K192" s="7">
        <f t="shared" si="4"/>
        <v>1186926.27</v>
      </c>
      <c r="L192" s="4" t="str">
        <f t="shared" si="5"/>
        <v>CARTERA CASTIGADA</v>
      </c>
    </row>
    <row r="193" spans="1:12" x14ac:dyDescent="0.2">
      <c r="A193" s="4" t="s">
        <v>11</v>
      </c>
      <c r="B193" s="4" t="s">
        <v>19</v>
      </c>
      <c r="C193" s="4" t="s">
        <v>368</v>
      </c>
      <c r="D193" s="4" t="s">
        <v>369</v>
      </c>
      <c r="E193" s="4" t="s">
        <v>4403</v>
      </c>
      <c r="F193" s="4">
        <v>196129</v>
      </c>
      <c r="G193" s="5" t="s">
        <v>15</v>
      </c>
      <c r="H193" s="4">
        <v>2550</v>
      </c>
      <c r="I193" s="6">
        <v>4271534.67</v>
      </c>
      <c r="J193" s="6">
        <v>1460395</v>
      </c>
      <c r="K193" s="7">
        <f t="shared" si="4"/>
        <v>2811139.67</v>
      </c>
      <c r="L193" s="4" t="str">
        <f t="shared" si="5"/>
        <v>CARTERA CASTIGADA</v>
      </c>
    </row>
    <row r="194" spans="1:12" x14ac:dyDescent="0.2">
      <c r="A194" s="4" t="s">
        <v>11</v>
      </c>
      <c r="B194" s="4" t="s">
        <v>19</v>
      </c>
      <c r="C194" s="4" t="s">
        <v>152</v>
      </c>
      <c r="D194" s="4" t="s">
        <v>370</v>
      </c>
      <c r="E194" s="4" t="s">
        <v>4404</v>
      </c>
      <c r="F194" s="4">
        <v>169662</v>
      </c>
      <c r="G194" s="5" t="s">
        <v>15</v>
      </c>
      <c r="H194" s="4">
        <v>2550</v>
      </c>
      <c r="I194" s="6">
        <v>5439435</v>
      </c>
      <c r="J194" s="6">
        <v>1868147</v>
      </c>
      <c r="K194" s="7">
        <f t="shared" si="4"/>
        <v>3571288</v>
      </c>
      <c r="L194" s="4" t="str">
        <f t="shared" si="5"/>
        <v>CARTERA CASTIGADA</v>
      </c>
    </row>
    <row r="195" spans="1:12" x14ac:dyDescent="0.2">
      <c r="A195" s="4" t="s">
        <v>11</v>
      </c>
      <c r="B195" s="4" t="s">
        <v>16</v>
      </c>
      <c r="C195" s="4" t="s">
        <v>371</v>
      </c>
      <c r="D195" s="4" t="s">
        <v>372</v>
      </c>
      <c r="E195" s="4" t="s">
        <v>4405</v>
      </c>
      <c r="F195" s="4">
        <v>201929</v>
      </c>
      <c r="G195" s="5" t="s">
        <v>15</v>
      </c>
      <c r="H195" s="4">
        <v>2550</v>
      </c>
      <c r="I195" s="6">
        <v>8059617.2199999997</v>
      </c>
      <c r="J195" s="6">
        <v>2779965</v>
      </c>
      <c r="K195" s="7">
        <f t="shared" ref="K195:K258" si="6">I195-J195</f>
        <v>5279652.22</v>
      </c>
      <c r="L195" s="4" t="str">
        <f t="shared" ref="L195:L258" si="7">IF(H195=0,"SIN REPORTE",IF(H195&lt;=90,"COBRO JURIDICO","CARTERA CASTIGADA"))</f>
        <v>CARTERA CASTIGADA</v>
      </c>
    </row>
    <row r="196" spans="1:12" x14ac:dyDescent="0.2">
      <c r="A196" s="4" t="s">
        <v>11</v>
      </c>
      <c r="B196" s="4" t="s">
        <v>16</v>
      </c>
      <c r="C196" s="4" t="s">
        <v>373</v>
      </c>
      <c r="D196" s="4" t="s">
        <v>135</v>
      </c>
      <c r="E196" s="4" t="s">
        <v>4406</v>
      </c>
      <c r="F196" s="4">
        <v>216455</v>
      </c>
      <c r="G196" s="5" t="s">
        <v>15</v>
      </c>
      <c r="H196" s="4">
        <v>2550</v>
      </c>
      <c r="I196" s="6">
        <v>12187215.98</v>
      </c>
      <c r="J196" s="6">
        <v>4734451</v>
      </c>
      <c r="K196" s="7">
        <f t="shared" si="6"/>
        <v>7452764.9800000004</v>
      </c>
      <c r="L196" s="4" t="str">
        <f t="shared" si="7"/>
        <v>CARTERA CASTIGADA</v>
      </c>
    </row>
    <row r="197" spans="1:12" x14ac:dyDescent="0.2">
      <c r="A197" s="4" t="s">
        <v>11</v>
      </c>
      <c r="B197" s="4" t="s">
        <v>19</v>
      </c>
      <c r="C197" s="4" t="s">
        <v>374</v>
      </c>
      <c r="D197" s="4" t="s">
        <v>375</v>
      </c>
      <c r="E197" s="4" t="s">
        <v>4407</v>
      </c>
      <c r="F197" s="4">
        <v>228336</v>
      </c>
      <c r="G197" s="5" t="s">
        <v>15</v>
      </c>
      <c r="H197" s="4">
        <v>2520</v>
      </c>
      <c r="I197" s="6">
        <v>2774734.88</v>
      </c>
      <c r="J197" s="6">
        <v>990738</v>
      </c>
      <c r="K197" s="7">
        <f t="shared" si="6"/>
        <v>1783996.88</v>
      </c>
      <c r="L197" s="4" t="str">
        <f t="shared" si="7"/>
        <v>CARTERA CASTIGADA</v>
      </c>
    </row>
    <row r="198" spans="1:12" x14ac:dyDescent="0.2">
      <c r="A198" s="4" t="s">
        <v>11</v>
      </c>
      <c r="B198" s="4" t="s">
        <v>19</v>
      </c>
      <c r="C198" s="4" t="s">
        <v>376</v>
      </c>
      <c r="D198" s="4" t="s">
        <v>377</v>
      </c>
      <c r="E198" s="4" t="s">
        <v>4408</v>
      </c>
      <c r="F198" s="4">
        <v>187805</v>
      </c>
      <c r="G198" s="5" t="s">
        <v>15</v>
      </c>
      <c r="H198" s="4">
        <v>2520</v>
      </c>
      <c r="I198" s="6">
        <v>3841161.05</v>
      </c>
      <c r="J198" s="6">
        <v>1390326</v>
      </c>
      <c r="K198" s="7">
        <f t="shared" si="6"/>
        <v>2450835.0499999998</v>
      </c>
      <c r="L198" s="4" t="str">
        <f t="shared" si="7"/>
        <v>CARTERA CASTIGADA</v>
      </c>
    </row>
    <row r="199" spans="1:12" x14ac:dyDescent="0.2">
      <c r="A199" s="4" t="s">
        <v>11</v>
      </c>
      <c r="B199" s="4" t="s">
        <v>12</v>
      </c>
      <c r="C199" s="4" t="s">
        <v>298</v>
      </c>
      <c r="D199" s="4" t="s">
        <v>378</v>
      </c>
      <c r="E199" s="4" t="s">
        <v>4409</v>
      </c>
      <c r="F199" s="4">
        <v>335313</v>
      </c>
      <c r="G199" s="5" t="s">
        <v>15</v>
      </c>
      <c r="H199" s="4">
        <v>2520</v>
      </c>
      <c r="I199" s="6">
        <v>7632458.1299999999</v>
      </c>
      <c r="J199" s="6">
        <v>2704420</v>
      </c>
      <c r="K199" s="7">
        <f t="shared" si="6"/>
        <v>4928038.13</v>
      </c>
      <c r="L199" s="4" t="str">
        <f t="shared" si="7"/>
        <v>CARTERA CASTIGADA</v>
      </c>
    </row>
    <row r="200" spans="1:12" x14ac:dyDescent="0.2">
      <c r="A200" s="4" t="s">
        <v>11</v>
      </c>
      <c r="B200" s="4" t="s">
        <v>67</v>
      </c>
      <c r="C200" s="4" t="s">
        <v>379</v>
      </c>
      <c r="D200" s="4" t="s">
        <v>372</v>
      </c>
      <c r="E200" s="4" t="s">
        <v>4410</v>
      </c>
      <c r="F200" s="4">
        <v>25005</v>
      </c>
      <c r="G200" s="5" t="s">
        <v>15</v>
      </c>
      <c r="H200" s="4">
        <v>2490</v>
      </c>
      <c r="I200" s="6">
        <v>135981.07999999999</v>
      </c>
      <c r="J200" s="6">
        <v>29256</v>
      </c>
      <c r="K200" s="7">
        <f t="shared" si="6"/>
        <v>106725.07999999999</v>
      </c>
      <c r="L200" s="4" t="str">
        <f t="shared" si="7"/>
        <v>CARTERA CASTIGADA</v>
      </c>
    </row>
    <row r="201" spans="1:12" x14ac:dyDescent="0.2">
      <c r="A201" s="4" t="s">
        <v>11</v>
      </c>
      <c r="B201" s="4" t="s">
        <v>67</v>
      </c>
      <c r="C201" s="4" t="s">
        <v>380</v>
      </c>
      <c r="D201" s="4" t="s">
        <v>381</v>
      </c>
      <c r="E201" s="4" t="s">
        <v>4411</v>
      </c>
      <c r="F201" s="4">
        <v>320687</v>
      </c>
      <c r="G201" s="5" t="s">
        <v>15</v>
      </c>
      <c r="H201" s="4">
        <v>2490</v>
      </c>
      <c r="I201" s="6">
        <v>1727298.32</v>
      </c>
      <c r="J201" s="6">
        <v>587517</v>
      </c>
      <c r="K201" s="7">
        <f t="shared" si="6"/>
        <v>1139781.32</v>
      </c>
      <c r="L201" s="4" t="str">
        <f t="shared" si="7"/>
        <v>CARTERA CASTIGADA</v>
      </c>
    </row>
    <row r="202" spans="1:12" x14ac:dyDescent="0.2">
      <c r="A202" s="4" t="s">
        <v>11</v>
      </c>
      <c r="B202" s="4" t="s">
        <v>22</v>
      </c>
      <c r="C202" s="4" t="s">
        <v>382</v>
      </c>
      <c r="D202" s="4" t="s">
        <v>383</v>
      </c>
      <c r="E202" s="4" t="s">
        <v>4412</v>
      </c>
      <c r="F202" s="4">
        <v>149789</v>
      </c>
      <c r="G202" s="5" t="s">
        <v>15</v>
      </c>
      <c r="H202" s="4">
        <v>2490</v>
      </c>
      <c r="I202" s="6">
        <v>2590981.2799999998</v>
      </c>
      <c r="J202" s="6">
        <v>1003317</v>
      </c>
      <c r="K202" s="7">
        <f t="shared" si="6"/>
        <v>1587664.2799999998</v>
      </c>
      <c r="L202" s="4" t="str">
        <f t="shared" si="7"/>
        <v>CARTERA CASTIGADA</v>
      </c>
    </row>
    <row r="203" spans="1:12" x14ac:dyDescent="0.2">
      <c r="A203" s="4" t="s">
        <v>11</v>
      </c>
      <c r="B203" s="4" t="s">
        <v>67</v>
      </c>
      <c r="C203" s="4" t="s">
        <v>384</v>
      </c>
      <c r="D203" s="4" t="s">
        <v>385</v>
      </c>
      <c r="E203" s="4" t="s">
        <v>4413</v>
      </c>
      <c r="F203" s="4">
        <v>318061</v>
      </c>
      <c r="G203" s="5" t="s">
        <v>15</v>
      </c>
      <c r="H203" s="4">
        <v>2490</v>
      </c>
      <c r="I203" s="6">
        <v>3158062.82</v>
      </c>
      <c r="J203" s="6">
        <v>1100988</v>
      </c>
      <c r="K203" s="7">
        <f t="shared" si="6"/>
        <v>2057074.8199999998</v>
      </c>
      <c r="L203" s="4" t="str">
        <f t="shared" si="7"/>
        <v>CARTERA CASTIGADA</v>
      </c>
    </row>
    <row r="204" spans="1:12" x14ac:dyDescent="0.2">
      <c r="A204" s="4" t="s">
        <v>11</v>
      </c>
      <c r="B204" s="4" t="s">
        <v>12</v>
      </c>
      <c r="C204" s="4" t="s">
        <v>386</v>
      </c>
      <c r="D204" s="4" t="s">
        <v>387</v>
      </c>
      <c r="E204" s="4" t="s">
        <v>4414</v>
      </c>
      <c r="F204" s="4">
        <v>320042</v>
      </c>
      <c r="G204" s="5" t="s">
        <v>15</v>
      </c>
      <c r="H204" s="4">
        <v>2490</v>
      </c>
      <c r="I204" s="6">
        <v>3629362.68</v>
      </c>
      <c r="J204" s="6">
        <v>1264629</v>
      </c>
      <c r="K204" s="7">
        <f t="shared" si="6"/>
        <v>2364733.6800000002</v>
      </c>
      <c r="L204" s="4" t="str">
        <f t="shared" si="7"/>
        <v>CARTERA CASTIGADA</v>
      </c>
    </row>
    <row r="205" spans="1:12" x14ac:dyDescent="0.2">
      <c r="A205" s="4" t="s">
        <v>11</v>
      </c>
      <c r="B205" s="4" t="s">
        <v>157</v>
      </c>
      <c r="C205" s="4" t="s">
        <v>126</v>
      </c>
      <c r="D205" s="4" t="s">
        <v>388</v>
      </c>
      <c r="E205" s="4" t="s">
        <v>4415</v>
      </c>
      <c r="F205" s="4">
        <v>700</v>
      </c>
      <c r="G205" s="5" t="s">
        <v>15</v>
      </c>
      <c r="H205" s="4">
        <v>2490</v>
      </c>
      <c r="I205" s="6">
        <v>23268936.149999999</v>
      </c>
      <c r="J205" s="6">
        <v>8263130</v>
      </c>
      <c r="K205" s="7">
        <f t="shared" si="6"/>
        <v>15005806.149999999</v>
      </c>
      <c r="L205" s="4" t="str">
        <f t="shared" si="7"/>
        <v>CARTERA CASTIGADA</v>
      </c>
    </row>
    <row r="206" spans="1:12" x14ac:dyDescent="0.2">
      <c r="A206" s="4" t="s">
        <v>11</v>
      </c>
      <c r="B206" s="4" t="s">
        <v>12</v>
      </c>
      <c r="C206" s="4" t="s">
        <v>389</v>
      </c>
      <c r="D206" s="4" t="s">
        <v>390</v>
      </c>
      <c r="E206" s="4" t="s">
        <v>4416</v>
      </c>
      <c r="F206" s="4">
        <v>84614</v>
      </c>
      <c r="G206" s="5" t="s">
        <v>15</v>
      </c>
      <c r="H206" s="4">
        <v>2460</v>
      </c>
      <c r="I206" s="6">
        <v>101345.02</v>
      </c>
      <c r="J206" s="6">
        <v>61113</v>
      </c>
      <c r="K206" s="7">
        <f t="shared" si="6"/>
        <v>40232.020000000004</v>
      </c>
      <c r="L206" s="4" t="str">
        <f t="shared" si="7"/>
        <v>CARTERA CASTIGADA</v>
      </c>
    </row>
    <row r="207" spans="1:12" x14ac:dyDescent="0.2">
      <c r="A207" s="4" t="s">
        <v>11</v>
      </c>
      <c r="B207" s="4" t="s">
        <v>25</v>
      </c>
      <c r="C207" s="4" t="s">
        <v>140</v>
      </c>
      <c r="D207" s="4" t="s">
        <v>391</v>
      </c>
      <c r="E207" s="4" t="s">
        <v>4417</v>
      </c>
      <c r="F207" s="4">
        <v>287431</v>
      </c>
      <c r="G207" s="5" t="s">
        <v>15</v>
      </c>
      <c r="H207" s="4">
        <v>2460</v>
      </c>
      <c r="I207" s="6">
        <v>1746871.95</v>
      </c>
      <c r="J207" s="6">
        <v>597748</v>
      </c>
      <c r="K207" s="7">
        <f t="shared" si="6"/>
        <v>1149123.95</v>
      </c>
      <c r="L207" s="4" t="str">
        <f t="shared" si="7"/>
        <v>CARTERA CASTIGADA</v>
      </c>
    </row>
    <row r="208" spans="1:12" x14ac:dyDescent="0.2">
      <c r="A208" s="4" t="s">
        <v>11</v>
      </c>
      <c r="B208" s="4" t="s">
        <v>16</v>
      </c>
      <c r="C208" s="4" t="s">
        <v>392</v>
      </c>
      <c r="D208" s="4" t="s">
        <v>393</v>
      </c>
      <c r="E208" s="4" t="s">
        <v>4418</v>
      </c>
      <c r="F208" s="4">
        <v>49997</v>
      </c>
      <c r="G208" s="5" t="s">
        <v>15</v>
      </c>
      <c r="H208" s="4">
        <v>2460</v>
      </c>
      <c r="I208" s="6">
        <v>1979449.55</v>
      </c>
      <c r="J208" s="6">
        <v>688341</v>
      </c>
      <c r="K208" s="7">
        <f t="shared" si="6"/>
        <v>1291108.55</v>
      </c>
      <c r="L208" s="4" t="str">
        <f t="shared" si="7"/>
        <v>CARTERA CASTIGADA</v>
      </c>
    </row>
    <row r="209" spans="1:12" x14ac:dyDescent="0.2">
      <c r="A209" s="4" t="s">
        <v>11</v>
      </c>
      <c r="B209" s="4" t="s">
        <v>22</v>
      </c>
      <c r="C209" s="4" t="s">
        <v>394</v>
      </c>
      <c r="D209" s="4" t="s">
        <v>395</v>
      </c>
      <c r="E209" s="4" t="s">
        <v>4419</v>
      </c>
      <c r="F209" s="4">
        <v>165173</v>
      </c>
      <c r="G209" s="5" t="s">
        <v>15</v>
      </c>
      <c r="H209" s="4">
        <v>2460</v>
      </c>
      <c r="I209" s="6">
        <v>2740460.42</v>
      </c>
      <c r="J209" s="6">
        <v>955766</v>
      </c>
      <c r="K209" s="7">
        <f t="shared" si="6"/>
        <v>1784694.42</v>
      </c>
      <c r="L209" s="4" t="str">
        <f t="shared" si="7"/>
        <v>CARTERA CASTIGADA</v>
      </c>
    </row>
    <row r="210" spans="1:12" x14ac:dyDescent="0.2">
      <c r="A210" s="4" t="s">
        <v>11</v>
      </c>
      <c r="B210" s="4" t="s">
        <v>67</v>
      </c>
      <c r="C210" s="4" t="s">
        <v>396</v>
      </c>
      <c r="D210" s="4" t="s">
        <v>397</v>
      </c>
      <c r="E210" s="4" t="s">
        <v>4420</v>
      </c>
      <c r="F210" s="4">
        <v>319408</v>
      </c>
      <c r="G210" s="5" t="s">
        <v>15</v>
      </c>
      <c r="H210" s="4">
        <v>2460</v>
      </c>
      <c r="I210" s="6">
        <v>4800846.38</v>
      </c>
      <c r="J210" s="6">
        <v>1684617</v>
      </c>
      <c r="K210" s="7">
        <f t="shared" si="6"/>
        <v>3116229.38</v>
      </c>
      <c r="L210" s="4" t="str">
        <f t="shared" si="7"/>
        <v>CARTERA CASTIGADA</v>
      </c>
    </row>
    <row r="211" spans="1:12" x14ac:dyDescent="0.2">
      <c r="A211" s="4" t="s">
        <v>11</v>
      </c>
      <c r="B211" s="4" t="s">
        <v>19</v>
      </c>
      <c r="C211" s="4" t="s">
        <v>398</v>
      </c>
      <c r="D211" s="4" t="s">
        <v>399</v>
      </c>
      <c r="E211" s="4" t="s">
        <v>4421</v>
      </c>
      <c r="F211" s="4">
        <v>183887</v>
      </c>
      <c r="G211" s="5" t="s">
        <v>15</v>
      </c>
      <c r="H211" s="4">
        <v>2460</v>
      </c>
      <c r="I211" s="6">
        <v>10852008.57</v>
      </c>
      <c r="J211" s="6">
        <v>3905756</v>
      </c>
      <c r="K211" s="7">
        <f t="shared" si="6"/>
        <v>6946252.5700000003</v>
      </c>
      <c r="L211" s="4" t="str">
        <f t="shared" si="7"/>
        <v>CARTERA CASTIGADA</v>
      </c>
    </row>
    <row r="212" spans="1:12" x14ac:dyDescent="0.2">
      <c r="A212" s="4" t="s">
        <v>11</v>
      </c>
      <c r="B212" s="4" t="s">
        <v>12</v>
      </c>
      <c r="C212" s="4" t="s">
        <v>400</v>
      </c>
      <c r="D212" s="4" t="s">
        <v>401</v>
      </c>
      <c r="E212" s="4" t="s">
        <v>4422</v>
      </c>
      <c r="F212" s="4">
        <v>184984</v>
      </c>
      <c r="G212" s="5" t="s">
        <v>15</v>
      </c>
      <c r="H212" s="4">
        <v>2430</v>
      </c>
      <c r="I212" s="6">
        <v>1167291.71</v>
      </c>
      <c r="J212" s="6">
        <v>399039</v>
      </c>
      <c r="K212" s="7">
        <f t="shared" si="6"/>
        <v>768252.71</v>
      </c>
      <c r="L212" s="4" t="str">
        <f t="shared" si="7"/>
        <v>CARTERA CASTIGADA</v>
      </c>
    </row>
    <row r="213" spans="1:12" x14ac:dyDescent="0.2">
      <c r="A213" s="4" t="s">
        <v>11</v>
      </c>
      <c r="B213" s="4" t="s">
        <v>19</v>
      </c>
      <c r="C213" s="4" t="s">
        <v>264</v>
      </c>
      <c r="D213" s="4" t="s">
        <v>402</v>
      </c>
      <c r="E213" s="4" t="s">
        <v>4423</v>
      </c>
      <c r="F213" s="4">
        <v>149318</v>
      </c>
      <c r="G213" s="5" t="s">
        <v>15</v>
      </c>
      <c r="H213" s="4">
        <v>2430</v>
      </c>
      <c r="I213" s="6">
        <v>1348880.29</v>
      </c>
      <c r="J213" s="6">
        <v>466098</v>
      </c>
      <c r="K213" s="7">
        <f t="shared" si="6"/>
        <v>882782.29</v>
      </c>
      <c r="L213" s="4" t="str">
        <f t="shared" si="7"/>
        <v>CARTERA CASTIGADA</v>
      </c>
    </row>
    <row r="214" spans="1:12" x14ac:dyDescent="0.2">
      <c r="A214" s="4" t="s">
        <v>11</v>
      </c>
      <c r="B214" s="4" t="s">
        <v>67</v>
      </c>
      <c r="C214" s="4" t="s">
        <v>172</v>
      </c>
      <c r="D214" s="4" t="s">
        <v>403</v>
      </c>
      <c r="E214" s="4" t="s">
        <v>4424</v>
      </c>
      <c r="F214" s="4">
        <v>335537</v>
      </c>
      <c r="G214" s="5" t="s">
        <v>15</v>
      </c>
      <c r="H214" s="4">
        <v>2430</v>
      </c>
      <c r="I214" s="6">
        <v>1552075.1</v>
      </c>
      <c r="J214" s="6">
        <v>542041</v>
      </c>
      <c r="K214" s="7">
        <f t="shared" si="6"/>
        <v>1010034.1000000001</v>
      </c>
      <c r="L214" s="4" t="str">
        <f t="shared" si="7"/>
        <v>CARTERA CASTIGADA</v>
      </c>
    </row>
    <row r="215" spans="1:12" x14ac:dyDescent="0.2">
      <c r="A215" s="4" t="s">
        <v>11</v>
      </c>
      <c r="B215" s="4" t="s">
        <v>19</v>
      </c>
      <c r="C215" s="4" t="s">
        <v>84</v>
      </c>
      <c r="D215" s="4" t="s">
        <v>404</v>
      </c>
      <c r="E215" s="4" t="s">
        <v>4425</v>
      </c>
      <c r="F215" s="4">
        <v>170165</v>
      </c>
      <c r="G215" s="5" t="s">
        <v>15</v>
      </c>
      <c r="H215" s="4">
        <v>2430</v>
      </c>
      <c r="I215" s="6">
        <v>1899510.79</v>
      </c>
      <c r="J215" s="6">
        <v>600801</v>
      </c>
      <c r="K215" s="7">
        <f t="shared" si="6"/>
        <v>1298709.79</v>
      </c>
      <c r="L215" s="4" t="str">
        <f t="shared" si="7"/>
        <v>CARTERA CASTIGADA</v>
      </c>
    </row>
    <row r="216" spans="1:12" x14ac:dyDescent="0.2">
      <c r="A216" s="4" t="s">
        <v>11</v>
      </c>
      <c r="B216" s="4" t="s">
        <v>12</v>
      </c>
      <c r="C216" s="4" t="s">
        <v>405</v>
      </c>
      <c r="D216" s="4" t="s">
        <v>406</v>
      </c>
      <c r="E216" s="4" t="s">
        <v>4426</v>
      </c>
      <c r="F216" s="4">
        <v>305894</v>
      </c>
      <c r="G216" s="5" t="s">
        <v>15</v>
      </c>
      <c r="H216" s="4">
        <v>2430</v>
      </c>
      <c r="I216" s="6">
        <v>2092287.83</v>
      </c>
      <c r="J216" s="6">
        <v>778071</v>
      </c>
      <c r="K216" s="7">
        <f t="shared" si="6"/>
        <v>1314216.83</v>
      </c>
      <c r="L216" s="4" t="str">
        <f t="shared" si="7"/>
        <v>CARTERA CASTIGADA</v>
      </c>
    </row>
    <row r="217" spans="1:12" x14ac:dyDescent="0.2">
      <c r="A217" s="4" t="s">
        <v>11</v>
      </c>
      <c r="B217" s="4" t="s">
        <v>67</v>
      </c>
      <c r="C217" s="4" t="s">
        <v>407</v>
      </c>
      <c r="D217" s="4" t="s">
        <v>408</v>
      </c>
      <c r="E217" s="4" t="s">
        <v>4427</v>
      </c>
      <c r="F217" s="4">
        <v>335529</v>
      </c>
      <c r="G217" s="5" t="s">
        <v>15</v>
      </c>
      <c r="H217" s="4">
        <v>2430</v>
      </c>
      <c r="I217" s="6">
        <v>2587428.7200000002</v>
      </c>
      <c r="J217" s="6">
        <v>906342</v>
      </c>
      <c r="K217" s="7">
        <f t="shared" si="6"/>
        <v>1681086.7200000002</v>
      </c>
      <c r="L217" s="4" t="str">
        <f t="shared" si="7"/>
        <v>CARTERA CASTIGADA</v>
      </c>
    </row>
    <row r="218" spans="1:12" x14ac:dyDescent="0.2">
      <c r="A218" s="4" t="s">
        <v>11</v>
      </c>
      <c r="B218" s="4" t="s">
        <v>19</v>
      </c>
      <c r="C218" s="4" t="s">
        <v>255</v>
      </c>
      <c r="D218" s="4" t="s">
        <v>409</v>
      </c>
      <c r="E218" s="4" t="s">
        <v>4428</v>
      </c>
      <c r="F218" s="4">
        <v>9280</v>
      </c>
      <c r="G218" s="5" t="s">
        <v>15</v>
      </c>
      <c r="H218" s="4">
        <v>2430</v>
      </c>
      <c r="I218" s="6">
        <v>2899058.34</v>
      </c>
      <c r="J218" s="6">
        <v>1375190</v>
      </c>
      <c r="K218" s="7">
        <f t="shared" si="6"/>
        <v>1523868.3399999999</v>
      </c>
      <c r="L218" s="4" t="str">
        <f t="shared" si="7"/>
        <v>CARTERA CASTIGADA</v>
      </c>
    </row>
    <row r="219" spans="1:12" x14ac:dyDescent="0.2">
      <c r="A219" s="4" t="s">
        <v>11</v>
      </c>
      <c r="B219" s="4" t="s">
        <v>12</v>
      </c>
      <c r="C219" s="4" t="s">
        <v>410</v>
      </c>
      <c r="D219" s="4" t="s">
        <v>411</v>
      </c>
      <c r="E219" s="4" t="s">
        <v>4429</v>
      </c>
      <c r="F219" s="4">
        <v>284164</v>
      </c>
      <c r="G219" s="5" t="s">
        <v>15</v>
      </c>
      <c r="H219" s="4">
        <v>2430</v>
      </c>
      <c r="I219" s="6">
        <v>3757691.69</v>
      </c>
      <c r="J219" s="6">
        <v>1338627</v>
      </c>
      <c r="K219" s="7">
        <f t="shared" si="6"/>
        <v>2419064.69</v>
      </c>
      <c r="L219" s="4" t="str">
        <f t="shared" si="7"/>
        <v>CARTERA CASTIGADA</v>
      </c>
    </row>
    <row r="220" spans="1:12" x14ac:dyDescent="0.2">
      <c r="A220" s="4" t="s">
        <v>11</v>
      </c>
      <c r="B220" s="4" t="s">
        <v>19</v>
      </c>
      <c r="C220" s="4" t="s">
        <v>412</v>
      </c>
      <c r="D220" s="4" t="s">
        <v>413</v>
      </c>
      <c r="E220" s="4" t="s">
        <v>4430</v>
      </c>
      <c r="F220" s="4">
        <v>338333</v>
      </c>
      <c r="G220" s="5" t="s">
        <v>15</v>
      </c>
      <c r="H220" s="4">
        <v>2430</v>
      </c>
      <c r="I220" s="6">
        <v>4161779.9</v>
      </c>
      <c r="J220" s="6">
        <v>1479786</v>
      </c>
      <c r="K220" s="7">
        <f t="shared" si="6"/>
        <v>2681993.9</v>
      </c>
      <c r="L220" s="4" t="str">
        <f t="shared" si="7"/>
        <v>CARTERA CASTIGADA</v>
      </c>
    </row>
    <row r="221" spans="1:12" x14ac:dyDescent="0.2">
      <c r="A221" s="4" t="s">
        <v>11</v>
      </c>
      <c r="B221" s="4" t="s">
        <v>50</v>
      </c>
      <c r="C221" s="4" t="s">
        <v>368</v>
      </c>
      <c r="D221" s="4" t="s">
        <v>414</v>
      </c>
      <c r="E221" s="4" t="s">
        <v>4431</v>
      </c>
      <c r="F221" s="4">
        <v>303998</v>
      </c>
      <c r="G221" s="5" t="s">
        <v>15</v>
      </c>
      <c r="H221" s="4">
        <v>2430</v>
      </c>
      <c r="I221" s="6">
        <v>4231041.55</v>
      </c>
      <c r="J221" s="6">
        <v>1507667</v>
      </c>
      <c r="K221" s="7">
        <f t="shared" si="6"/>
        <v>2723374.55</v>
      </c>
      <c r="L221" s="4" t="str">
        <f t="shared" si="7"/>
        <v>CARTERA CASTIGADA</v>
      </c>
    </row>
    <row r="222" spans="1:12" x14ac:dyDescent="0.2">
      <c r="A222" s="4" t="s">
        <v>11</v>
      </c>
      <c r="B222" s="4" t="s">
        <v>12</v>
      </c>
      <c r="C222" s="4" t="s">
        <v>98</v>
      </c>
      <c r="D222" s="4" t="s">
        <v>415</v>
      </c>
      <c r="E222" s="4" t="s">
        <v>4432</v>
      </c>
      <c r="F222" s="4">
        <v>180420</v>
      </c>
      <c r="G222" s="5" t="s">
        <v>15</v>
      </c>
      <c r="H222" s="4">
        <v>2430</v>
      </c>
      <c r="I222" s="6">
        <v>4322145.7</v>
      </c>
      <c r="J222" s="6">
        <v>1531178</v>
      </c>
      <c r="K222" s="7">
        <f t="shared" si="6"/>
        <v>2790967.7</v>
      </c>
      <c r="L222" s="4" t="str">
        <f t="shared" si="7"/>
        <v>CARTERA CASTIGADA</v>
      </c>
    </row>
    <row r="223" spans="1:12" x14ac:dyDescent="0.2">
      <c r="A223" s="4" t="s">
        <v>11</v>
      </c>
      <c r="B223" s="4" t="s">
        <v>22</v>
      </c>
      <c r="C223" s="4" t="s">
        <v>98</v>
      </c>
      <c r="D223" s="4" t="s">
        <v>416</v>
      </c>
      <c r="E223" s="4" t="s">
        <v>4433</v>
      </c>
      <c r="F223" s="4">
        <v>79069</v>
      </c>
      <c r="G223" s="5" t="s">
        <v>15</v>
      </c>
      <c r="H223" s="4">
        <v>2430</v>
      </c>
      <c r="I223" s="6">
        <v>4327805.53</v>
      </c>
      <c r="J223" s="6">
        <v>1533840</v>
      </c>
      <c r="K223" s="7">
        <f t="shared" si="6"/>
        <v>2793965.5300000003</v>
      </c>
      <c r="L223" s="4" t="str">
        <f t="shared" si="7"/>
        <v>CARTERA CASTIGADA</v>
      </c>
    </row>
    <row r="224" spans="1:12" x14ac:dyDescent="0.2">
      <c r="A224" s="4" t="s">
        <v>11</v>
      </c>
      <c r="B224" s="4" t="s">
        <v>12</v>
      </c>
      <c r="C224" s="4" t="s">
        <v>417</v>
      </c>
      <c r="D224" s="4" t="s">
        <v>418</v>
      </c>
      <c r="E224" s="4" t="s">
        <v>4434</v>
      </c>
      <c r="F224" s="4">
        <v>182277</v>
      </c>
      <c r="G224" s="5" t="s">
        <v>15</v>
      </c>
      <c r="H224" s="4">
        <v>2430</v>
      </c>
      <c r="I224" s="6">
        <v>5346041.26</v>
      </c>
      <c r="J224" s="6">
        <v>1892453</v>
      </c>
      <c r="K224" s="7">
        <f t="shared" si="6"/>
        <v>3453588.26</v>
      </c>
      <c r="L224" s="4" t="str">
        <f t="shared" si="7"/>
        <v>CARTERA CASTIGADA</v>
      </c>
    </row>
    <row r="225" spans="1:12" x14ac:dyDescent="0.2">
      <c r="A225" s="4" t="s">
        <v>11</v>
      </c>
      <c r="B225" s="4" t="s">
        <v>50</v>
      </c>
      <c r="C225" s="4" t="s">
        <v>419</v>
      </c>
      <c r="D225" s="4" t="s">
        <v>420</v>
      </c>
      <c r="E225" s="4" t="s">
        <v>4435</v>
      </c>
      <c r="F225" s="4">
        <v>226967</v>
      </c>
      <c r="G225" s="5" t="s">
        <v>15</v>
      </c>
      <c r="H225" s="4">
        <v>2430</v>
      </c>
      <c r="I225" s="6">
        <v>8533407.8900000006</v>
      </c>
      <c r="J225" s="6">
        <v>3033066</v>
      </c>
      <c r="K225" s="7">
        <f t="shared" si="6"/>
        <v>5500341.8900000006</v>
      </c>
      <c r="L225" s="4" t="str">
        <f t="shared" si="7"/>
        <v>CARTERA CASTIGADA</v>
      </c>
    </row>
    <row r="226" spans="1:12" x14ac:dyDescent="0.2">
      <c r="A226" s="4" t="s">
        <v>11</v>
      </c>
      <c r="B226" s="4" t="s">
        <v>12</v>
      </c>
      <c r="C226" s="4" t="s">
        <v>421</v>
      </c>
      <c r="D226" s="4" t="s">
        <v>422</v>
      </c>
      <c r="E226" s="4" t="s">
        <v>4436</v>
      </c>
      <c r="F226" s="4">
        <v>236180</v>
      </c>
      <c r="G226" s="5" t="s">
        <v>15</v>
      </c>
      <c r="H226" s="4">
        <v>2400</v>
      </c>
      <c r="I226" s="6">
        <v>375332.93</v>
      </c>
      <c r="J226" s="6">
        <v>186172</v>
      </c>
      <c r="K226" s="7">
        <f t="shared" si="6"/>
        <v>189160.93</v>
      </c>
      <c r="L226" s="4" t="str">
        <f t="shared" si="7"/>
        <v>CARTERA CASTIGADA</v>
      </c>
    </row>
    <row r="227" spans="1:12" x14ac:dyDescent="0.2">
      <c r="A227" s="4" t="s">
        <v>11</v>
      </c>
      <c r="B227" s="4" t="s">
        <v>19</v>
      </c>
      <c r="C227" s="4" t="s">
        <v>423</v>
      </c>
      <c r="D227" s="4" t="s">
        <v>424</v>
      </c>
      <c r="E227" s="4" t="s">
        <v>4437</v>
      </c>
      <c r="F227" s="4">
        <v>118446</v>
      </c>
      <c r="G227" s="5" t="s">
        <v>15</v>
      </c>
      <c r="H227" s="4">
        <v>2400</v>
      </c>
      <c r="I227" s="6">
        <v>610072.07999999996</v>
      </c>
      <c r="J227" s="6">
        <v>225514</v>
      </c>
      <c r="K227" s="7">
        <f t="shared" si="6"/>
        <v>384558.07999999996</v>
      </c>
      <c r="L227" s="4" t="str">
        <f t="shared" si="7"/>
        <v>CARTERA CASTIGADA</v>
      </c>
    </row>
    <row r="228" spans="1:12" x14ac:dyDescent="0.2">
      <c r="A228" s="4" t="s">
        <v>11</v>
      </c>
      <c r="B228" s="4" t="s">
        <v>67</v>
      </c>
      <c r="C228" s="4" t="s">
        <v>425</v>
      </c>
      <c r="D228" s="4" t="s">
        <v>426</v>
      </c>
      <c r="E228" s="4" t="s">
        <v>4438</v>
      </c>
      <c r="F228" s="4">
        <v>65431</v>
      </c>
      <c r="G228" s="5" t="s">
        <v>15</v>
      </c>
      <c r="H228" s="4">
        <v>2400</v>
      </c>
      <c r="I228" s="6">
        <v>782191.29</v>
      </c>
      <c r="J228" s="6">
        <v>273211</v>
      </c>
      <c r="K228" s="7">
        <f t="shared" si="6"/>
        <v>508980.29000000004</v>
      </c>
      <c r="L228" s="4" t="str">
        <f t="shared" si="7"/>
        <v>CARTERA CASTIGADA</v>
      </c>
    </row>
    <row r="229" spans="1:12" x14ac:dyDescent="0.2">
      <c r="A229" s="4" t="s">
        <v>11</v>
      </c>
      <c r="B229" s="4" t="s">
        <v>67</v>
      </c>
      <c r="C229" s="4" t="s">
        <v>176</v>
      </c>
      <c r="D229" s="4" t="s">
        <v>427</v>
      </c>
      <c r="E229" s="4" t="s">
        <v>4439</v>
      </c>
      <c r="F229" s="4">
        <v>318079</v>
      </c>
      <c r="G229" s="5" t="s">
        <v>15</v>
      </c>
      <c r="H229" s="4">
        <v>2400</v>
      </c>
      <c r="I229" s="6">
        <v>1996125.68</v>
      </c>
      <c r="J229" s="6">
        <v>689265</v>
      </c>
      <c r="K229" s="7">
        <f t="shared" si="6"/>
        <v>1306860.68</v>
      </c>
      <c r="L229" s="4" t="str">
        <f t="shared" si="7"/>
        <v>CARTERA CASTIGADA</v>
      </c>
    </row>
    <row r="230" spans="1:12" x14ac:dyDescent="0.2">
      <c r="A230" s="4" t="s">
        <v>11</v>
      </c>
      <c r="B230" s="4" t="s">
        <v>12</v>
      </c>
      <c r="C230" s="4" t="s">
        <v>428</v>
      </c>
      <c r="D230" s="4" t="s">
        <v>372</v>
      </c>
      <c r="E230" s="4" t="s">
        <v>4440</v>
      </c>
      <c r="F230" s="4">
        <v>144509</v>
      </c>
      <c r="G230" s="5" t="s">
        <v>15</v>
      </c>
      <c r="H230" s="4">
        <v>2400</v>
      </c>
      <c r="I230" s="6">
        <v>4637204.2</v>
      </c>
      <c r="J230" s="6">
        <v>2028653</v>
      </c>
      <c r="K230" s="7">
        <f t="shared" si="6"/>
        <v>2608551.2000000002</v>
      </c>
      <c r="L230" s="4" t="str">
        <f t="shared" si="7"/>
        <v>CARTERA CASTIGADA</v>
      </c>
    </row>
    <row r="231" spans="1:12" x14ac:dyDescent="0.2">
      <c r="A231" s="4" t="s">
        <v>11</v>
      </c>
      <c r="B231" s="4" t="s">
        <v>67</v>
      </c>
      <c r="C231" s="4" t="s">
        <v>429</v>
      </c>
      <c r="D231" s="4" t="s">
        <v>324</v>
      </c>
      <c r="E231" s="4" t="s">
        <v>4441</v>
      </c>
      <c r="F231" s="4">
        <v>336303</v>
      </c>
      <c r="G231" s="5" t="s">
        <v>15</v>
      </c>
      <c r="H231" s="4">
        <v>2400</v>
      </c>
      <c r="I231" s="6">
        <v>8093315.2800000003</v>
      </c>
      <c r="J231" s="6">
        <v>2898901</v>
      </c>
      <c r="K231" s="7">
        <f t="shared" si="6"/>
        <v>5194414.28</v>
      </c>
      <c r="L231" s="4" t="str">
        <f t="shared" si="7"/>
        <v>CARTERA CASTIGADA</v>
      </c>
    </row>
    <row r="232" spans="1:12" x14ac:dyDescent="0.2">
      <c r="A232" s="4" t="s">
        <v>11</v>
      </c>
      <c r="B232" s="4" t="s">
        <v>25</v>
      </c>
      <c r="C232" s="4" t="s">
        <v>430</v>
      </c>
      <c r="D232" s="4" t="s">
        <v>431</v>
      </c>
      <c r="E232" s="4" t="s">
        <v>4442</v>
      </c>
      <c r="F232" s="4">
        <v>189694</v>
      </c>
      <c r="G232" s="5" t="s">
        <v>15</v>
      </c>
      <c r="H232" s="4">
        <v>2370</v>
      </c>
      <c r="I232" s="6">
        <v>503984.35</v>
      </c>
      <c r="J232" s="6">
        <v>174357</v>
      </c>
      <c r="K232" s="7">
        <f t="shared" si="6"/>
        <v>329627.34999999998</v>
      </c>
      <c r="L232" s="4" t="str">
        <f t="shared" si="7"/>
        <v>CARTERA CASTIGADA</v>
      </c>
    </row>
    <row r="233" spans="1:12" x14ac:dyDescent="0.2">
      <c r="A233" s="4" t="s">
        <v>11</v>
      </c>
      <c r="B233" s="4" t="s">
        <v>12</v>
      </c>
      <c r="C233" s="4" t="s">
        <v>432</v>
      </c>
      <c r="D233" s="4" t="s">
        <v>433</v>
      </c>
      <c r="E233" s="4" t="s">
        <v>4443</v>
      </c>
      <c r="F233" s="4">
        <v>224749</v>
      </c>
      <c r="G233" s="5" t="s">
        <v>15</v>
      </c>
      <c r="H233" s="4">
        <v>2370</v>
      </c>
      <c r="I233" s="6">
        <v>1096700.2</v>
      </c>
      <c r="J233" s="6">
        <v>387051</v>
      </c>
      <c r="K233" s="7">
        <f t="shared" si="6"/>
        <v>709649.2</v>
      </c>
      <c r="L233" s="4" t="str">
        <f t="shared" si="7"/>
        <v>CARTERA CASTIGADA</v>
      </c>
    </row>
    <row r="234" spans="1:12" x14ac:dyDescent="0.2">
      <c r="A234" s="4" t="s">
        <v>11</v>
      </c>
      <c r="B234" s="4" t="s">
        <v>157</v>
      </c>
      <c r="C234" s="4" t="s">
        <v>252</v>
      </c>
      <c r="D234" s="4" t="s">
        <v>434</v>
      </c>
      <c r="E234" s="4" t="s">
        <v>4444</v>
      </c>
      <c r="F234" s="4">
        <v>30849</v>
      </c>
      <c r="G234" s="5" t="s">
        <v>15</v>
      </c>
      <c r="H234" s="4">
        <v>2370</v>
      </c>
      <c r="I234" s="6">
        <v>2139851.44</v>
      </c>
      <c r="J234" s="6">
        <v>770002</v>
      </c>
      <c r="K234" s="7">
        <f t="shared" si="6"/>
        <v>1369849.44</v>
      </c>
      <c r="L234" s="4" t="str">
        <f t="shared" si="7"/>
        <v>CARTERA CASTIGADA</v>
      </c>
    </row>
    <row r="235" spans="1:12" x14ac:dyDescent="0.2">
      <c r="A235" s="4" t="s">
        <v>11</v>
      </c>
      <c r="B235" s="4" t="s">
        <v>12</v>
      </c>
      <c r="C235" s="4" t="s">
        <v>61</v>
      </c>
      <c r="D235" s="4" t="s">
        <v>418</v>
      </c>
      <c r="E235" s="4" t="s">
        <v>4445</v>
      </c>
      <c r="F235" s="4">
        <v>318970</v>
      </c>
      <c r="G235" s="5" t="s">
        <v>15</v>
      </c>
      <c r="H235" s="4">
        <v>2370</v>
      </c>
      <c r="I235" s="6">
        <v>4961989.55</v>
      </c>
      <c r="J235" s="6">
        <v>1791621</v>
      </c>
      <c r="K235" s="7">
        <f t="shared" si="6"/>
        <v>3170368.55</v>
      </c>
      <c r="L235" s="4" t="str">
        <f t="shared" si="7"/>
        <v>CARTERA CASTIGADA</v>
      </c>
    </row>
    <row r="236" spans="1:12" x14ac:dyDescent="0.2">
      <c r="A236" s="4" t="s">
        <v>11</v>
      </c>
      <c r="B236" s="4" t="s">
        <v>16</v>
      </c>
      <c r="C236" s="4" t="s">
        <v>435</v>
      </c>
      <c r="D236" s="4" t="s">
        <v>436</v>
      </c>
      <c r="E236" s="4" t="s">
        <v>4446</v>
      </c>
      <c r="F236" s="4">
        <v>346732</v>
      </c>
      <c r="G236" s="5" t="s">
        <v>15</v>
      </c>
      <c r="H236" s="4">
        <v>2370</v>
      </c>
      <c r="I236" s="6">
        <v>7679464.0700000003</v>
      </c>
      <c r="J236" s="6">
        <v>2791600</v>
      </c>
      <c r="K236" s="7">
        <f t="shared" si="6"/>
        <v>4887864.07</v>
      </c>
      <c r="L236" s="4" t="str">
        <f t="shared" si="7"/>
        <v>CARTERA CASTIGADA</v>
      </c>
    </row>
    <row r="237" spans="1:12" x14ac:dyDescent="0.2">
      <c r="A237" s="4" t="s">
        <v>11</v>
      </c>
      <c r="B237" s="4" t="s">
        <v>12</v>
      </c>
      <c r="C237" s="4" t="s">
        <v>437</v>
      </c>
      <c r="D237" s="4" t="s">
        <v>438</v>
      </c>
      <c r="E237" s="4" t="s">
        <v>4447</v>
      </c>
      <c r="F237" s="4">
        <v>319788</v>
      </c>
      <c r="G237" s="5" t="s">
        <v>15</v>
      </c>
      <c r="H237" s="4">
        <v>2370</v>
      </c>
      <c r="I237" s="6">
        <v>45038518.210000001</v>
      </c>
      <c r="J237" s="6">
        <v>16235358</v>
      </c>
      <c r="K237" s="7">
        <f t="shared" si="6"/>
        <v>28803160.210000001</v>
      </c>
      <c r="L237" s="4" t="str">
        <f t="shared" si="7"/>
        <v>CARTERA CASTIGADA</v>
      </c>
    </row>
    <row r="238" spans="1:12" x14ac:dyDescent="0.2">
      <c r="A238" s="4" t="s">
        <v>11</v>
      </c>
      <c r="B238" s="4" t="s">
        <v>22</v>
      </c>
      <c r="C238" s="4" t="s">
        <v>439</v>
      </c>
      <c r="D238" s="4" t="s">
        <v>440</v>
      </c>
      <c r="E238" s="4" t="s">
        <v>4448</v>
      </c>
      <c r="F238" s="4">
        <v>176345</v>
      </c>
      <c r="G238" s="5" t="s">
        <v>15</v>
      </c>
      <c r="H238" s="4">
        <v>2340</v>
      </c>
      <c r="I238" s="6">
        <v>1124262.53</v>
      </c>
      <c r="J238" s="6">
        <v>418889</v>
      </c>
      <c r="K238" s="7">
        <f t="shared" si="6"/>
        <v>705373.53</v>
      </c>
      <c r="L238" s="4" t="str">
        <f t="shared" si="7"/>
        <v>CARTERA CASTIGADA</v>
      </c>
    </row>
    <row r="239" spans="1:12" x14ac:dyDescent="0.2">
      <c r="A239" s="4" t="s">
        <v>11</v>
      </c>
      <c r="B239" s="4" t="s">
        <v>22</v>
      </c>
      <c r="C239" s="4" t="s">
        <v>138</v>
      </c>
      <c r="D239" s="4" t="s">
        <v>441</v>
      </c>
      <c r="E239" s="4" t="s">
        <v>4449</v>
      </c>
      <c r="F239" s="4">
        <v>172476</v>
      </c>
      <c r="G239" s="5" t="s">
        <v>15</v>
      </c>
      <c r="H239" s="4">
        <v>2340</v>
      </c>
      <c r="I239" s="6">
        <v>1601268.08</v>
      </c>
      <c r="J239" s="6">
        <v>755070</v>
      </c>
      <c r="K239" s="7">
        <f t="shared" si="6"/>
        <v>846198.08000000007</v>
      </c>
      <c r="L239" s="4" t="str">
        <f t="shared" si="7"/>
        <v>CARTERA CASTIGADA</v>
      </c>
    </row>
    <row r="240" spans="1:12" x14ac:dyDescent="0.2">
      <c r="A240" s="4" t="s">
        <v>11</v>
      </c>
      <c r="B240" s="4" t="s">
        <v>25</v>
      </c>
      <c r="C240" s="4" t="s">
        <v>442</v>
      </c>
      <c r="D240" s="4" t="s">
        <v>443</v>
      </c>
      <c r="E240" s="4" t="s">
        <v>4450</v>
      </c>
      <c r="F240" s="4">
        <v>238780</v>
      </c>
      <c r="G240" s="5" t="s">
        <v>15</v>
      </c>
      <c r="H240" s="4">
        <v>2340</v>
      </c>
      <c r="I240" s="6">
        <v>3559804.61</v>
      </c>
      <c r="J240" s="6">
        <v>1324749</v>
      </c>
      <c r="K240" s="7">
        <f t="shared" si="6"/>
        <v>2235055.61</v>
      </c>
      <c r="L240" s="4" t="str">
        <f t="shared" si="7"/>
        <v>CARTERA CASTIGADA</v>
      </c>
    </row>
    <row r="241" spans="1:12" x14ac:dyDescent="0.2">
      <c r="A241" s="4" t="s">
        <v>11</v>
      </c>
      <c r="B241" s="4" t="s">
        <v>50</v>
      </c>
      <c r="C241" s="4" t="s">
        <v>444</v>
      </c>
      <c r="D241" s="4" t="s">
        <v>445</v>
      </c>
      <c r="E241" s="4" t="s">
        <v>4451</v>
      </c>
      <c r="F241" s="4">
        <v>244853</v>
      </c>
      <c r="G241" s="5" t="s">
        <v>15</v>
      </c>
      <c r="H241" s="4">
        <v>2340</v>
      </c>
      <c r="I241" s="6">
        <v>3633911.66</v>
      </c>
      <c r="J241" s="6">
        <v>1410404</v>
      </c>
      <c r="K241" s="7">
        <f t="shared" si="6"/>
        <v>2223507.66</v>
      </c>
      <c r="L241" s="4" t="str">
        <f t="shared" si="7"/>
        <v>CARTERA CASTIGADA</v>
      </c>
    </row>
    <row r="242" spans="1:12" x14ac:dyDescent="0.2">
      <c r="A242" s="4" t="s">
        <v>11</v>
      </c>
      <c r="B242" s="4" t="s">
        <v>146</v>
      </c>
      <c r="C242" s="4" t="s">
        <v>446</v>
      </c>
      <c r="D242" s="4" t="s">
        <v>447</v>
      </c>
      <c r="E242" s="4" t="s">
        <v>4452</v>
      </c>
      <c r="F242" s="4">
        <v>189728</v>
      </c>
      <c r="G242" s="5" t="s">
        <v>15</v>
      </c>
      <c r="H242" s="4">
        <v>2340</v>
      </c>
      <c r="I242" s="6">
        <v>6858452.04</v>
      </c>
      <c r="J242" s="6">
        <v>2542221</v>
      </c>
      <c r="K242" s="7">
        <f t="shared" si="6"/>
        <v>4316231.04</v>
      </c>
      <c r="L242" s="4" t="str">
        <f t="shared" si="7"/>
        <v>CARTERA CASTIGADA</v>
      </c>
    </row>
    <row r="243" spans="1:12" x14ac:dyDescent="0.2">
      <c r="A243" s="4" t="s">
        <v>11</v>
      </c>
      <c r="B243" s="4" t="s">
        <v>12</v>
      </c>
      <c r="C243" s="4" t="s">
        <v>298</v>
      </c>
      <c r="D243" s="4" t="s">
        <v>448</v>
      </c>
      <c r="E243" s="4" t="s">
        <v>4453</v>
      </c>
      <c r="F243" s="4">
        <v>179794</v>
      </c>
      <c r="G243" s="5" t="s">
        <v>15</v>
      </c>
      <c r="H243" s="4">
        <v>2340</v>
      </c>
      <c r="I243" s="6">
        <v>6994781</v>
      </c>
      <c r="J243" s="6">
        <v>2561973</v>
      </c>
      <c r="K243" s="7">
        <f t="shared" si="6"/>
        <v>4432808</v>
      </c>
      <c r="L243" s="4" t="str">
        <f t="shared" si="7"/>
        <v>CARTERA CASTIGADA</v>
      </c>
    </row>
    <row r="244" spans="1:12" x14ac:dyDescent="0.2">
      <c r="A244" s="4" t="s">
        <v>11</v>
      </c>
      <c r="B244" s="4" t="s">
        <v>12</v>
      </c>
      <c r="C244" s="4" t="s">
        <v>264</v>
      </c>
      <c r="D244" s="4" t="s">
        <v>449</v>
      </c>
      <c r="E244" s="4" t="s">
        <v>4454</v>
      </c>
      <c r="F244" s="4">
        <v>337889</v>
      </c>
      <c r="G244" s="5" t="s">
        <v>15</v>
      </c>
      <c r="H244" s="4">
        <v>2310</v>
      </c>
      <c r="I244" s="6">
        <v>1338028.67</v>
      </c>
      <c r="J244" s="6">
        <v>490913</v>
      </c>
      <c r="K244" s="7">
        <f t="shared" si="6"/>
        <v>847115.66999999993</v>
      </c>
      <c r="L244" s="4" t="str">
        <f t="shared" si="7"/>
        <v>CARTERA CASTIGADA</v>
      </c>
    </row>
    <row r="245" spans="1:12" x14ac:dyDescent="0.2">
      <c r="A245" s="4" t="s">
        <v>11</v>
      </c>
      <c r="B245" s="4" t="s">
        <v>12</v>
      </c>
      <c r="C245" s="4" t="s">
        <v>450</v>
      </c>
      <c r="D245" s="4" t="s">
        <v>52</v>
      </c>
      <c r="E245" s="4" t="s">
        <v>4455</v>
      </c>
      <c r="F245" s="4">
        <v>273563</v>
      </c>
      <c r="G245" s="5" t="s">
        <v>15</v>
      </c>
      <c r="H245" s="4">
        <v>2310</v>
      </c>
      <c r="I245" s="6">
        <v>1573756.98</v>
      </c>
      <c r="J245" s="6">
        <v>615799</v>
      </c>
      <c r="K245" s="7">
        <f t="shared" si="6"/>
        <v>957957.98</v>
      </c>
      <c r="L245" s="4" t="str">
        <f t="shared" si="7"/>
        <v>CARTERA CASTIGADA</v>
      </c>
    </row>
    <row r="246" spans="1:12" x14ac:dyDescent="0.2">
      <c r="A246" s="4" t="s">
        <v>11</v>
      </c>
      <c r="B246" s="4" t="s">
        <v>12</v>
      </c>
      <c r="C246" s="4" t="s">
        <v>451</v>
      </c>
      <c r="D246" s="4" t="s">
        <v>452</v>
      </c>
      <c r="E246" s="4" t="s">
        <v>4456</v>
      </c>
      <c r="F246" s="4">
        <v>136869</v>
      </c>
      <c r="G246" s="5" t="s">
        <v>15</v>
      </c>
      <c r="H246" s="4">
        <v>2310</v>
      </c>
      <c r="I246" s="6">
        <v>2298168.0099999998</v>
      </c>
      <c r="J246" s="6">
        <v>858904</v>
      </c>
      <c r="K246" s="7">
        <f t="shared" si="6"/>
        <v>1439264.0099999998</v>
      </c>
      <c r="L246" s="4" t="str">
        <f t="shared" si="7"/>
        <v>CARTERA CASTIGADA</v>
      </c>
    </row>
    <row r="247" spans="1:12" x14ac:dyDescent="0.2">
      <c r="A247" s="4" t="s">
        <v>11</v>
      </c>
      <c r="B247" s="4" t="s">
        <v>19</v>
      </c>
      <c r="C247" s="4" t="s">
        <v>120</v>
      </c>
      <c r="D247" s="4" t="s">
        <v>453</v>
      </c>
      <c r="E247" s="4" t="s">
        <v>4457</v>
      </c>
      <c r="F247" s="4">
        <v>2630</v>
      </c>
      <c r="G247" s="5" t="s">
        <v>15</v>
      </c>
      <c r="H247" s="4">
        <v>2310</v>
      </c>
      <c r="I247" s="6">
        <v>12733119.279999999</v>
      </c>
      <c r="J247" s="6">
        <v>5345345</v>
      </c>
      <c r="K247" s="7">
        <f t="shared" si="6"/>
        <v>7387774.2799999993</v>
      </c>
      <c r="L247" s="4" t="str">
        <f t="shared" si="7"/>
        <v>CARTERA CASTIGADA</v>
      </c>
    </row>
    <row r="248" spans="1:12" x14ac:dyDescent="0.2">
      <c r="A248" s="4" t="s">
        <v>11</v>
      </c>
      <c r="B248" s="4" t="s">
        <v>12</v>
      </c>
      <c r="C248" s="4" t="s">
        <v>454</v>
      </c>
      <c r="D248" s="4" t="s">
        <v>455</v>
      </c>
      <c r="E248" s="4" t="s">
        <v>4458</v>
      </c>
      <c r="F248" s="4">
        <v>172930</v>
      </c>
      <c r="G248" s="5" t="s">
        <v>15</v>
      </c>
      <c r="H248" s="4">
        <v>2280</v>
      </c>
      <c r="I248" s="6">
        <v>2540436.1</v>
      </c>
      <c r="J248" s="6">
        <v>979219</v>
      </c>
      <c r="K248" s="7">
        <f t="shared" si="6"/>
        <v>1561217.1</v>
      </c>
      <c r="L248" s="4" t="str">
        <f t="shared" si="7"/>
        <v>CARTERA CASTIGADA</v>
      </c>
    </row>
    <row r="249" spans="1:12" x14ac:dyDescent="0.2">
      <c r="A249" s="4" t="s">
        <v>11</v>
      </c>
      <c r="B249" s="4" t="s">
        <v>12</v>
      </c>
      <c r="C249" s="4" t="s">
        <v>437</v>
      </c>
      <c r="D249" s="4" t="s">
        <v>456</v>
      </c>
      <c r="E249" s="4" t="s">
        <v>4459</v>
      </c>
      <c r="F249" s="4">
        <v>25847</v>
      </c>
      <c r="G249" s="5" t="s">
        <v>15</v>
      </c>
      <c r="H249" s="4">
        <v>2280</v>
      </c>
      <c r="I249" s="6">
        <v>25746167.140000001</v>
      </c>
      <c r="J249" s="6">
        <v>9691040</v>
      </c>
      <c r="K249" s="7">
        <f t="shared" si="6"/>
        <v>16055127.140000001</v>
      </c>
      <c r="L249" s="4" t="str">
        <f t="shared" si="7"/>
        <v>CARTERA CASTIGADA</v>
      </c>
    </row>
    <row r="250" spans="1:12" x14ac:dyDescent="0.2">
      <c r="A250" s="4" t="s">
        <v>11</v>
      </c>
      <c r="B250" s="4" t="s">
        <v>12</v>
      </c>
      <c r="C250" s="4" t="s">
        <v>164</v>
      </c>
      <c r="D250" s="4" t="s">
        <v>457</v>
      </c>
      <c r="E250" s="4" t="s">
        <v>4460</v>
      </c>
      <c r="F250" s="4">
        <v>167344</v>
      </c>
      <c r="G250" s="5" t="s">
        <v>15</v>
      </c>
      <c r="H250" s="4">
        <v>2250</v>
      </c>
      <c r="I250" s="6">
        <v>1188429.69</v>
      </c>
      <c r="J250" s="6">
        <v>473212</v>
      </c>
      <c r="K250" s="7">
        <f t="shared" si="6"/>
        <v>715217.69</v>
      </c>
      <c r="L250" s="4" t="str">
        <f t="shared" si="7"/>
        <v>CARTERA CASTIGADA</v>
      </c>
    </row>
    <row r="251" spans="1:12" x14ac:dyDescent="0.2">
      <c r="A251" s="4" t="s">
        <v>11</v>
      </c>
      <c r="B251" s="4" t="s">
        <v>12</v>
      </c>
      <c r="C251" s="4" t="s">
        <v>92</v>
      </c>
      <c r="D251" s="4" t="s">
        <v>458</v>
      </c>
      <c r="E251" s="4" t="s">
        <v>4461</v>
      </c>
      <c r="F251" s="4">
        <v>318418</v>
      </c>
      <c r="G251" s="5" t="s">
        <v>15</v>
      </c>
      <c r="H251" s="4">
        <v>2250</v>
      </c>
      <c r="I251" s="6">
        <v>3332231.11</v>
      </c>
      <c r="J251" s="6">
        <v>1244265</v>
      </c>
      <c r="K251" s="7">
        <f t="shared" si="6"/>
        <v>2087966.1099999999</v>
      </c>
      <c r="L251" s="4" t="str">
        <f t="shared" si="7"/>
        <v>CARTERA CASTIGADA</v>
      </c>
    </row>
    <row r="252" spans="1:12" x14ac:dyDescent="0.2">
      <c r="A252" s="4" t="s">
        <v>11</v>
      </c>
      <c r="B252" s="4" t="s">
        <v>19</v>
      </c>
      <c r="C252" s="4" t="s">
        <v>459</v>
      </c>
      <c r="D252" s="4" t="s">
        <v>460</v>
      </c>
      <c r="E252" s="4" t="s">
        <v>4462</v>
      </c>
      <c r="F252" s="4">
        <v>143295</v>
      </c>
      <c r="G252" s="5" t="s">
        <v>15</v>
      </c>
      <c r="H252" s="4">
        <v>2220</v>
      </c>
      <c r="I252" s="6">
        <v>3830215.61</v>
      </c>
      <c r="J252" s="6">
        <v>1490894</v>
      </c>
      <c r="K252" s="7">
        <f t="shared" si="6"/>
        <v>2339321.61</v>
      </c>
      <c r="L252" s="4" t="str">
        <f t="shared" si="7"/>
        <v>CARTERA CASTIGADA</v>
      </c>
    </row>
    <row r="253" spans="1:12" x14ac:dyDescent="0.2">
      <c r="A253" s="4" t="s">
        <v>11</v>
      </c>
      <c r="B253" s="4" t="s">
        <v>12</v>
      </c>
      <c r="C253" s="4" t="s">
        <v>354</v>
      </c>
      <c r="D253" s="4" t="s">
        <v>461</v>
      </c>
      <c r="E253" s="4" t="s">
        <v>4463</v>
      </c>
      <c r="F253" s="4">
        <v>7092</v>
      </c>
      <c r="G253" s="5" t="s">
        <v>15</v>
      </c>
      <c r="H253" s="4">
        <v>2220</v>
      </c>
      <c r="I253" s="6">
        <v>19115879.940000001</v>
      </c>
      <c r="J253" s="6">
        <v>7486415</v>
      </c>
      <c r="K253" s="7">
        <f t="shared" si="6"/>
        <v>11629464.940000001</v>
      </c>
      <c r="L253" s="4" t="str">
        <f t="shared" si="7"/>
        <v>CARTERA CASTIGADA</v>
      </c>
    </row>
    <row r="254" spans="1:12" x14ac:dyDescent="0.2">
      <c r="A254" s="4" t="s">
        <v>11</v>
      </c>
      <c r="B254" s="4" t="s">
        <v>12</v>
      </c>
      <c r="C254" s="4" t="s">
        <v>462</v>
      </c>
      <c r="D254" s="4" t="s">
        <v>463</v>
      </c>
      <c r="E254" s="4" t="s">
        <v>4464</v>
      </c>
      <c r="F254" s="4">
        <v>350080</v>
      </c>
      <c r="G254" s="5" t="s">
        <v>15</v>
      </c>
      <c r="H254" s="4">
        <v>2190</v>
      </c>
      <c r="I254" s="6">
        <v>367225.91</v>
      </c>
      <c r="J254" s="6">
        <v>130197</v>
      </c>
      <c r="K254" s="7">
        <f t="shared" si="6"/>
        <v>237028.90999999997</v>
      </c>
      <c r="L254" s="4" t="str">
        <f t="shared" si="7"/>
        <v>CARTERA CASTIGADA</v>
      </c>
    </row>
    <row r="255" spans="1:12" x14ac:dyDescent="0.2">
      <c r="A255" s="4" t="s">
        <v>11</v>
      </c>
      <c r="B255" s="4" t="s">
        <v>12</v>
      </c>
      <c r="C255" s="4" t="s">
        <v>464</v>
      </c>
      <c r="D255" s="4" t="s">
        <v>465</v>
      </c>
      <c r="E255" s="4" t="s">
        <v>4465</v>
      </c>
      <c r="F255" s="4">
        <v>153013</v>
      </c>
      <c r="G255" s="5" t="s">
        <v>15</v>
      </c>
      <c r="H255" s="4">
        <v>2190</v>
      </c>
      <c r="I255" s="6">
        <v>2235660.5099999998</v>
      </c>
      <c r="J255" s="6">
        <v>898833</v>
      </c>
      <c r="K255" s="7">
        <f t="shared" si="6"/>
        <v>1336827.5099999998</v>
      </c>
      <c r="L255" s="4" t="str">
        <f t="shared" si="7"/>
        <v>CARTERA CASTIGADA</v>
      </c>
    </row>
    <row r="256" spans="1:12" x14ac:dyDescent="0.2">
      <c r="A256" s="4" t="s">
        <v>11</v>
      </c>
      <c r="B256" s="4" t="s">
        <v>157</v>
      </c>
      <c r="C256" s="4" t="s">
        <v>144</v>
      </c>
      <c r="D256" s="4" t="s">
        <v>466</v>
      </c>
      <c r="E256" s="4" t="s">
        <v>4466</v>
      </c>
      <c r="F256" s="4">
        <v>164341</v>
      </c>
      <c r="G256" s="5" t="s">
        <v>15</v>
      </c>
      <c r="H256" s="4">
        <v>2190</v>
      </c>
      <c r="I256" s="6">
        <v>2627652.1800000002</v>
      </c>
      <c r="J256" s="6">
        <v>1020499</v>
      </c>
      <c r="K256" s="7">
        <f t="shared" si="6"/>
        <v>1607153.1800000002</v>
      </c>
      <c r="L256" s="4" t="str">
        <f t="shared" si="7"/>
        <v>CARTERA CASTIGADA</v>
      </c>
    </row>
    <row r="257" spans="1:12" x14ac:dyDescent="0.2">
      <c r="A257" s="4" t="s">
        <v>11</v>
      </c>
      <c r="B257" s="4" t="s">
        <v>22</v>
      </c>
      <c r="C257" s="4" t="s">
        <v>467</v>
      </c>
      <c r="D257" s="4" t="s">
        <v>468</v>
      </c>
      <c r="E257" s="4" t="s">
        <v>4467</v>
      </c>
      <c r="F257" s="4">
        <v>96782</v>
      </c>
      <c r="G257" s="5" t="s">
        <v>15</v>
      </c>
      <c r="H257" s="4">
        <v>2190</v>
      </c>
      <c r="I257" s="6">
        <v>5077563.67</v>
      </c>
      <c r="J257" s="6">
        <v>1976788</v>
      </c>
      <c r="K257" s="7">
        <f t="shared" si="6"/>
        <v>3100775.67</v>
      </c>
      <c r="L257" s="4" t="str">
        <f t="shared" si="7"/>
        <v>CARTERA CASTIGADA</v>
      </c>
    </row>
    <row r="258" spans="1:12" x14ac:dyDescent="0.2">
      <c r="A258" s="4" t="s">
        <v>11</v>
      </c>
      <c r="B258" s="4" t="s">
        <v>12</v>
      </c>
      <c r="C258" s="4" t="s">
        <v>102</v>
      </c>
      <c r="D258" s="4" t="s">
        <v>469</v>
      </c>
      <c r="E258" s="4" t="s">
        <v>4468</v>
      </c>
      <c r="F258" s="4">
        <v>225175</v>
      </c>
      <c r="G258" s="5" t="s">
        <v>15</v>
      </c>
      <c r="H258" s="4">
        <v>2190</v>
      </c>
      <c r="I258" s="6">
        <v>5364906.88</v>
      </c>
      <c r="J258" s="6">
        <v>2158669</v>
      </c>
      <c r="K258" s="7">
        <f t="shared" si="6"/>
        <v>3206237.88</v>
      </c>
      <c r="L258" s="4" t="str">
        <f t="shared" si="7"/>
        <v>CARTERA CASTIGADA</v>
      </c>
    </row>
    <row r="259" spans="1:12" x14ac:dyDescent="0.2">
      <c r="A259" s="4" t="s">
        <v>11</v>
      </c>
      <c r="B259" s="4" t="s">
        <v>19</v>
      </c>
      <c r="C259" s="4" t="s">
        <v>272</v>
      </c>
      <c r="D259" s="4" t="s">
        <v>470</v>
      </c>
      <c r="E259" s="4" t="s">
        <v>4469</v>
      </c>
      <c r="F259" s="4">
        <v>318657</v>
      </c>
      <c r="G259" s="5" t="s">
        <v>15</v>
      </c>
      <c r="H259" s="4">
        <v>2190</v>
      </c>
      <c r="I259" s="6">
        <v>5628531.6100000003</v>
      </c>
      <c r="J259" s="6">
        <v>2196857</v>
      </c>
      <c r="K259" s="7">
        <f t="shared" ref="K259:K322" si="8">I259-J259</f>
        <v>3431674.6100000003</v>
      </c>
      <c r="L259" s="4" t="str">
        <f t="shared" ref="L259:L322" si="9">IF(H259=0,"SIN REPORTE",IF(H259&lt;=90,"COBRO JURIDICO","CARTERA CASTIGADA"))</f>
        <v>CARTERA CASTIGADA</v>
      </c>
    </row>
    <row r="260" spans="1:12" x14ac:dyDescent="0.2">
      <c r="A260" s="4" t="s">
        <v>11</v>
      </c>
      <c r="B260" s="4" t="s">
        <v>12</v>
      </c>
      <c r="C260" s="4" t="s">
        <v>112</v>
      </c>
      <c r="D260" s="4" t="s">
        <v>471</v>
      </c>
      <c r="E260" s="4" t="s">
        <v>4470</v>
      </c>
      <c r="F260" s="4">
        <v>14874</v>
      </c>
      <c r="G260" s="5" t="s">
        <v>15</v>
      </c>
      <c r="H260" s="4">
        <v>2190</v>
      </c>
      <c r="I260" s="6">
        <v>9284315.5199999996</v>
      </c>
      <c r="J260" s="6">
        <v>3894150</v>
      </c>
      <c r="K260" s="7">
        <f t="shared" si="8"/>
        <v>5390165.5199999996</v>
      </c>
      <c r="L260" s="4" t="str">
        <f t="shared" si="9"/>
        <v>CARTERA CASTIGADA</v>
      </c>
    </row>
    <row r="261" spans="1:12" x14ac:dyDescent="0.2">
      <c r="A261" s="4" t="s">
        <v>11</v>
      </c>
      <c r="B261" s="4" t="s">
        <v>19</v>
      </c>
      <c r="C261" s="4" t="s">
        <v>472</v>
      </c>
      <c r="D261" s="4" t="s">
        <v>473</v>
      </c>
      <c r="E261" s="4" t="s">
        <v>4471</v>
      </c>
      <c r="F261" s="4">
        <v>210466</v>
      </c>
      <c r="G261" s="5" t="s">
        <v>15</v>
      </c>
      <c r="H261" s="4">
        <v>2160</v>
      </c>
      <c r="I261" s="6">
        <v>1464261.87</v>
      </c>
      <c r="J261" s="6">
        <v>580448</v>
      </c>
      <c r="K261" s="7">
        <f t="shared" si="8"/>
        <v>883813.87000000011</v>
      </c>
      <c r="L261" s="4" t="str">
        <f t="shared" si="9"/>
        <v>CARTERA CASTIGADA</v>
      </c>
    </row>
    <row r="262" spans="1:12" x14ac:dyDescent="0.2">
      <c r="A262" s="4" t="s">
        <v>11</v>
      </c>
      <c r="B262" s="4" t="s">
        <v>25</v>
      </c>
      <c r="C262" s="4" t="s">
        <v>474</v>
      </c>
      <c r="D262" s="4" t="s">
        <v>475</v>
      </c>
      <c r="E262" s="4" t="s">
        <v>4472</v>
      </c>
      <c r="F262" s="4">
        <v>59251</v>
      </c>
      <c r="G262" s="5" t="s">
        <v>15</v>
      </c>
      <c r="H262" s="4">
        <v>2130</v>
      </c>
      <c r="I262" s="6">
        <v>1380092.53</v>
      </c>
      <c r="J262" s="6">
        <v>549352</v>
      </c>
      <c r="K262" s="7">
        <f t="shared" si="8"/>
        <v>830740.53</v>
      </c>
      <c r="L262" s="4" t="str">
        <f t="shared" si="9"/>
        <v>CARTERA CASTIGADA</v>
      </c>
    </row>
    <row r="263" spans="1:12" x14ac:dyDescent="0.2">
      <c r="A263" s="4" t="s">
        <v>11</v>
      </c>
      <c r="B263" s="4" t="s">
        <v>12</v>
      </c>
      <c r="C263" s="4" t="s">
        <v>476</v>
      </c>
      <c r="D263" s="4" t="s">
        <v>477</v>
      </c>
      <c r="E263" s="4" t="s">
        <v>4473</v>
      </c>
      <c r="F263" s="4">
        <v>186427</v>
      </c>
      <c r="G263" s="5" t="s">
        <v>15</v>
      </c>
      <c r="H263" s="4">
        <v>2130</v>
      </c>
      <c r="I263" s="6">
        <v>1965476.54</v>
      </c>
      <c r="J263" s="6">
        <v>793045</v>
      </c>
      <c r="K263" s="7">
        <f t="shared" si="8"/>
        <v>1172431.54</v>
      </c>
      <c r="L263" s="4" t="str">
        <f t="shared" si="9"/>
        <v>CARTERA CASTIGADA</v>
      </c>
    </row>
    <row r="264" spans="1:12" x14ac:dyDescent="0.2">
      <c r="A264" s="4" t="s">
        <v>11</v>
      </c>
      <c r="B264" s="4" t="s">
        <v>12</v>
      </c>
      <c r="C264" s="4" t="s">
        <v>255</v>
      </c>
      <c r="D264" s="4" t="s">
        <v>478</v>
      </c>
      <c r="E264" s="4" t="s">
        <v>4474</v>
      </c>
      <c r="F264" s="4">
        <v>7292</v>
      </c>
      <c r="G264" s="5" t="s">
        <v>15</v>
      </c>
      <c r="H264" s="4">
        <v>2130</v>
      </c>
      <c r="I264" s="6">
        <v>2926127.29</v>
      </c>
      <c r="J264" s="6">
        <v>1350300</v>
      </c>
      <c r="K264" s="7">
        <f t="shared" si="8"/>
        <v>1575827.29</v>
      </c>
      <c r="L264" s="4" t="str">
        <f t="shared" si="9"/>
        <v>CARTERA CASTIGADA</v>
      </c>
    </row>
    <row r="265" spans="1:12" x14ac:dyDescent="0.2">
      <c r="A265" s="4" t="s">
        <v>11</v>
      </c>
      <c r="B265" s="4" t="s">
        <v>19</v>
      </c>
      <c r="C265" s="4" t="s">
        <v>222</v>
      </c>
      <c r="D265" s="4" t="s">
        <v>479</v>
      </c>
      <c r="E265" s="4" t="s">
        <v>4475</v>
      </c>
      <c r="F265" s="4">
        <v>245934</v>
      </c>
      <c r="G265" s="5" t="s">
        <v>15</v>
      </c>
      <c r="H265" s="4">
        <v>2130</v>
      </c>
      <c r="I265" s="6">
        <v>3059011.69</v>
      </c>
      <c r="J265" s="6">
        <v>1174982</v>
      </c>
      <c r="K265" s="7">
        <f t="shared" si="8"/>
        <v>1884029.69</v>
      </c>
      <c r="L265" s="4" t="str">
        <f t="shared" si="9"/>
        <v>CARTERA CASTIGADA</v>
      </c>
    </row>
    <row r="266" spans="1:12" x14ac:dyDescent="0.2">
      <c r="A266" s="4" t="s">
        <v>11</v>
      </c>
      <c r="B266" s="4" t="s">
        <v>19</v>
      </c>
      <c r="C266" s="4" t="s">
        <v>480</v>
      </c>
      <c r="D266" s="4" t="s">
        <v>481</v>
      </c>
      <c r="E266" s="4" t="s">
        <v>4476</v>
      </c>
      <c r="F266" s="4">
        <v>226249</v>
      </c>
      <c r="G266" s="5" t="s">
        <v>15</v>
      </c>
      <c r="H266" s="4">
        <v>2130</v>
      </c>
      <c r="I266" s="6">
        <v>5512618.3700000001</v>
      </c>
      <c r="J266" s="6">
        <v>2232868</v>
      </c>
      <c r="K266" s="7">
        <f t="shared" si="8"/>
        <v>3279750.37</v>
      </c>
      <c r="L266" s="4" t="str">
        <f t="shared" si="9"/>
        <v>CARTERA CASTIGADA</v>
      </c>
    </row>
    <row r="267" spans="1:12" x14ac:dyDescent="0.2">
      <c r="A267" s="4" t="s">
        <v>11</v>
      </c>
      <c r="B267" s="4" t="s">
        <v>12</v>
      </c>
      <c r="C267" s="4" t="s">
        <v>482</v>
      </c>
      <c r="D267" s="4" t="s">
        <v>483</v>
      </c>
      <c r="E267" s="4" t="s">
        <v>4477</v>
      </c>
      <c r="F267" s="4">
        <v>161677</v>
      </c>
      <c r="G267" s="5" t="s">
        <v>15</v>
      </c>
      <c r="H267" s="4">
        <v>2130</v>
      </c>
      <c r="I267" s="6">
        <v>5886414.2999999998</v>
      </c>
      <c r="J267" s="6">
        <v>2332598</v>
      </c>
      <c r="K267" s="7">
        <f t="shared" si="8"/>
        <v>3553816.3</v>
      </c>
      <c r="L267" s="4" t="str">
        <f t="shared" si="9"/>
        <v>CARTERA CASTIGADA</v>
      </c>
    </row>
    <row r="268" spans="1:12" x14ac:dyDescent="0.2">
      <c r="A268" s="4" t="s">
        <v>11</v>
      </c>
      <c r="B268" s="4" t="s">
        <v>19</v>
      </c>
      <c r="C268" s="4" t="s">
        <v>484</v>
      </c>
      <c r="D268" s="4" t="s">
        <v>485</v>
      </c>
      <c r="E268" s="4" t="s">
        <v>4478</v>
      </c>
      <c r="F268" s="4">
        <v>17547</v>
      </c>
      <c r="G268" s="5" t="s">
        <v>15</v>
      </c>
      <c r="H268" s="4">
        <v>2130</v>
      </c>
      <c r="I268" s="6">
        <v>10817501.140000001</v>
      </c>
      <c r="J268" s="6">
        <v>4386142</v>
      </c>
      <c r="K268" s="7">
        <f t="shared" si="8"/>
        <v>6431359.1400000006</v>
      </c>
      <c r="L268" s="4" t="str">
        <f t="shared" si="9"/>
        <v>CARTERA CASTIGADA</v>
      </c>
    </row>
    <row r="269" spans="1:12" x14ac:dyDescent="0.2">
      <c r="A269" s="4" t="s">
        <v>11</v>
      </c>
      <c r="B269" s="4" t="s">
        <v>22</v>
      </c>
      <c r="C269" s="4" t="s">
        <v>486</v>
      </c>
      <c r="D269" s="4" t="s">
        <v>487</v>
      </c>
      <c r="E269" s="4" t="s">
        <v>4479</v>
      </c>
      <c r="F269" s="4">
        <v>269231</v>
      </c>
      <c r="G269" s="5" t="s">
        <v>15</v>
      </c>
      <c r="H269" s="4">
        <v>2100</v>
      </c>
      <c r="I269" s="6">
        <v>733951.08</v>
      </c>
      <c r="J269" s="6">
        <v>299924</v>
      </c>
      <c r="K269" s="7">
        <f t="shared" si="8"/>
        <v>434027.07999999996</v>
      </c>
      <c r="L269" s="4" t="str">
        <f t="shared" si="9"/>
        <v>CARTERA CASTIGADA</v>
      </c>
    </row>
    <row r="270" spans="1:12" x14ac:dyDescent="0.2">
      <c r="A270" s="4" t="s">
        <v>11</v>
      </c>
      <c r="B270" s="4" t="s">
        <v>488</v>
      </c>
      <c r="C270" s="4" t="s">
        <v>489</v>
      </c>
      <c r="D270" s="4" t="s">
        <v>490</v>
      </c>
      <c r="E270" s="4" t="s">
        <v>4480</v>
      </c>
      <c r="F270" s="4">
        <v>348662</v>
      </c>
      <c r="G270" s="5" t="s">
        <v>15</v>
      </c>
      <c r="H270" s="4">
        <v>2100</v>
      </c>
      <c r="I270" s="6">
        <v>1144400.44</v>
      </c>
      <c r="J270" s="6">
        <v>442869</v>
      </c>
      <c r="K270" s="7">
        <f t="shared" si="8"/>
        <v>701531.44</v>
      </c>
      <c r="L270" s="4" t="str">
        <f t="shared" si="9"/>
        <v>CARTERA CASTIGADA</v>
      </c>
    </row>
    <row r="271" spans="1:12" x14ac:dyDescent="0.2">
      <c r="A271" s="4" t="s">
        <v>11</v>
      </c>
      <c r="B271" s="4" t="s">
        <v>25</v>
      </c>
      <c r="C271" s="4" t="s">
        <v>491</v>
      </c>
      <c r="D271" s="4" t="s">
        <v>492</v>
      </c>
      <c r="E271" s="4" t="s">
        <v>4481</v>
      </c>
      <c r="F271" s="4">
        <v>130094</v>
      </c>
      <c r="G271" s="5" t="s">
        <v>15</v>
      </c>
      <c r="H271" s="4">
        <v>2100</v>
      </c>
      <c r="I271" s="6">
        <v>1430558.42</v>
      </c>
      <c r="J271" s="6">
        <v>454105</v>
      </c>
      <c r="K271" s="7">
        <f t="shared" si="8"/>
        <v>976453.41999999993</v>
      </c>
      <c r="L271" s="4" t="str">
        <f t="shared" si="9"/>
        <v>CARTERA CASTIGADA</v>
      </c>
    </row>
    <row r="272" spans="1:12" x14ac:dyDescent="0.2">
      <c r="A272" s="4" t="s">
        <v>11</v>
      </c>
      <c r="B272" s="4" t="s">
        <v>19</v>
      </c>
      <c r="C272" s="4" t="s">
        <v>493</v>
      </c>
      <c r="D272" s="4" t="s">
        <v>494</v>
      </c>
      <c r="E272" s="4" t="s">
        <v>4482</v>
      </c>
      <c r="F272" s="4">
        <v>16061</v>
      </c>
      <c r="G272" s="5" t="s">
        <v>15</v>
      </c>
      <c r="H272" s="4">
        <v>2100</v>
      </c>
      <c r="I272" s="6">
        <v>2752515.11</v>
      </c>
      <c r="J272" s="6">
        <v>1102497</v>
      </c>
      <c r="K272" s="7">
        <f t="shared" si="8"/>
        <v>1650018.1099999999</v>
      </c>
      <c r="L272" s="4" t="str">
        <f t="shared" si="9"/>
        <v>CARTERA CASTIGADA</v>
      </c>
    </row>
    <row r="273" spans="1:12" x14ac:dyDescent="0.2">
      <c r="A273" s="4" t="s">
        <v>11</v>
      </c>
      <c r="B273" s="4" t="s">
        <v>22</v>
      </c>
      <c r="C273" s="4" t="s">
        <v>209</v>
      </c>
      <c r="D273" s="4" t="s">
        <v>495</v>
      </c>
      <c r="E273" s="4" t="s">
        <v>4483</v>
      </c>
      <c r="F273" s="4">
        <v>365716</v>
      </c>
      <c r="G273" s="5" t="s">
        <v>15</v>
      </c>
      <c r="H273" s="4">
        <v>2100</v>
      </c>
      <c r="I273" s="6">
        <v>6111995.4299999997</v>
      </c>
      <c r="J273" s="6">
        <v>2460712</v>
      </c>
      <c r="K273" s="7">
        <f t="shared" si="8"/>
        <v>3651283.4299999997</v>
      </c>
      <c r="L273" s="4" t="str">
        <f t="shared" si="9"/>
        <v>CARTERA CASTIGADA</v>
      </c>
    </row>
    <row r="274" spans="1:12" x14ac:dyDescent="0.2">
      <c r="A274" s="4" t="s">
        <v>11</v>
      </c>
      <c r="B274" s="4" t="s">
        <v>16</v>
      </c>
      <c r="C274" s="4" t="s">
        <v>496</v>
      </c>
      <c r="D274" s="4" t="s">
        <v>497</v>
      </c>
      <c r="E274" s="4" t="s">
        <v>4484</v>
      </c>
      <c r="F274" s="4">
        <v>20848</v>
      </c>
      <c r="G274" s="5" t="s">
        <v>15</v>
      </c>
      <c r="H274" s="4">
        <v>2100</v>
      </c>
      <c r="I274" s="6">
        <v>6734089.5199999996</v>
      </c>
      <c r="J274" s="6">
        <v>2839681</v>
      </c>
      <c r="K274" s="7">
        <f t="shared" si="8"/>
        <v>3894408.5199999996</v>
      </c>
      <c r="L274" s="4" t="str">
        <f t="shared" si="9"/>
        <v>CARTERA CASTIGADA</v>
      </c>
    </row>
    <row r="275" spans="1:12" x14ac:dyDescent="0.2">
      <c r="A275" s="4" t="s">
        <v>11</v>
      </c>
      <c r="B275" s="4" t="s">
        <v>16</v>
      </c>
      <c r="C275" s="4" t="s">
        <v>498</v>
      </c>
      <c r="D275" s="4" t="s">
        <v>499</v>
      </c>
      <c r="E275" s="4" t="s">
        <v>4485</v>
      </c>
      <c r="F275" s="4">
        <v>25300</v>
      </c>
      <c r="G275" s="5" t="s">
        <v>15</v>
      </c>
      <c r="H275" s="4">
        <v>2100</v>
      </c>
      <c r="I275" s="6">
        <v>9982026.0999999996</v>
      </c>
      <c r="J275" s="6">
        <v>3982740</v>
      </c>
      <c r="K275" s="7">
        <f t="shared" si="8"/>
        <v>5999286.0999999996</v>
      </c>
      <c r="L275" s="4" t="str">
        <f t="shared" si="9"/>
        <v>CARTERA CASTIGADA</v>
      </c>
    </row>
    <row r="276" spans="1:12" x14ac:dyDescent="0.2">
      <c r="A276" s="4" t="s">
        <v>11</v>
      </c>
      <c r="B276" s="4" t="s">
        <v>12</v>
      </c>
      <c r="C276" s="4" t="s">
        <v>168</v>
      </c>
      <c r="D276" s="4" t="s">
        <v>500</v>
      </c>
      <c r="E276" s="4" t="s">
        <v>4486</v>
      </c>
      <c r="F276" s="4">
        <v>184190</v>
      </c>
      <c r="G276" s="5" t="s">
        <v>15</v>
      </c>
      <c r="H276" s="4">
        <v>2070</v>
      </c>
      <c r="I276" s="6">
        <v>1463560.85</v>
      </c>
      <c r="J276" s="6">
        <v>797031</v>
      </c>
      <c r="K276" s="7">
        <f t="shared" si="8"/>
        <v>666529.85000000009</v>
      </c>
      <c r="L276" s="4" t="str">
        <f t="shared" si="9"/>
        <v>CARTERA CASTIGADA</v>
      </c>
    </row>
    <row r="277" spans="1:12" x14ac:dyDescent="0.2">
      <c r="A277" s="4" t="s">
        <v>11</v>
      </c>
      <c r="B277" s="4" t="s">
        <v>22</v>
      </c>
      <c r="C277" s="4" t="s">
        <v>501</v>
      </c>
      <c r="D277" s="4" t="s">
        <v>502</v>
      </c>
      <c r="E277" s="4" t="s">
        <v>4487</v>
      </c>
      <c r="F277" s="4">
        <v>232338</v>
      </c>
      <c r="G277" s="5" t="s">
        <v>15</v>
      </c>
      <c r="H277" s="4">
        <v>2070</v>
      </c>
      <c r="I277" s="6">
        <v>1480572.65</v>
      </c>
      <c r="J277" s="6">
        <v>575407</v>
      </c>
      <c r="K277" s="7">
        <f t="shared" si="8"/>
        <v>905165.64999999991</v>
      </c>
      <c r="L277" s="4" t="str">
        <f t="shared" si="9"/>
        <v>CARTERA CASTIGADA</v>
      </c>
    </row>
    <row r="278" spans="1:12" x14ac:dyDescent="0.2">
      <c r="A278" s="4" t="s">
        <v>11</v>
      </c>
      <c r="B278" s="4" t="s">
        <v>12</v>
      </c>
      <c r="C278" s="4" t="s">
        <v>503</v>
      </c>
      <c r="D278" s="4" t="s">
        <v>504</v>
      </c>
      <c r="E278" s="4" t="s">
        <v>4488</v>
      </c>
      <c r="F278" s="4">
        <v>200590</v>
      </c>
      <c r="G278" s="5" t="s">
        <v>15</v>
      </c>
      <c r="H278" s="4">
        <v>2070</v>
      </c>
      <c r="I278" s="6">
        <v>3221977.54</v>
      </c>
      <c r="J278" s="6">
        <v>1294013</v>
      </c>
      <c r="K278" s="7">
        <f t="shared" si="8"/>
        <v>1927964.54</v>
      </c>
      <c r="L278" s="4" t="str">
        <f t="shared" si="9"/>
        <v>CARTERA CASTIGADA</v>
      </c>
    </row>
    <row r="279" spans="1:12" x14ac:dyDescent="0.2">
      <c r="A279" s="4" t="s">
        <v>11</v>
      </c>
      <c r="B279" s="4" t="s">
        <v>19</v>
      </c>
      <c r="C279" s="4" t="s">
        <v>505</v>
      </c>
      <c r="D279" s="4" t="s">
        <v>506</v>
      </c>
      <c r="E279" s="4" t="s">
        <v>4489</v>
      </c>
      <c r="F279" s="4">
        <v>82097</v>
      </c>
      <c r="G279" s="5" t="s">
        <v>15</v>
      </c>
      <c r="H279" s="4">
        <v>2070</v>
      </c>
      <c r="I279" s="6">
        <v>3448471.73</v>
      </c>
      <c r="J279" s="6">
        <v>1355330</v>
      </c>
      <c r="K279" s="7">
        <f t="shared" si="8"/>
        <v>2093141.73</v>
      </c>
      <c r="L279" s="4" t="str">
        <f t="shared" si="9"/>
        <v>CARTERA CASTIGADA</v>
      </c>
    </row>
    <row r="280" spans="1:12" x14ac:dyDescent="0.2">
      <c r="A280" s="4" t="s">
        <v>11</v>
      </c>
      <c r="B280" s="4" t="s">
        <v>50</v>
      </c>
      <c r="C280" s="4" t="s">
        <v>446</v>
      </c>
      <c r="D280" s="4" t="s">
        <v>507</v>
      </c>
      <c r="E280" s="4" t="s">
        <v>4490</v>
      </c>
      <c r="F280" s="4">
        <v>2069</v>
      </c>
      <c r="G280" s="5" t="s">
        <v>15</v>
      </c>
      <c r="H280" s="4">
        <v>2070</v>
      </c>
      <c r="I280" s="6">
        <v>6731411.8099999996</v>
      </c>
      <c r="J280" s="6">
        <v>2728445</v>
      </c>
      <c r="K280" s="7">
        <f t="shared" si="8"/>
        <v>4002966.8099999996</v>
      </c>
      <c r="L280" s="4" t="str">
        <f t="shared" si="9"/>
        <v>CARTERA CASTIGADA</v>
      </c>
    </row>
    <row r="281" spans="1:12" x14ac:dyDescent="0.2">
      <c r="A281" s="4" t="s">
        <v>11</v>
      </c>
      <c r="B281" s="4" t="s">
        <v>25</v>
      </c>
      <c r="C281" s="4" t="s">
        <v>508</v>
      </c>
      <c r="D281" s="4" t="s">
        <v>509</v>
      </c>
      <c r="E281" s="4" t="s">
        <v>4491</v>
      </c>
      <c r="F281" s="4">
        <v>58477</v>
      </c>
      <c r="G281" s="5" t="s">
        <v>15</v>
      </c>
      <c r="H281" s="4">
        <v>2040</v>
      </c>
      <c r="I281" s="6">
        <v>3041193.76</v>
      </c>
      <c r="J281" s="6">
        <v>1076790</v>
      </c>
      <c r="K281" s="7">
        <f t="shared" si="8"/>
        <v>1964403.7599999998</v>
      </c>
      <c r="L281" s="4" t="str">
        <f t="shared" si="9"/>
        <v>CARTERA CASTIGADA</v>
      </c>
    </row>
    <row r="282" spans="1:12" x14ac:dyDescent="0.2">
      <c r="A282" s="4" t="s">
        <v>11</v>
      </c>
      <c r="B282" s="4" t="s">
        <v>25</v>
      </c>
      <c r="C282" s="4" t="s">
        <v>410</v>
      </c>
      <c r="D282" s="4" t="s">
        <v>510</v>
      </c>
      <c r="E282" s="4" t="s">
        <v>4492</v>
      </c>
      <c r="F282" s="4">
        <v>176097</v>
      </c>
      <c r="G282" s="5" t="s">
        <v>15</v>
      </c>
      <c r="H282" s="4">
        <v>2040</v>
      </c>
      <c r="I282" s="6">
        <v>3761757.62</v>
      </c>
      <c r="J282" s="6">
        <v>1537240</v>
      </c>
      <c r="K282" s="7">
        <f t="shared" si="8"/>
        <v>2224517.62</v>
      </c>
      <c r="L282" s="4" t="str">
        <f t="shared" si="9"/>
        <v>CARTERA CASTIGADA</v>
      </c>
    </row>
    <row r="283" spans="1:12" x14ac:dyDescent="0.2">
      <c r="A283" s="4" t="s">
        <v>11</v>
      </c>
      <c r="B283" s="4" t="s">
        <v>19</v>
      </c>
      <c r="C283" s="4" t="s">
        <v>511</v>
      </c>
      <c r="D283" s="4" t="s">
        <v>512</v>
      </c>
      <c r="E283" s="4" t="s">
        <v>4493</v>
      </c>
      <c r="F283" s="4">
        <v>130516</v>
      </c>
      <c r="G283" s="5" t="s">
        <v>15</v>
      </c>
      <c r="H283" s="4">
        <v>2040</v>
      </c>
      <c r="I283" s="6">
        <v>3934194.54</v>
      </c>
      <c r="J283" s="6">
        <v>1611350</v>
      </c>
      <c r="K283" s="7">
        <f t="shared" si="8"/>
        <v>2322844.54</v>
      </c>
      <c r="L283" s="4" t="str">
        <f t="shared" si="9"/>
        <v>CARTERA CASTIGADA</v>
      </c>
    </row>
    <row r="284" spans="1:12" x14ac:dyDescent="0.2">
      <c r="A284" s="4" t="s">
        <v>11</v>
      </c>
      <c r="B284" s="4" t="s">
        <v>25</v>
      </c>
      <c r="C284" s="4" t="s">
        <v>513</v>
      </c>
      <c r="D284" s="4" t="s">
        <v>514</v>
      </c>
      <c r="E284" s="4" t="s">
        <v>4494</v>
      </c>
      <c r="F284" s="4">
        <v>176469</v>
      </c>
      <c r="G284" s="5" t="s">
        <v>15</v>
      </c>
      <c r="H284" s="4">
        <v>2040</v>
      </c>
      <c r="I284" s="6">
        <v>4051601.8</v>
      </c>
      <c r="J284" s="6">
        <v>1633213</v>
      </c>
      <c r="K284" s="7">
        <f t="shared" si="8"/>
        <v>2418388.7999999998</v>
      </c>
      <c r="L284" s="4" t="str">
        <f t="shared" si="9"/>
        <v>CARTERA CASTIGADA</v>
      </c>
    </row>
    <row r="285" spans="1:12" x14ac:dyDescent="0.2">
      <c r="A285" s="4" t="s">
        <v>11</v>
      </c>
      <c r="B285" s="4" t="s">
        <v>25</v>
      </c>
      <c r="C285" s="4" t="s">
        <v>354</v>
      </c>
      <c r="D285" s="4" t="s">
        <v>515</v>
      </c>
      <c r="E285" s="4" t="s">
        <v>4495</v>
      </c>
      <c r="F285" s="4">
        <v>18289</v>
      </c>
      <c r="G285" s="5" t="s">
        <v>15</v>
      </c>
      <c r="H285" s="4">
        <v>2040</v>
      </c>
      <c r="I285" s="6">
        <v>21403732.5</v>
      </c>
      <c r="J285" s="6">
        <v>8827293</v>
      </c>
      <c r="K285" s="7">
        <f t="shared" si="8"/>
        <v>12576439.5</v>
      </c>
      <c r="L285" s="4" t="str">
        <f t="shared" si="9"/>
        <v>CARTERA CASTIGADA</v>
      </c>
    </row>
    <row r="286" spans="1:12" x14ac:dyDescent="0.2">
      <c r="A286" s="4" t="s">
        <v>11</v>
      </c>
      <c r="B286" s="4" t="s">
        <v>19</v>
      </c>
      <c r="C286" s="4" t="s">
        <v>516</v>
      </c>
      <c r="D286" s="4" t="s">
        <v>517</v>
      </c>
      <c r="E286" s="4" t="s">
        <v>4496</v>
      </c>
      <c r="F286" s="4">
        <v>368223</v>
      </c>
      <c r="G286" s="5" t="s">
        <v>15</v>
      </c>
      <c r="H286" s="4">
        <v>2010</v>
      </c>
      <c r="I286" s="6">
        <v>1473728.49</v>
      </c>
      <c r="J286" s="6">
        <v>594973</v>
      </c>
      <c r="K286" s="7">
        <f t="shared" si="8"/>
        <v>878755.49</v>
      </c>
      <c r="L286" s="4" t="str">
        <f t="shared" si="9"/>
        <v>CARTERA CASTIGADA</v>
      </c>
    </row>
    <row r="287" spans="1:12" x14ac:dyDescent="0.2">
      <c r="A287" s="4" t="s">
        <v>11</v>
      </c>
      <c r="B287" s="4" t="s">
        <v>12</v>
      </c>
      <c r="C287" s="4" t="s">
        <v>518</v>
      </c>
      <c r="D287" s="4" t="s">
        <v>519</v>
      </c>
      <c r="E287" s="4" t="s">
        <v>4497</v>
      </c>
      <c r="F287" s="4">
        <v>372761</v>
      </c>
      <c r="G287" s="5" t="s">
        <v>15</v>
      </c>
      <c r="H287" s="4">
        <v>2010</v>
      </c>
      <c r="I287" s="6">
        <v>3676694.73</v>
      </c>
      <c r="J287" s="6">
        <v>1504000</v>
      </c>
      <c r="K287" s="7">
        <f t="shared" si="8"/>
        <v>2172694.73</v>
      </c>
      <c r="L287" s="4" t="str">
        <f t="shared" si="9"/>
        <v>CARTERA CASTIGADA</v>
      </c>
    </row>
    <row r="288" spans="1:12" x14ac:dyDescent="0.2">
      <c r="A288" s="4" t="s">
        <v>11</v>
      </c>
      <c r="B288" s="4" t="s">
        <v>16</v>
      </c>
      <c r="C288" s="4" t="s">
        <v>518</v>
      </c>
      <c r="D288" s="4" t="s">
        <v>520</v>
      </c>
      <c r="E288" s="4" t="s">
        <v>4498</v>
      </c>
      <c r="F288" s="4">
        <v>136232</v>
      </c>
      <c r="G288" s="5" t="s">
        <v>15</v>
      </c>
      <c r="H288" s="4">
        <v>2010</v>
      </c>
      <c r="I288" s="6">
        <v>3711274.89</v>
      </c>
      <c r="J288" s="6">
        <v>1527290</v>
      </c>
      <c r="K288" s="7">
        <f t="shared" si="8"/>
        <v>2183984.89</v>
      </c>
      <c r="L288" s="4" t="str">
        <f t="shared" si="9"/>
        <v>CARTERA CASTIGADA</v>
      </c>
    </row>
    <row r="289" spans="1:12" x14ac:dyDescent="0.2">
      <c r="A289" s="4" t="s">
        <v>11</v>
      </c>
      <c r="B289" s="4" t="s">
        <v>25</v>
      </c>
      <c r="C289" s="4" t="s">
        <v>138</v>
      </c>
      <c r="D289" s="4" t="s">
        <v>521</v>
      </c>
      <c r="E289" s="4" t="s">
        <v>4499</v>
      </c>
      <c r="F289" s="4">
        <v>246403</v>
      </c>
      <c r="G289" s="5" t="s">
        <v>15</v>
      </c>
      <c r="H289" s="4">
        <v>1980</v>
      </c>
      <c r="I289" s="6">
        <v>1593198.7</v>
      </c>
      <c r="J289" s="6">
        <v>1454357</v>
      </c>
      <c r="K289" s="7">
        <f t="shared" si="8"/>
        <v>138841.69999999995</v>
      </c>
      <c r="L289" s="4" t="str">
        <f t="shared" si="9"/>
        <v>CARTERA CASTIGADA</v>
      </c>
    </row>
    <row r="290" spans="1:12" x14ac:dyDescent="0.2">
      <c r="A290" s="4" t="s">
        <v>11</v>
      </c>
      <c r="B290" s="4" t="s">
        <v>16</v>
      </c>
      <c r="C290" s="4" t="s">
        <v>522</v>
      </c>
      <c r="D290" s="4" t="s">
        <v>523</v>
      </c>
      <c r="E290" s="4" t="s">
        <v>4500</v>
      </c>
      <c r="F290" s="4">
        <v>235240</v>
      </c>
      <c r="G290" s="5" t="s">
        <v>15</v>
      </c>
      <c r="H290" s="4">
        <v>1980</v>
      </c>
      <c r="I290" s="6">
        <v>1977014.42</v>
      </c>
      <c r="J290" s="6">
        <v>864948</v>
      </c>
      <c r="K290" s="7">
        <f t="shared" si="8"/>
        <v>1112066.42</v>
      </c>
      <c r="L290" s="4" t="str">
        <f t="shared" si="9"/>
        <v>CARTERA CASTIGADA</v>
      </c>
    </row>
    <row r="291" spans="1:12" x14ac:dyDescent="0.2">
      <c r="A291" s="4" t="s">
        <v>11</v>
      </c>
      <c r="B291" s="4" t="s">
        <v>12</v>
      </c>
      <c r="C291" s="4" t="s">
        <v>524</v>
      </c>
      <c r="D291" s="4" t="s">
        <v>525</v>
      </c>
      <c r="E291" s="4" t="s">
        <v>4501</v>
      </c>
      <c r="F291" s="4">
        <v>60366</v>
      </c>
      <c r="G291" s="5" t="s">
        <v>15</v>
      </c>
      <c r="H291" s="4">
        <v>1950</v>
      </c>
      <c r="I291" s="6">
        <v>926027.91</v>
      </c>
      <c r="J291" s="6">
        <v>273105</v>
      </c>
      <c r="K291" s="7">
        <f t="shared" si="8"/>
        <v>652922.91</v>
      </c>
      <c r="L291" s="4" t="str">
        <f t="shared" si="9"/>
        <v>CARTERA CASTIGADA</v>
      </c>
    </row>
    <row r="292" spans="1:12" x14ac:dyDescent="0.2">
      <c r="A292" s="4" t="s">
        <v>11</v>
      </c>
      <c r="B292" s="4" t="s">
        <v>12</v>
      </c>
      <c r="C292" s="4" t="s">
        <v>28</v>
      </c>
      <c r="D292" s="4" t="s">
        <v>526</v>
      </c>
      <c r="E292" s="4" t="s">
        <v>4502</v>
      </c>
      <c r="F292" s="4">
        <v>246908</v>
      </c>
      <c r="G292" s="5" t="s">
        <v>15</v>
      </c>
      <c r="H292" s="4">
        <v>1950</v>
      </c>
      <c r="I292" s="6">
        <v>1675281.88</v>
      </c>
      <c r="J292" s="6">
        <v>589201</v>
      </c>
      <c r="K292" s="7">
        <f t="shared" si="8"/>
        <v>1086080.8799999999</v>
      </c>
      <c r="L292" s="4" t="str">
        <f t="shared" si="9"/>
        <v>CARTERA CASTIGADA</v>
      </c>
    </row>
    <row r="293" spans="1:12" x14ac:dyDescent="0.2">
      <c r="A293" s="4" t="s">
        <v>11</v>
      </c>
      <c r="B293" s="4" t="s">
        <v>22</v>
      </c>
      <c r="C293" s="4" t="s">
        <v>527</v>
      </c>
      <c r="D293" s="4" t="s">
        <v>528</v>
      </c>
      <c r="E293" s="4" t="s">
        <v>4503</v>
      </c>
      <c r="F293" s="4">
        <v>113504</v>
      </c>
      <c r="G293" s="5" t="s">
        <v>15</v>
      </c>
      <c r="H293" s="4">
        <v>1950</v>
      </c>
      <c r="I293" s="6">
        <v>3132068.01</v>
      </c>
      <c r="J293" s="6">
        <v>1317777</v>
      </c>
      <c r="K293" s="7">
        <f t="shared" si="8"/>
        <v>1814291.0099999998</v>
      </c>
      <c r="L293" s="4" t="str">
        <f t="shared" si="9"/>
        <v>CARTERA CASTIGADA</v>
      </c>
    </row>
    <row r="294" spans="1:12" x14ac:dyDescent="0.2">
      <c r="A294" s="4" t="s">
        <v>11</v>
      </c>
      <c r="B294" s="4" t="s">
        <v>16</v>
      </c>
      <c r="C294" s="4" t="s">
        <v>529</v>
      </c>
      <c r="D294" s="4" t="s">
        <v>143</v>
      </c>
      <c r="E294" s="4" t="s">
        <v>4504</v>
      </c>
      <c r="F294" s="4">
        <v>356772</v>
      </c>
      <c r="G294" s="5" t="s">
        <v>15</v>
      </c>
      <c r="H294" s="4">
        <v>1950</v>
      </c>
      <c r="I294" s="6">
        <v>3644117.33</v>
      </c>
      <c r="J294" s="6">
        <v>1394539</v>
      </c>
      <c r="K294" s="7">
        <f t="shared" si="8"/>
        <v>2249578.33</v>
      </c>
      <c r="L294" s="4" t="str">
        <f t="shared" si="9"/>
        <v>CARTERA CASTIGADA</v>
      </c>
    </row>
    <row r="295" spans="1:12" x14ac:dyDescent="0.2">
      <c r="A295" s="4" t="s">
        <v>11</v>
      </c>
      <c r="B295" s="4" t="s">
        <v>19</v>
      </c>
      <c r="C295" s="4" t="s">
        <v>530</v>
      </c>
      <c r="D295" s="4" t="s">
        <v>531</v>
      </c>
      <c r="E295" s="4" t="s">
        <v>4505</v>
      </c>
      <c r="F295" s="4">
        <v>437234</v>
      </c>
      <c r="G295" s="5" t="s">
        <v>15</v>
      </c>
      <c r="H295" s="4">
        <v>1920</v>
      </c>
      <c r="I295" s="6">
        <v>2371071.5499999998</v>
      </c>
      <c r="J295" s="6">
        <v>980400</v>
      </c>
      <c r="K295" s="7">
        <f t="shared" si="8"/>
        <v>1390671.5499999998</v>
      </c>
      <c r="L295" s="4" t="str">
        <f t="shared" si="9"/>
        <v>CARTERA CASTIGADA</v>
      </c>
    </row>
    <row r="296" spans="1:12" x14ac:dyDescent="0.2">
      <c r="A296" s="4" t="s">
        <v>11</v>
      </c>
      <c r="B296" s="4" t="s">
        <v>19</v>
      </c>
      <c r="C296" s="4" t="s">
        <v>222</v>
      </c>
      <c r="D296" s="4" t="s">
        <v>532</v>
      </c>
      <c r="E296" s="4" t="s">
        <v>4506</v>
      </c>
      <c r="F296" s="4">
        <v>133783</v>
      </c>
      <c r="G296" s="5" t="s">
        <v>15</v>
      </c>
      <c r="H296" s="4">
        <v>1920</v>
      </c>
      <c r="I296" s="6">
        <v>2974494.31</v>
      </c>
      <c r="J296" s="6">
        <v>1268991</v>
      </c>
      <c r="K296" s="7">
        <f t="shared" si="8"/>
        <v>1705503.31</v>
      </c>
      <c r="L296" s="4" t="str">
        <f t="shared" si="9"/>
        <v>CARTERA CASTIGADA</v>
      </c>
    </row>
    <row r="297" spans="1:12" x14ac:dyDescent="0.2">
      <c r="A297" s="4" t="s">
        <v>11</v>
      </c>
      <c r="B297" s="4" t="s">
        <v>12</v>
      </c>
      <c r="C297" s="4" t="s">
        <v>533</v>
      </c>
      <c r="D297" s="4" t="s">
        <v>534</v>
      </c>
      <c r="E297" s="4" t="s">
        <v>4507</v>
      </c>
      <c r="F297" s="4">
        <v>12043</v>
      </c>
      <c r="G297" s="5" t="s">
        <v>15</v>
      </c>
      <c r="H297" s="4">
        <v>1920</v>
      </c>
      <c r="I297" s="6">
        <v>13075392.869999999</v>
      </c>
      <c r="J297" s="6">
        <v>5575470</v>
      </c>
      <c r="K297" s="7">
        <f t="shared" si="8"/>
        <v>7499922.8699999992</v>
      </c>
      <c r="L297" s="4" t="str">
        <f t="shared" si="9"/>
        <v>CARTERA CASTIGADA</v>
      </c>
    </row>
    <row r="298" spans="1:12" x14ac:dyDescent="0.2">
      <c r="A298" s="4" t="s">
        <v>11</v>
      </c>
      <c r="B298" s="4" t="s">
        <v>12</v>
      </c>
      <c r="C298" s="4" t="s">
        <v>535</v>
      </c>
      <c r="D298" s="4" t="s">
        <v>536</v>
      </c>
      <c r="E298" s="4" t="s">
        <v>4508</v>
      </c>
      <c r="F298" s="4">
        <v>370054</v>
      </c>
      <c r="G298" s="5" t="s">
        <v>15</v>
      </c>
      <c r="H298" s="4">
        <v>1890</v>
      </c>
      <c r="I298" s="6">
        <v>1483341.48</v>
      </c>
      <c r="J298" s="6">
        <v>419021</v>
      </c>
      <c r="K298" s="7">
        <f t="shared" si="8"/>
        <v>1064320.48</v>
      </c>
      <c r="L298" s="4" t="str">
        <f t="shared" si="9"/>
        <v>CARTERA CASTIGADA</v>
      </c>
    </row>
    <row r="299" spans="1:12" x14ac:dyDescent="0.2">
      <c r="A299" s="4" t="s">
        <v>11</v>
      </c>
      <c r="B299" s="4" t="s">
        <v>67</v>
      </c>
      <c r="C299" s="4" t="s">
        <v>537</v>
      </c>
      <c r="D299" s="4" t="s">
        <v>504</v>
      </c>
      <c r="E299" s="4" t="s">
        <v>4509</v>
      </c>
      <c r="F299" s="4">
        <v>439321</v>
      </c>
      <c r="G299" s="5" t="s">
        <v>15</v>
      </c>
      <c r="H299" s="4">
        <v>1890</v>
      </c>
      <c r="I299" s="6">
        <v>1801741.43</v>
      </c>
      <c r="J299" s="6">
        <v>756860</v>
      </c>
      <c r="K299" s="7">
        <f t="shared" si="8"/>
        <v>1044881.4299999999</v>
      </c>
      <c r="L299" s="4" t="str">
        <f t="shared" si="9"/>
        <v>CARTERA CASTIGADA</v>
      </c>
    </row>
    <row r="300" spans="1:12" x14ac:dyDescent="0.2">
      <c r="A300" s="4" t="s">
        <v>11</v>
      </c>
      <c r="B300" s="4" t="s">
        <v>19</v>
      </c>
      <c r="C300" s="4" t="s">
        <v>252</v>
      </c>
      <c r="D300" s="4" t="s">
        <v>538</v>
      </c>
      <c r="E300" s="4" t="s">
        <v>4510</v>
      </c>
      <c r="F300" s="4">
        <v>358240</v>
      </c>
      <c r="G300" s="5" t="s">
        <v>15</v>
      </c>
      <c r="H300" s="4">
        <v>1890</v>
      </c>
      <c r="I300" s="6">
        <v>2135223.41</v>
      </c>
      <c r="J300" s="6">
        <v>856407</v>
      </c>
      <c r="K300" s="7">
        <f t="shared" si="8"/>
        <v>1278816.4100000001</v>
      </c>
      <c r="L300" s="4" t="str">
        <f t="shared" si="9"/>
        <v>CARTERA CASTIGADA</v>
      </c>
    </row>
    <row r="301" spans="1:12" x14ac:dyDescent="0.2">
      <c r="A301" s="4" t="s">
        <v>11</v>
      </c>
      <c r="B301" s="4" t="s">
        <v>12</v>
      </c>
      <c r="C301" s="4" t="s">
        <v>306</v>
      </c>
      <c r="D301" s="4" t="s">
        <v>539</v>
      </c>
      <c r="E301" s="4" t="s">
        <v>4511</v>
      </c>
      <c r="F301" s="4">
        <v>241693</v>
      </c>
      <c r="G301" s="5" t="s">
        <v>15</v>
      </c>
      <c r="H301" s="4">
        <v>1890</v>
      </c>
      <c r="I301" s="6">
        <v>2545399.52</v>
      </c>
      <c r="J301" s="6">
        <v>1061457</v>
      </c>
      <c r="K301" s="7">
        <f t="shared" si="8"/>
        <v>1483942.52</v>
      </c>
      <c r="L301" s="4" t="str">
        <f t="shared" si="9"/>
        <v>CARTERA CASTIGADA</v>
      </c>
    </row>
    <row r="302" spans="1:12" x14ac:dyDescent="0.2">
      <c r="A302" s="4" t="s">
        <v>11</v>
      </c>
      <c r="B302" s="4" t="s">
        <v>12</v>
      </c>
      <c r="C302" s="4" t="s">
        <v>540</v>
      </c>
      <c r="D302" s="4" t="s">
        <v>541</v>
      </c>
      <c r="E302" s="4" t="s">
        <v>4512</v>
      </c>
      <c r="F302" s="4">
        <v>3844</v>
      </c>
      <c r="G302" s="5" t="s">
        <v>15</v>
      </c>
      <c r="H302" s="4">
        <v>1890</v>
      </c>
      <c r="I302" s="6">
        <v>15089169.35</v>
      </c>
      <c r="J302" s="6">
        <v>6460200</v>
      </c>
      <c r="K302" s="7">
        <f t="shared" si="8"/>
        <v>8628969.3499999996</v>
      </c>
      <c r="L302" s="4" t="str">
        <f t="shared" si="9"/>
        <v>CARTERA CASTIGADA</v>
      </c>
    </row>
    <row r="303" spans="1:12" x14ac:dyDescent="0.2">
      <c r="A303" s="4" t="s">
        <v>11</v>
      </c>
      <c r="B303" s="4" t="s">
        <v>25</v>
      </c>
      <c r="C303" s="4" t="s">
        <v>542</v>
      </c>
      <c r="D303" s="4" t="s">
        <v>543</v>
      </c>
      <c r="E303" s="4" t="s">
        <v>4513</v>
      </c>
      <c r="F303" s="4">
        <v>342319</v>
      </c>
      <c r="G303" s="5" t="s">
        <v>15</v>
      </c>
      <c r="H303" s="4">
        <v>1860</v>
      </c>
      <c r="I303" s="6">
        <v>336926.62</v>
      </c>
      <c r="J303" s="6">
        <v>128825</v>
      </c>
      <c r="K303" s="7">
        <f t="shared" si="8"/>
        <v>208101.62</v>
      </c>
      <c r="L303" s="4" t="str">
        <f t="shared" si="9"/>
        <v>CARTERA CASTIGADA</v>
      </c>
    </row>
    <row r="304" spans="1:12" x14ac:dyDescent="0.2">
      <c r="A304" s="4" t="s">
        <v>11</v>
      </c>
      <c r="B304" s="4" t="s">
        <v>50</v>
      </c>
      <c r="C304" s="4" t="s">
        <v>462</v>
      </c>
      <c r="D304" s="4" t="s">
        <v>544</v>
      </c>
      <c r="E304" s="4" t="s">
        <v>4514</v>
      </c>
      <c r="F304" s="4">
        <v>287308</v>
      </c>
      <c r="G304" s="5" t="s">
        <v>15</v>
      </c>
      <c r="H304" s="4">
        <v>1860</v>
      </c>
      <c r="I304" s="6">
        <v>403919.94</v>
      </c>
      <c r="J304" s="6">
        <v>254060</v>
      </c>
      <c r="K304" s="7">
        <f t="shared" si="8"/>
        <v>149859.94</v>
      </c>
      <c r="L304" s="4" t="str">
        <f t="shared" si="9"/>
        <v>CARTERA CASTIGADA</v>
      </c>
    </row>
    <row r="305" spans="1:12" x14ac:dyDescent="0.2">
      <c r="A305" s="4" t="s">
        <v>11</v>
      </c>
      <c r="B305" s="4" t="s">
        <v>19</v>
      </c>
      <c r="C305" s="4" t="s">
        <v>545</v>
      </c>
      <c r="D305" s="4" t="s">
        <v>546</v>
      </c>
      <c r="E305" s="4" t="s">
        <v>4515</v>
      </c>
      <c r="F305" s="4">
        <v>47884</v>
      </c>
      <c r="G305" s="5" t="s">
        <v>15</v>
      </c>
      <c r="H305" s="4">
        <v>1860</v>
      </c>
      <c r="I305" s="6">
        <v>753355.46</v>
      </c>
      <c r="J305" s="6">
        <v>444162</v>
      </c>
      <c r="K305" s="7">
        <f t="shared" si="8"/>
        <v>309193.45999999996</v>
      </c>
      <c r="L305" s="4" t="str">
        <f t="shared" si="9"/>
        <v>CARTERA CASTIGADA</v>
      </c>
    </row>
    <row r="306" spans="1:12" x14ac:dyDescent="0.2">
      <c r="A306" s="4" t="s">
        <v>11</v>
      </c>
      <c r="B306" s="4" t="s">
        <v>19</v>
      </c>
      <c r="C306" s="4" t="s">
        <v>547</v>
      </c>
      <c r="D306" s="4" t="s">
        <v>548</v>
      </c>
      <c r="E306" s="4" t="s">
        <v>4516</v>
      </c>
      <c r="F306" s="4">
        <v>299543</v>
      </c>
      <c r="G306" s="5" t="s">
        <v>15</v>
      </c>
      <c r="H306" s="4">
        <v>1860</v>
      </c>
      <c r="I306" s="6">
        <v>1622328.51</v>
      </c>
      <c r="J306" s="6">
        <v>683520</v>
      </c>
      <c r="K306" s="7">
        <f t="shared" si="8"/>
        <v>938808.51</v>
      </c>
      <c r="L306" s="4" t="str">
        <f t="shared" si="9"/>
        <v>CARTERA CASTIGADA</v>
      </c>
    </row>
    <row r="307" spans="1:12" x14ac:dyDescent="0.2">
      <c r="A307" s="4" t="s">
        <v>11</v>
      </c>
      <c r="B307" s="4" t="s">
        <v>16</v>
      </c>
      <c r="C307" s="4" t="s">
        <v>549</v>
      </c>
      <c r="D307" s="4" t="s">
        <v>550</v>
      </c>
      <c r="E307" s="4" t="s">
        <v>4517</v>
      </c>
      <c r="F307" s="4">
        <v>360238</v>
      </c>
      <c r="G307" s="5" t="s">
        <v>15</v>
      </c>
      <c r="H307" s="4">
        <v>1860</v>
      </c>
      <c r="I307" s="6">
        <v>1990104.82</v>
      </c>
      <c r="J307" s="6">
        <v>835216</v>
      </c>
      <c r="K307" s="7">
        <f t="shared" si="8"/>
        <v>1154888.82</v>
      </c>
      <c r="L307" s="4" t="str">
        <f t="shared" si="9"/>
        <v>CARTERA CASTIGADA</v>
      </c>
    </row>
    <row r="308" spans="1:12" x14ac:dyDescent="0.2">
      <c r="A308" s="4" t="s">
        <v>11</v>
      </c>
      <c r="B308" s="4" t="s">
        <v>22</v>
      </c>
      <c r="C308" s="4" t="s">
        <v>551</v>
      </c>
      <c r="D308" s="4" t="s">
        <v>552</v>
      </c>
      <c r="E308" s="4" t="s">
        <v>4518</v>
      </c>
      <c r="F308" s="4">
        <v>362192</v>
      </c>
      <c r="G308" s="5" t="s">
        <v>15</v>
      </c>
      <c r="H308" s="4">
        <v>1860</v>
      </c>
      <c r="I308" s="6">
        <v>2262052.4900000002</v>
      </c>
      <c r="J308" s="6">
        <v>959966</v>
      </c>
      <c r="K308" s="7">
        <f t="shared" si="8"/>
        <v>1302086.4900000002</v>
      </c>
      <c r="L308" s="4" t="str">
        <f t="shared" si="9"/>
        <v>CARTERA CASTIGADA</v>
      </c>
    </row>
    <row r="309" spans="1:12" x14ac:dyDescent="0.2">
      <c r="A309" s="4" t="s">
        <v>11</v>
      </c>
      <c r="B309" s="4" t="s">
        <v>25</v>
      </c>
      <c r="C309" s="4" t="s">
        <v>553</v>
      </c>
      <c r="D309" s="4" t="s">
        <v>554</v>
      </c>
      <c r="E309" s="4" t="s">
        <v>4519</v>
      </c>
      <c r="F309" s="4">
        <v>436095</v>
      </c>
      <c r="G309" s="5" t="s">
        <v>15</v>
      </c>
      <c r="H309" s="4">
        <v>1860</v>
      </c>
      <c r="I309" s="6">
        <v>2291658.13</v>
      </c>
      <c r="J309" s="6">
        <v>977162</v>
      </c>
      <c r="K309" s="7">
        <f t="shared" si="8"/>
        <v>1314496.1299999999</v>
      </c>
      <c r="L309" s="4" t="str">
        <f t="shared" si="9"/>
        <v>CARTERA CASTIGADA</v>
      </c>
    </row>
    <row r="310" spans="1:12" x14ac:dyDescent="0.2">
      <c r="A310" s="4" t="s">
        <v>11</v>
      </c>
      <c r="B310" s="4" t="s">
        <v>50</v>
      </c>
      <c r="C310" s="4" t="s">
        <v>182</v>
      </c>
      <c r="D310" s="4" t="s">
        <v>555</v>
      </c>
      <c r="E310" s="4" t="s">
        <v>4520</v>
      </c>
      <c r="F310" s="4">
        <v>303626</v>
      </c>
      <c r="G310" s="5" t="s">
        <v>15</v>
      </c>
      <c r="H310" s="4">
        <v>1860</v>
      </c>
      <c r="I310" s="6">
        <v>4157350.51</v>
      </c>
      <c r="J310" s="6">
        <v>1993223</v>
      </c>
      <c r="K310" s="7">
        <f t="shared" si="8"/>
        <v>2164127.5099999998</v>
      </c>
      <c r="L310" s="4" t="str">
        <f t="shared" si="9"/>
        <v>CARTERA CASTIGADA</v>
      </c>
    </row>
    <row r="311" spans="1:12" x14ac:dyDescent="0.2">
      <c r="A311" s="4" t="s">
        <v>11</v>
      </c>
      <c r="B311" s="4" t="s">
        <v>22</v>
      </c>
      <c r="C311" s="4" t="s">
        <v>556</v>
      </c>
      <c r="D311" s="4" t="s">
        <v>557</v>
      </c>
      <c r="E311" s="4" t="s">
        <v>4521</v>
      </c>
      <c r="F311" s="4">
        <v>137370</v>
      </c>
      <c r="G311" s="5" t="s">
        <v>15</v>
      </c>
      <c r="H311" s="4">
        <v>1830</v>
      </c>
      <c r="I311" s="6">
        <v>688149.92</v>
      </c>
      <c r="J311" s="6">
        <v>273301</v>
      </c>
      <c r="K311" s="7">
        <f t="shared" si="8"/>
        <v>414848.92000000004</v>
      </c>
      <c r="L311" s="4" t="str">
        <f t="shared" si="9"/>
        <v>CARTERA CASTIGADA</v>
      </c>
    </row>
    <row r="312" spans="1:12" x14ac:dyDescent="0.2">
      <c r="A312" s="4" t="s">
        <v>11</v>
      </c>
      <c r="B312" s="4" t="s">
        <v>16</v>
      </c>
      <c r="C312" s="4" t="s">
        <v>558</v>
      </c>
      <c r="D312" s="4" t="s">
        <v>559</v>
      </c>
      <c r="E312" s="4" t="s">
        <v>4522</v>
      </c>
      <c r="F312" s="4">
        <v>279552</v>
      </c>
      <c r="G312" s="5" t="s">
        <v>15</v>
      </c>
      <c r="H312" s="4">
        <v>1830</v>
      </c>
      <c r="I312" s="6">
        <v>903335.25</v>
      </c>
      <c r="J312" s="6">
        <v>422834</v>
      </c>
      <c r="K312" s="7">
        <f t="shared" si="8"/>
        <v>480501.25</v>
      </c>
      <c r="L312" s="4" t="str">
        <f t="shared" si="9"/>
        <v>CARTERA CASTIGADA</v>
      </c>
    </row>
    <row r="313" spans="1:12" x14ac:dyDescent="0.2">
      <c r="A313" s="4" t="s">
        <v>11</v>
      </c>
      <c r="B313" s="4" t="s">
        <v>12</v>
      </c>
      <c r="C313" s="4" t="s">
        <v>560</v>
      </c>
      <c r="D313" s="4" t="s">
        <v>561</v>
      </c>
      <c r="E313" s="4" t="s">
        <v>4523</v>
      </c>
      <c r="F313" s="4">
        <v>165108</v>
      </c>
      <c r="G313" s="5" t="s">
        <v>15</v>
      </c>
      <c r="H313" s="4">
        <v>1830</v>
      </c>
      <c r="I313" s="6">
        <v>3146494.22</v>
      </c>
      <c r="J313" s="6">
        <v>1383055</v>
      </c>
      <c r="K313" s="7">
        <f t="shared" si="8"/>
        <v>1763439.2200000002</v>
      </c>
      <c r="L313" s="4" t="str">
        <f t="shared" si="9"/>
        <v>CARTERA CASTIGADA</v>
      </c>
    </row>
    <row r="314" spans="1:12" x14ac:dyDescent="0.2">
      <c r="A314" s="4" t="s">
        <v>11</v>
      </c>
      <c r="B314" s="4" t="s">
        <v>67</v>
      </c>
      <c r="C314" s="4" t="s">
        <v>94</v>
      </c>
      <c r="D314" s="4" t="s">
        <v>562</v>
      </c>
      <c r="E314" s="4" t="s">
        <v>4524</v>
      </c>
      <c r="F314" s="4">
        <v>183648</v>
      </c>
      <c r="G314" s="5" t="s">
        <v>15</v>
      </c>
      <c r="H314" s="4">
        <v>1830</v>
      </c>
      <c r="I314" s="6">
        <v>3448957.46</v>
      </c>
      <c r="J314" s="6">
        <v>1528020</v>
      </c>
      <c r="K314" s="7">
        <f t="shared" si="8"/>
        <v>1920937.46</v>
      </c>
      <c r="L314" s="4" t="str">
        <f t="shared" si="9"/>
        <v>CARTERA CASTIGADA</v>
      </c>
    </row>
    <row r="315" spans="1:12" x14ac:dyDescent="0.2">
      <c r="A315" s="4" t="s">
        <v>11</v>
      </c>
      <c r="B315" s="4" t="s">
        <v>157</v>
      </c>
      <c r="C315" s="4" t="s">
        <v>356</v>
      </c>
      <c r="D315" s="4" t="s">
        <v>563</v>
      </c>
      <c r="E315" s="4" t="s">
        <v>4525</v>
      </c>
      <c r="F315" s="4">
        <v>276038</v>
      </c>
      <c r="G315" s="5" t="s">
        <v>15</v>
      </c>
      <c r="H315" s="4">
        <v>1800</v>
      </c>
      <c r="I315" s="6">
        <v>117018.46</v>
      </c>
      <c r="J315" s="6">
        <v>55097</v>
      </c>
      <c r="K315" s="7">
        <f t="shared" si="8"/>
        <v>61921.460000000006</v>
      </c>
      <c r="L315" s="4" t="str">
        <f t="shared" si="9"/>
        <v>CARTERA CASTIGADA</v>
      </c>
    </row>
    <row r="316" spans="1:12" x14ac:dyDescent="0.2">
      <c r="A316" s="4" t="s">
        <v>11</v>
      </c>
      <c r="B316" s="4" t="s">
        <v>50</v>
      </c>
      <c r="C316" s="4" t="s">
        <v>564</v>
      </c>
      <c r="D316" s="4" t="s">
        <v>565</v>
      </c>
      <c r="E316" s="4" t="s">
        <v>4526</v>
      </c>
      <c r="F316" s="4">
        <v>151629</v>
      </c>
      <c r="G316" s="5" t="s">
        <v>15</v>
      </c>
      <c r="H316" s="4">
        <v>1800</v>
      </c>
      <c r="I316" s="6">
        <v>923062.67</v>
      </c>
      <c r="J316" s="6">
        <v>398305</v>
      </c>
      <c r="K316" s="7">
        <f t="shared" si="8"/>
        <v>524757.67000000004</v>
      </c>
      <c r="L316" s="4" t="str">
        <f t="shared" si="9"/>
        <v>CARTERA CASTIGADA</v>
      </c>
    </row>
    <row r="317" spans="1:12" x14ac:dyDescent="0.2">
      <c r="A317" s="4" t="s">
        <v>11</v>
      </c>
      <c r="B317" s="4" t="s">
        <v>25</v>
      </c>
      <c r="C317" s="4" t="s">
        <v>566</v>
      </c>
      <c r="D317" s="4" t="s">
        <v>567</v>
      </c>
      <c r="E317" s="4" t="s">
        <v>4527</v>
      </c>
      <c r="F317" s="4">
        <v>447092</v>
      </c>
      <c r="G317" s="5" t="s">
        <v>15</v>
      </c>
      <c r="H317" s="4">
        <v>1800</v>
      </c>
      <c r="I317" s="6">
        <v>2240542.9500000002</v>
      </c>
      <c r="J317" s="6">
        <v>805500</v>
      </c>
      <c r="K317" s="7">
        <f t="shared" si="8"/>
        <v>1435042.9500000002</v>
      </c>
      <c r="L317" s="4" t="str">
        <f t="shared" si="9"/>
        <v>CARTERA CASTIGADA</v>
      </c>
    </row>
    <row r="318" spans="1:12" x14ac:dyDescent="0.2">
      <c r="A318" s="4" t="s">
        <v>11</v>
      </c>
      <c r="B318" s="4" t="s">
        <v>12</v>
      </c>
      <c r="C318" s="4" t="s">
        <v>568</v>
      </c>
      <c r="D318" s="4" t="s">
        <v>135</v>
      </c>
      <c r="E318" s="4" t="s">
        <v>4528</v>
      </c>
      <c r="F318" s="4">
        <v>318574</v>
      </c>
      <c r="G318" s="5" t="s">
        <v>15</v>
      </c>
      <c r="H318" s="4">
        <v>1800</v>
      </c>
      <c r="I318" s="6">
        <v>3374713.15</v>
      </c>
      <c r="J318" s="6">
        <v>1559545</v>
      </c>
      <c r="K318" s="7">
        <f t="shared" si="8"/>
        <v>1815168.15</v>
      </c>
      <c r="L318" s="4" t="str">
        <f t="shared" si="9"/>
        <v>CARTERA CASTIGADA</v>
      </c>
    </row>
    <row r="319" spans="1:12" x14ac:dyDescent="0.2">
      <c r="A319" s="4" t="s">
        <v>11</v>
      </c>
      <c r="B319" s="4" t="s">
        <v>488</v>
      </c>
      <c r="C319" s="4" t="s">
        <v>569</v>
      </c>
      <c r="D319" s="4" t="s">
        <v>409</v>
      </c>
      <c r="E319" s="4" t="s">
        <v>4529</v>
      </c>
      <c r="F319" s="4">
        <v>363869</v>
      </c>
      <c r="G319" s="5" t="s">
        <v>15</v>
      </c>
      <c r="H319" s="4">
        <v>1800</v>
      </c>
      <c r="I319" s="6">
        <v>3412574.92</v>
      </c>
      <c r="J319" s="6">
        <v>1498305</v>
      </c>
      <c r="K319" s="7">
        <f t="shared" si="8"/>
        <v>1914269.92</v>
      </c>
      <c r="L319" s="4" t="str">
        <f t="shared" si="9"/>
        <v>CARTERA CASTIGADA</v>
      </c>
    </row>
    <row r="320" spans="1:12" x14ac:dyDescent="0.2">
      <c r="A320" s="4" t="s">
        <v>11</v>
      </c>
      <c r="B320" s="4" t="s">
        <v>19</v>
      </c>
      <c r="C320" s="4" t="s">
        <v>102</v>
      </c>
      <c r="D320" s="4" t="s">
        <v>570</v>
      </c>
      <c r="E320" s="4" t="s">
        <v>4530</v>
      </c>
      <c r="F320" s="4">
        <v>56869</v>
      </c>
      <c r="G320" s="5" t="s">
        <v>15</v>
      </c>
      <c r="H320" s="4">
        <v>1800</v>
      </c>
      <c r="I320" s="6">
        <v>5340187.4800000004</v>
      </c>
      <c r="J320" s="6">
        <v>2341068</v>
      </c>
      <c r="K320" s="7">
        <f t="shared" si="8"/>
        <v>2999119.4800000004</v>
      </c>
      <c r="L320" s="4" t="str">
        <f t="shared" si="9"/>
        <v>CARTERA CASTIGADA</v>
      </c>
    </row>
    <row r="321" spans="1:12" x14ac:dyDescent="0.2">
      <c r="A321" s="4" t="s">
        <v>11</v>
      </c>
      <c r="B321" s="4" t="s">
        <v>50</v>
      </c>
      <c r="C321" s="4" t="s">
        <v>484</v>
      </c>
      <c r="D321" s="4" t="s">
        <v>571</v>
      </c>
      <c r="E321" s="4" t="s">
        <v>4531</v>
      </c>
      <c r="F321" s="4">
        <v>7076</v>
      </c>
      <c r="G321" s="5" t="s">
        <v>15</v>
      </c>
      <c r="H321" s="4">
        <v>1800</v>
      </c>
      <c r="I321" s="6">
        <v>10371112.26</v>
      </c>
      <c r="J321" s="6">
        <v>4836493</v>
      </c>
      <c r="K321" s="7">
        <f t="shared" si="8"/>
        <v>5534619.2599999998</v>
      </c>
      <c r="L321" s="4" t="str">
        <f t="shared" si="9"/>
        <v>CARTERA CASTIGADA</v>
      </c>
    </row>
    <row r="322" spans="1:12" x14ac:dyDescent="0.2">
      <c r="A322" s="4" t="s">
        <v>11</v>
      </c>
      <c r="B322" s="4" t="s">
        <v>12</v>
      </c>
      <c r="C322" s="4" t="s">
        <v>572</v>
      </c>
      <c r="D322" s="4" t="s">
        <v>573</v>
      </c>
      <c r="E322" s="4" t="s">
        <v>4532</v>
      </c>
      <c r="F322" s="4">
        <v>318343</v>
      </c>
      <c r="G322" s="5" t="s">
        <v>15</v>
      </c>
      <c r="H322" s="4">
        <v>1770</v>
      </c>
      <c r="I322" s="6">
        <v>1711461.03</v>
      </c>
      <c r="J322" s="6">
        <v>768223</v>
      </c>
      <c r="K322" s="7">
        <f t="shared" si="8"/>
        <v>943238.03</v>
      </c>
      <c r="L322" s="4" t="str">
        <f t="shared" si="9"/>
        <v>CARTERA CASTIGADA</v>
      </c>
    </row>
    <row r="323" spans="1:12" x14ac:dyDescent="0.2">
      <c r="A323" s="4" t="s">
        <v>11</v>
      </c>
      <c r="B323" s="4" t="s">
        <v>50</v>
      </c>
      <c r="C323" s="4" t="s">
        <v>112</v>
      </c>
      <c r="D323" s="4" t="s">
        <v>574</v>
      </c>
      <c r="E323" s="4" t="s">
        <v>4533</v>
      </c>
      <c r="F323" s="4">
        <v>442689</v>
      </c>
      <c r="G323" s="5" t="s">
        <v>15</v>
      </c>
      <c r="H323" s="4">
        <v>1770</v>
      </c>
      <c r="I323" s="6">
        <v>3436534.77</v>
      </c>
      <c r="J323" s="6">
        <v>1494000</v>
      </c>
      <c r="K323" s="7">
        <f t="shared" ref="K323:K386" si="10">I323-J323</f>
        <v>1942534.77</v>
      </c>
      <c r="L323" s="4" t="str">
        <f t="shared" ref="L323:L386" si="11">IF(H323=0,"SIN REPORTE",IF(H323&lt;=90,"COBRO JURIDICO","CARTERA CASTIGADA"))</f>
        <v>CARTERA CASTIGADA</v>
      </c>
    </row>
    <row r="324" spans="1:12" x14ac:dyDescent="0.2">
      <c r="A324" s="4" t="s">
        <v>11</v>
      </c>
      <c r="B324" s="4" t="s">
        <v>67</v>
      </c>
      <c r="C324" s="4" t="s">
        <v>575</v>
      </c>
      <c r="D324" s="4" t="s">
        <v>576</v>
      </c>
      <c r="E324" s="4" t="s">
        <v>4534</v>
      </c>
      <c r="F324" s="4">
        <v>172922</v>
      </c>
      <c r="G324" s="5" t="s">
        <v>15</v>
      </c>
      <c r="H324" s="4">
        <v>1740</v>
      </c>
      <c r="I324" s="6">
        <v>353250.04</v>
      </c>
      <c r="J324" s="6">
        <v>206606</v>
      </c>
      <c r="K324" s="7">
        <f t="shared" si="10"/>
        <v>146644.03999999998</v>
      </c>
      <c r="L324" s="4" t="str">
        <f t="shared" si="11"/>
        <v>CARTERA CASTIGADA</v>
      </c>
    </row>
    <row r="325" spans="1:12" x14ac:dyDescent="0.2">
      <c r="A325" s="4" t="s">
        <v>11</v>
      </c>
      <c r="B325" s="4" t="s">
        <v>25</v>
      </c>
      <c r="C325" s="4" t="s">
        <v>577</v>
      </c>
      <c r="D325" s="4" t="s">
        <v>578</v>
      </c>
      <c r="E325" s="4" t="s">
        <v>4535</v>
      </c>
      <c r="F325" s="4">
        <v>477321</v>
      </c>
      <c r="G325" s="5" t="s">
        <v>15</v>
      </c>
      <c r="H325" s="4">
        <v>1740</v>
      </c>
      <c r="I325" s="6">
        <v>1053863.03</v>
      </c>
      <c r="J325" s="6">
        <v>444009</v>
      </c>
      <c r="K325" s="7">
        <f t="shared" si="10"/>
        <v>609854.03</v>
      </c>
      <c r="L325" s="4" t="str">
        <f t="shared" si="11"/>
        <v>CARTERA CASTIGADA</v>
      </c>
    </row>
    <row r="326" spans="1:12" x14ac:dyDescent="0.2">
      <c r="A326" s="4" t="s">
        <v>11</v>
      </c>
      <c r="B326" s="4" t="s">
        <v>146</v>
      </c>
      <c r="C326" s="4" t="s">
        <v>474</v>
      </c>
      <c r="D326" s="4" t="s">
        <v>579</v>
      </c>
      <c r="E326" s="4" t="s">
        <v>4536</v>
      </c>
      <c r="F326" s="4">
        <v>371029</v>
      </c>
      <c r="G326" s="5" t="s">
        <v>15</v>
      </c>
      <c r="H326" s="4">
        <v>1740</v>
      </c>
      <c r="I326" s="6">
        <v>1368678.28</v>
      </c>
      <c r="J326" s="6">
        <v>707768</v>
      </c>
      <c r="K326" s="7">
        <f t="shared" si="10"/>
        <v>660910.28</v>
      </c>
      <c r="L326" s="4" t="str">
        <f t="shared" si="11"/>
        <v>CARTERA CASTIGADA</v>
      </c>
    </row>
    <row r="327" spans="1:12" x14ac:dyDescent="0.2">
      <c r="A327" s="4" t="s">
        <v>11</v>
      </c>
      <c r="B327" s="4" t="s">
        <v>25</v>
      </c>
      <c r="C327" s="4" t="s">
        <v>580</v>
      </c>
      <c r="D327" s="4" t="s">
        <v>581</v>
      </c>
      <c r="E327" s="4" t="s">
        <v>4537</v>
      </c>
      <c r="F327" s="4">
        <v>445864</v>
      </c>
      <c r="G327" s="5" t="s">
        <v>15</v>
      </c>
      <c r="H327" s="4">
        <v>1740</v>
      </c>
      <c r="I327" s="6">
        <v>1888347.42</v>
      </c>
      <c r="J327" s="6">
        <v>826455</v>
      </c>
      <c r="K327" s="7">
        <f t="shared" si="10"/>
        <v>1061892.42</v>
      </c>
      <c r="L327" s="4" t="str">
        <f t="shared" si="11"/>
        <v>CARTERA CASTIGADA</v>
      </c>
    </row>
    <row r="328" spans="1:12" x14ac:dyDescent="0.2">
      <c r="A328" s="4" t="s">
        <v>11</v>
      </c>
      <c r="B328" s="4" t="s">
        <v>67</v>
      </c>
      <c r="C328" s="4" t="s">
        <v>582</v>
      </c>
      <c r="D328" s="4" t="s">
        <v>583</v>
      </c>
      <c r="E328" s="4" t="s">
        <v>4538</v>
      </c>
      <c r="F328" s="4">
        <v>479129</v>
      </c>
      <c r="G328" s="5" t="s">
        <v>15</v>
      </c>
      <c r="H328" s="4">
        <v>1710</v>
      </c>
      <c r="I328" s="6">
        <v>1699500.32</v>
      </c>
      <c r="J328" s="6">
        <v>773225</v>
      </c>
      <c r="K328" s="7">
        <f t="shared" si="10"/>
        <v>926275.32000000007</v>
      </c>
      <c r="L328" s="4" t="str">
        <f t="shared" si="11"/>
        <v>CARTERA CASTIGADA</v>
      </c>
    </row>
    <row r="329" spans="1:12" x14ac:dyDescent="0.2">
      <c r="A329" s="4" t="s">
        <v>11</v>
      </c>
      <c r="B329" s="4" t="s">
        <v>12</v>
      </c>
      <c r="C329" s="4" t="s">
        <v>584</v>
      </c>
      <c r="D329" s="4" t="s">
        <v>585</v>
      </c>
      <c r="E329" s="4" t="s">
        <v>4539</v>
      </c>
      <c r="F329" s="4">
        <v>225530</v>
      </c>
      <c r="G329" s="5" t="s">
        <v>15</v>
      </c>
      <c r="H329" s="4">
        <v>1680</v>
      </c>
      <c r="I329" s="6">
        <v>241630.37</v>
      </c>
      <c r="J329" s="6">
        <v>109365</v>
      </c>
      <c r="K329" s="7">
        <f t="shared" si="10"/>
        <v>132265.37</v>
      </c>
      <c r="L329" s="4" t="str">
        <f t="shared" si="11"/>
        <v>CARTERA CASTIGADA</v>
      </c>
    </row>
    <row r="330" spans="1:12" x14ac:dyDescent="0.2">
      <c r="A330" s="4" t="s">
        <v>11</v>
      </c>
      <c r="B330" s="4" t="s">
        <v>25</v>
      </c>
      <c r="C330" s="4" t="s">
        <v>586</v>
      </c>
      <c r="D330" s="4" t="s">
        <v>587</v>
      </c>
      <c r="E330" s="4" t="s">
        <v>4540</v>
      </c>
      <c r="F330" s="4">
        <v>219525</v>
      </c>
      <c r="G330" s="5" t="s">
        <v>15</v>
      </c>
      <c r="H330" s="4">
        <v>1650</v>
      </c>
      <c r="I330" s="6">
        <v>80948.259999999995</v>
      </c>
      <c r="J330" s="6">
        <v>9419</v>
      </c>
      <c r="K330" s="7">
        <f t="shared" si="10"/>
        <v>71529.259999999995</v>
      </c>
      <c r="L330" s="4" t="str">
        <f t="shared" si="11"/>
        <v>CARTERA CASTIGADA</v>
      </c>
    </row>
    <row r="331" spans="1:12" x14ac:dyDescent="0.2">
      <c r="A331" s="4" t="s">
        <v>11</v>
      </c>
      <c r="B331" s="4" t="s">
        <v>19</v>
      </c>
      <c r="C331" s="4" t="s">
        <v>588</v>
      </c>
      <c r="D331" s="4" t="s">
        <v>573</v>
      </c>
      <c r="E331" s="4" t="s">
        <v>4541</v>
      </c>
      <c r="F331" s="4">
        <v>69979</v>
      </c>
      <c r="G331" s="5" t="s">
        <v>15</v>
      </c>
      <c r="H331" s="4">
        <v>1650</v>
      </c>
      <c r="I331" s="6">
        <v>598010.48</v>
      </c>
      <c r="J331" s="6">
        <v>263975</v>
      </c>
      <c r="K331" s="7">
        <f t="shared" si="10"/>
        <v>334035.48</v>
      </c>
      <c r="L331" s="4" t="str">
        <f t="shared" si="11"/>
        <v>CARTERA CASTIGADA</v>
      </c>
    </row>
    <row r="332" spans="1:12" x14ac:dyDescent="0.2">
      <c r="A332" s="4" t="s">
        <v>11</v>
      </c>
      <c r="B332" s="4" t="s">
        <v>12</v>
      </c>
      <c r="C332" s="4" t="s">
        <v>270</v>
      </c>
      <c r="D332" s="4" t="s">
        <v>589</v>
      </c>
      <c r="E332" s="4" t="s">
        <v>4542</v>
      </c>
      <c r="F332" s="4">
        <v>340933</v>
      </c>
      <c r="G332" s="5" t="s">
        <v>15</v>
      </c>
      <c r="H332" s="4">
        <v>1650</v>
      </c>
      <c r="I332" s="6">
        <v>3458975.77</v>
      </c>
      <c r="J332" s="6">
        <v>1845462</v>
      </c>
      <c r="K332" s="7">
        <f t="shared" si="10"/>
        <v>1613513.77</v>
      </c>
      <c r="L332" s="4" t="str">
        <f t="shared" si="11"/>
        <v>CARTERA CASTIGADA</v>
      </c>
    </row>
    <row r="333" spans="1:12" x14ac:dyDescent="0.2">
      <c r="A333" s="4" t="s">
        <v>11</v>
      </c>
      <c r="B333" s="4" t="s">
        <v>22</v>
      </c>
      <c r="C333" s="4" t="s">
        <v>590</v>
      </c>
      <c r="D333" s="4" t="s">
        <v>591</v>
      </c>
      <c r="E333" s="4" t="s">
        <v>4543</v>
      </c>
      <c r="F333" s="4">
        <v>167161</v>
      </c>
      <c r="G333" s="5" t="s">
        <v>15</v>
      </c>
      <c r="H333" s="4">
        <v>1650</v>
      </c>
      <c r="I333" s="6">
        <v>5576745.8899999997</v>
      </c>
      <c r="J333" s="6">
        <v>2684372</v>
      </c>
      <c r="K333" s="7">
        <f t="shared" si="10"/>
        <v>2892373.8899999997</v>
      </c>
      <c r="L333" s="4" t="str">
        <f t="shared" si="11"/>
        <v>CARTERA CASTIGADA</v>
      </c>
    </row>
    <row r="334" spans="1:12" x14ac:dyDescent="0.2">
      <c r="A334" s="4" t="s">
        <v>11</v>
      </c>
      <c r="B334" s="4" t="s">
        <v>157</v>
      </c>
      <c r="C334" s="4" t="s">
        <v>592</v>
      </c>
      <c r="D334" s="4" t="s">
        <v>593</v>
      </c>
      <c r="E334" s="4" t="s">
        <v>4544</v>
      </c>
      <c r="F334" s="4">
        <v>398055</v>
      </c>
      <c r="G334" s="5" t="s">
        <v>15</v>
      </c>
      <c r="H334" s="4">
        <v>1620</v>
      </c>
      <c r="I334" s="6">
        <v>1658761.57</v>
      </c>
      <c r="J334" s="6">
        <v>768660</v>
      </c>
      <c r="K334" s="7">
        <f t="shared" si="10"/>
        <v>890101.57000000007</v>
      </c>
      <c r="L334" s="4" t="str">
        <f t="shared" si="11"/>
        <v>CARTERA CASTIGADA</v>
      </c>
    </row>
    <row r="335" spans="1:12" x14ac:dyDescent="0.2">
      <c r="A335" s="4" t="s">
        <v>11</v>
      </c>
      <c r="B335" s="4" t="s">
        <v>12</v>
      </c>
      <c r="C335" s="4" t="s">
        <v>38</v>
      </c>
      <c r="D335" s="4" t="s">
        <v>594</v>
      </c>
      <c r="E335" s="4" t="s">
        <v>4545</v>
      </c>
      <c r="F335" s="4">
        <v>140960</v>
      </c>
      <c r="G335" s="5" t="s">
        <v>15</v>
      </c>
      <c r="H335" s="4">
        <v>1620</v>
      </c>
      <c r="I335" s="6">
        <v>2490128.37</v>
      </c>
      <c r="J335" s="6">
        <v>1159535</v>
      </c>
      <c r="K335" s="7">
        <f t="shared" si="10"/>
        <v>1330593.3700000001</v>
      </c>
      <c r="L335" s="4" t="str">
        <f t="shared" si="11"/>
        <v>CARTERA CASTIGADA</v>
      </c>
    </row>
    <row r="336" spans="1:12" x14ac:dyDescent="0.2">
      <c r="A336" s="4" t="s">
        <v>11</v>
      </c>
      <c r="B336" s="4" t="s">
        <v>16</v>
      </c>
      <c r="C336" s="4" t="s">
        <v>595</v>
      </c>
      <c r="D336" s="4" t="s">
        <v>596</v>
      </c>
      <c r="E336" s="4" t="s">
        <v>4546</v>
      </c>
      <c r="F336" s="4">
        <v>359255</v>
      </c>
      <c r="G336" s="5" t="s">
        <v>15</v>
      </c>
      <c r="H336" s="4">
        <v>1620</v>
      </c>
      <c r="I336" s="6">
        <v>2670112.79</v>
      </c>
      <c r="J336" s="6">
        <v>1267083</v>
      </c>
      <c r="K336" s="7">
        <f t="shared" si="10"/>
        <v>1403029.79</v>
      </c>
      <c r="L336" s="4" t="str">
        <f t="shared" si="11"/>
        <v>CARTERA CASTIGADA</v>
      </c>
    </row>
    <row r="337" spans="1:12" x14ac:dyDescent="0.2">
      <c r="A337" s="4" t="s">
        <v>11</v>
      </c>
      <c r="B337" s="4" t="s">
        <v>22</v>
      </c>
      <c r="C337" s="4" t="s">
        <v>556</v>
      </c>
      <c r="D337" s="4" t="s">
        <v>597</v>
      </c>
      <c r="E337" s="4" t="s">
        <v>4547</v>
      </c>
      <c r="F337" s="4">
        <v>290856</v>
      </c>
      <c r="G337" s="5" t="s">
        <v>15</v>
      </c>
      <c r="H337" s="4">
        <v>1590</v>
      </c>
      <c r="I337" s="6">
        <v>685568.55</v>
      </c>
      <c r="J337" s="6">
        <v>307546</v>
      </c>
      <c r="K337" s="7">
        <f t="shared" si="10"/>
        <v>378022.55000000005</v>
      </c>
      <c r="L337" s="4" t="str">
        <f t="shared" si="11"/>
        <v>CARTERA CASTIGADA</v>
      </c>
    </row>
    <row r="338" spans="1:12" x14ac:dyDescent="0.2">
      <c r="A338" s="4" t="s">
        <v>11</v>
      </c>
      <c r="B338" s="4" t="s">
        <v>488</v>
      </c>
      <c r="C338" s="4" t="s">
        <v>598</v>
      </c>
      <c r="D338" s="4" t="s">
        <v>599</v>
      </c>
      <c r="E338" s="4" t="s">
        <v>4548</v>
      </c>
      <c r="F338" s="4">
        <v>582310</v>
      </c>
      <c r="G338" s="5" t="s">
        <v>15</v>
      </c>
      <c r="H338" s="4">
        <v>1590</v>
      </c>
      <c r="I338" s="6">
        <v>1018748.66</v>
      </c>
      <c r="J338" s="6">
        <v>483428</v>
      </c>
      <c r="K338" s="7">
        <f t="shared" si="10"/>
        <v>535320.66</v>
      </c>
      <c r="L338" s="4" t="str">
        <f t="shared" si="11"/>
        <v>CARTERA CASTIGADA</v>
      </c>
    </row>
    <row r="339" spans="1:12" x14ac:dyDescent="0.2">
      <c r="A339" s="4" t="s">
        <v>11</v>
      </c>
      <c r="B339" s="4" t="s">
        <v>19</v>
      </c>
      <c r="C339" s="4" t="s">
        <v>166</v>
      </c>
      <c r="D339" s="4" t="s">
        <v>600</v>
      </c>
      <c r="E339" s="4" t="s">
        <v>4549</v>
      </c>
      <c r="F339" s="4">
        <v>533941</v>
      </c>
      <c r="G339" s="5" t="s">
        <v>15</v>
      </c>
      <c r="H339" s="4">
        <v>1590</v>
      </c>
      <c r="I339" s="6">
        <v>1194945.67</v>
      </c>
      <c r="J339" s="6">
        <v>550913</v>
      </c>
      <c r="K339" s="7">
        <f t="shared" si="10"/>
        <v>644032.66999999993</v>
      </c>
      <c r="L339" s="4" t="str">
        <f t="shared" si="11"/>
        <v>CARTERA CASTIGADA</v>
      </c>
    </row>
    <row r="340" spans="1:12" x14ac:dyDescent="0.2">
      <c r="A340" s="4" t="s">
        <v>11</v>
      </c>
      <c r="B340" s="4" t="s">
        <v>67</v>
      </c>
      <c r="C340" s="4" t="s">
        <v>601</v>
      </c>
      <c r="D340" s="4" t="s">
        <v>602</v>
      </c>
      <c r="E340" s="4" t="s">
        <v>4550</v>
      </c>
      <c r="F340" s="4">
        <v>519445</v>
      </c>
      <c r="G340" s="5" t="s">
        <v>15</v>
      </c>
      <c r="H340" s="4">
        <v>1590</v>
      </c>
      <c r="I340" s="6">
        <v>1682701.7</v>
      </c>
      <c r="J340" s="6">
        <v>774532</v>
      </c>
      <c r="K340" s="7">
        <f t="shared" si="10"/>
        <v>908169.7</v>
      </c>
      <c r="L340" s="4" t="str">
        <f t="shared" si="11"/>
        <v>CARTERA CASTIGADA</v>
      </c>
    </row>
    <row r="341" spans="1:12" x14ac:dyDescent="0.2">
      <c r="A341" s="4" t="s">
        <v>11</v>
      </c>
      <c r="B341" s="4" t="s">
        <v>22</v>
      </c>
      <c r="C341" s="4" t="s">
        <v>603</v>
      </c>
      <c r="D341" s="4" t="s">
        <v>604</v>
      </c>
      <c r="E341" s="4" t="s">
        <v>4551</v>
      </c>
      <c r="F341" s="4">
        <v>232783</v>
      </c>
      <c r="G341" s="5" t="s">
        <v>15</v>
      </c>
      <c r="H341" s="4">
        <v>1590</v>
      </c>
      <c r="I341" s="6">
        <v>1991971.77</v>
      </c>
      <c r="J341" s="6">
        <v>932179</v>
      </c>
      <c r="K341" s="7">
        <f t="shared" si="10"/>
        <v>1059792.77</v>
      </c>
      <c r="L341" s="4" t="str">
        <f t="shared" si="11"/>
        <v>CARTERA CASTIGADA</v>
      </c>
    </row>
    <row r="342" spans="1:12" x14ac:dyDescent="0.2">
      <c r="A342" s="4" t="s">
        <v>11</v>
      </c>
      <c r="B342" s="4" t="s">
        <v>12</v>
      </c>
      <c r="C342" s="4" t="s">
        <v>605</v>
      </c>
      <c r="D342" s="4" t="s">
        <v>606</v>
      </c>
      <c r="E342" s="4" t="s">
        <v>4552</v>
      </c>
      <c r="F342" s="4">
        <v>533768</v>
      </c>
      <c r="G342" s="5" t="s">
        <v>15</v>
      </c>
      <c r="H342" s="4">
        <v>1590</v>
      </c>
      <c r="I342" s="6">
        <v>2150498.16</v>
      </c>
      <c r="J342" s="6">
        <v>1005103</v>
      </c>
      <c r="K342" s="7">
        <f t="shared" si="10"/>
        <v>1145395.1600000001</v>
      </c>
      <c r="L342" s="4" t="str">
        <f t="shared" si="11"/>
        <v>CARTERA CASTIGADA</v>
      </c>
    </row>
    <row r="343" spans="1:12" x14ac:dyDescent="0.2">
      <c r="A343" s="4" t="s">
        <v>11</v>
      </c>
      <c r="B343" s="4" t="s">
        <v>22</v>
      </c>
      <c r="C343" s="4" t="s">
        <v>38</v>
      </c>
      <c r="D343" s="4" t="s">
        <v>607</v>
      </c>
      <c r="E343" s="4" t="s">
        <v>4553</v>
      </c>
      <c r="F343" s="4">
        <v>103935</v>
      </c>
      <c r="G343" s="5" t="s">
        <v>15</v>
      </c>
      <c r="H343" s="4">
        <v>1590</v>
      </c>
      <c r="I343" s="6">
        <v>2451834.84</v>
      </c>
      <c r="J343" s="6">
        <v>1171806</v>
      </c>
      <c r="K343" s="7">
        <f t="shared" si="10"/>
        <v>1280028.8399999999</v>
      </c>
      <c r="L343" s="4" t="str">
        <f t="shared" si="11"/>
        <v>CARTERA CASTIGADA</v>
      </c>
    </row>
    <row r="344" spans="1:12" x14ac:dyDescent="0.2">
      <c r="A344" s="4" t="s">
        <v>11</v>
      </c>
      <c r="B344" s="4" t="s">
        <v>12</v>
      </c>
      <c r="C344" s="4" t="s">
        <v>608</v>
      </c>
      <c r="D344" s="4" t="s">
        <v>243</v>
      </c>
      <c r="E344" s="4" t="s">
        <v>4554</v>
      </c>
      <c r="F344" s="4">
        <v>494128</v>
      </c>
      <c r="G344" s="5" t="s">
        <v>15</v>
      </c>
      <c r="H344" s="4">
        <v>1590</v>
      </c>
      <c r="I344" s="6">
        <v>2942726.59</v>
      </c>
      <c r="J344" s="6">
        <v>1371141</v>
      </c>
      <c r="K344" s="7">
        <f t="shared" si="10"/>
        <v>1571585.5899999999</v>
      </c>
      <c r="L344" s="4" t="str">
        <f t="shared" si="11"/>
        <v>CARTERA CASTIGADA</v>
      </c>
    </row>
    <row r="345" spans="1:12" x14ac:dyDescent="0.2">
      <c r="A345" s="4" t="s">
        <v>11</v>
      </c>
      <c r="B345" s="4" t="s">
        <v>19</v>
      </c>
      <c r="C345" s="4" t="s">
        <v>609</v>
      </c>
      <c r="D345" s="4" t="s">
        <v>520</v>
      </c>
      <c r="E345" s="4" t="s">
        <v>4555</v>
      </c>
      <c r="F345" s="4">
        <v>18331</v>
      </c>
      <c r="G345" s="5" t="s">
        <v>15</v>
      </c>
      <c r="H345" s="4">
        <v>1560</v>
      </c>
      <c r="I345" s="6">
        <v>744763.14</v>
      </c>
      <c r="J345" s="6">
        <v>361523</v>
      </c>
      <c r="K345" s="7">
        <f t="shared" si="10"/>
        <v>383240.14</v>
      </c>
      <c r="L345" s="4" t="str">
        <f t="shared" si="11"/>
        <v>CARTERA CASTIGADA</v>
      </c>
    </row>
    <row r="346" spans="1:12" x14ac:dyDescent="0.2">
      <c r="A346" s="4" t="s">
        <v>11</v>
      </c>
      <c r="B346" s="4" t="s">
        <v>22</v>
      </c>
      <c r="C346" s="4" t="s">
        <v>610</v>
      </c>
      <c r="D346" s="4" t="s">
        <v>611</v>
      </c>
      <c r="E346" s="4" t="s">
        <v>4556</v>
      </c>
      <c r="F346" s="4">
        <v>372373</v>
      </c>
      <c r="G346" s="5" t="s">
        <v>15</v>
      </c>
      <c r="H346" s="4">
        <v>1560</v>
      </c>
      <c r="I346" s="6">
        <v>1000220.62</v>
      </c>
      <c r="J346" s="6">
        <v>452414</v>
      </c>
      <c r="K346" s="7">
        <f t="shared" si="10"/>
        <v>547806.62</v>
      </c>
      <c r="L346" s="4" t="str">
        <f t="shared" si="11"/>
        <v>CARTERA CASTIGADA</v>
      </c>
    </row>
    <row r="347" spans="1:12" x14ac:dyDescent="0.2">
      <c r="A347" s="4" t="s">
        <v>11</v>
      </c>
      <c r="B347" s="4" t="s">
        <v>12</v>
      </c>
      <c r="C347" s="4" t="s">
        <v>612</v>
      </c>
      <c r="D347" s="4" t="s">
        <v>613</v>
      </c>
      <c r="E347" s="4" t="s">
        <v>4557</v>
      </c>
      <c r="F347" s="4">
        <v>356970</v>
      </c>
      <c r="G347" s="5" t="s">
        <v>15</v>
      </c>
      <c r="H347" s="4">
        <v>1560</v>
      </c>
      <c r="I347" s="6">
        <v>1259200.92</v>
      </c>
      <c r="J347" s="6">
        <v>597485</v>
      </c>
      <c r="K347" s="7">
        <f t="shared" si="10"/>
        <v>661715.91999999993</v>
      </c>
      <c r="L347" s="4" t="str">
        <f t="shared" si="11"/>
        <v>CARTERA CASTIGADA</v>
      </c>
    </row>
    <row r="348" spans="1:12" x14ac:dyDescent="0.2">
      <c r="A348" s="4" t="s">
        <v>11</v>
      </c>
      <c r="B348" s="4" t="s">
        <v>12</v>
      </c>
      <c r="C348" s="4" t="s">
        <v>38</v>
      </c>
      <c r="D348" s="4" t="s">
        <v>458</v>
      </c>
      <c r="E348" s="4" t="s">
        <v>4558</v>
      </c>
      <c r="F348" s="4">
        <v>303899</v>
      </c>
      <c r="G348" s="5" t="s">
        <v>15</v>
      </c>
      <c r="H348" s="4">
        <v>1560</v>
      </c>
      <c r="I348" s="6">
        <v>2492565.81</v>
      </c>
      <c r="J348" s="6">
        <v>1308180</v>
      </c>
      <c r="K348" s="7">
        <f t="shared" si="10"/>
        <v>1184385.81</v>
      </c>
      <c r="L348" s="4" t="str">
        <f t="shared" si="11"/>
        <v>CARTERA CASTIGADA</v>
      </c>
    </row>
    <row r="349" spans="1:12" x14ac:dyDescent="0.2">
      <c r="A349" s="4" t="s">
        <v>11</v>
      </c>
      <c r="B349" s="4" t="s">
        <v>16</v>
      </c>
      <c r="C349" s="4" t="s">
        <v>614</v>
      </c>
      <c r="D349" s="4" t="s">
        <v>541</v>
      </c>
      <c r="E349" s="4" t="s">
        <v>4559</v>
      </c>
      <c r="F349" s="4">
        <v>118370</v>
      </c>
      <c r="G349" s="5" t="s">
        <v>15</v>
      </c>
      <c r="H349" s="4">
        <v>1560</v>
      </c>
      <c r="I349" s="6">
        <v>2686677.78</v>
      </c>
      <c r="J349" s="6">
        <v>1295914</v>
      </c>
      <c r="K349" s="7">
        <f t="shared" si="10"/>
        <v>1390763.7799999998</v>
      </c>
      <c r="L349" s="4" t="str">
        <f t="shared" si="11"/>
        <v>CARTERA CASTIGADA</v>
      </c>
    </row>
    <row r="350" spans="1:12" x14ac:dyDescent="0.2">
      <c r="A350" s="4" t="s">
        <v>11</v>
      </c>
      <c r="B350" s="4" t="s">
        <v>67</v>
      </c>
      <c r="C350" s="4" t="s">
        <v>615</v>
      </c>
      <c r="D350" s="4" t="s">
        <v>616</v>
      </c>
      <c r="E350" s="4" t="s">
        <v>4560</v>
      </c>
      <c r="F350" s="4">
        <v>578565</v>
      </c>
      <c r="G350" s="5" t="s">
        <v>15</v>
      </c>
      <c r="H350" s="4">
        <v>1530</v>
      </c>
      <c r="I350" s="6">
        <v>1633458.26</v>
      </c>
      <c r="J350" s="6">
        <v>766085</v>
      </c>
      <c r="K350" s="7">
        <f t="shared" si="10"/>
        <v>867373.26</v>
      </c>
      <c r="L350" s="4" t="str">
        <f t="shared" si="11"/>
        <v>CARTERA CASTIGADA</v>
      </c>
    </row>
    <row r="351" spans="1:12" x14ac:dyDescent="0.2">
      <c r="A351" s="4" t="s">
        <v>11</v>
      </c>
      <c r="B351" s="4" t="s">
        <v>50</v>
      </c>
      <c r="C351" s="4" t="s">
        <v>617</v>
      </c>
      <c r="D351" s="4" t="s">
        <v>618</v>
      </c>
      <c r="E351" s="4" t="s">
        <v>4561</v>
      </c>
      <c r="F351" s="4">
        <v>305449</v>
      </c>
      <c r="G351" s="5" t="s">
        <v>15</v>
      </c>
      <c r="H351" s="4">
        <v>1500</v>
      </c>
      <c r="I351" s="6">
        <v>91552.76</v>
      </c>
      <c r="J351" s="6">
        <v>38774</v>
      </c>
      <c r="K351" s="7">
        <f t="shared" si="10"/>
        <v>52778.759999999995</v>
      </c>
      <c r="L351" s="4" t="str">
        <f t="shared" si="11"/>
        <v>CARTERA CASTIGADA</v>
      </c>
    </row>
    <row r="352" spans="1:12" x14ac:dyDescent="0.2">
      <c r="A352" s="4" t="s">
        <v>11</v>
      </c>
      <c r="B352" s="4" t="s">
        <v>488</v>
      </c>
      <c r="C352" s="4" t="s">
        <v>266</v>
      </c>
      <c r="D352" s="4" t="s">
        <v>619</v>
      </c>
      <c r="E352" s="4" t="s">
        <v>4562</v>
      </c>
      <c r="F352" s="4">
        <v>502649</v>
      </c>
      <c r="G352" s="5" t="s">
        <v>15</v>
      </c>
      <c r="H352" s="4">
        <v>1500</v>
      </c>
      <c r="I352" s="6">
        <v>1519375.63</v>
      </c>
      <c r="J352" s="6">
        <v>782587</v>
      </c>
      <c r="K352" s="7">
        <f t="shared" si="10"/>
        <v>736788.62999999989</v>
      </c>
      <c r="L352" s="4" t="str">
        <f t="shared" si="11"/>
        <v>CARTERA CASTIGADA</v>
      </c>
    </row>
    <row r="353" spans="1:12" x14ac:dyDescent="0.2">
      <c r="A353" s="4" t="s">
        <v>11</v>
      </c>
      <c r="B353" s="4" t="s">
        <v>19</v>
      </c>
      <c r="C353" s="4" t="s">
        <v>620</v>
      </c>
      <c r="D353" s="4" t="s">
        <v>177</v>
      </c>
      <c r="E353" s="4" t="s">
        <v>4563</v>
      </c>
      <c r="F353" s="4">
        <v>632834</v>
      </c>
      <c r="G353" s="5" t="s">
        <v>15</v>
      </c>
      <c r="H353" s="4">
        <v>1500</v>
      </c>
      <c r="I353" s="6">
        <v>1659090.64</v>
      </c>
      <c r="J353" s="6">
        <v>820386</v>
      </c>
      <c r="K353" s="7">
        <f t="shared" si="10"/>
        <v>838704.6399999999</v>
      </c>
      <c r="L353" s="4" t="str">
        <f t="shared" si="11"/>
        <v>CARTERA CASTIGADA</v>
      </c>
    </row>
    <row r="354" spans="1:12" x14ac:dyDescent="0.2">
      <c r="A354" s="4" t="s">
        <v>11</v>
      </c>
      <c r="B354" s="4" t="s">
        <v>50</v>
      </c>
      <c r="C354" s="4" t="s">
        <v>621</v>
      </c>
      <c r="D354" s="4" t="s">
        <v>622</v>
      </c>
      <c r="E354" s="4" t="s">
        <v>4564</v>
      </c>
      <c r="F354" s="4">
        <v>49300</v>
      </c>
      <c r="G354" s="5" t="s">
        <v>15</v>
      </c>
      <c r="H354" s="4">
        <v>1500</v>
      </c>
      <c r="I354" s="6">
        <v>3851324.7</v>
      </c>
      <c r="J354" s="6">
        <v>1994244</v>
      </c>
      <c r="K354" s="7">
        <f t="shared" si="10"/>
        <v>1857080.7000000002</v>
      </c>
      <c r="L354" s="4" t="str">
        <f t="shared" si="11"/>
        <v>CARTERA CASTIGADA</v>
      </c>
    </row>
    <row r="355" spans="1:12" x14ac:dyDescent="0.2">
      <c r="A355" s="4" t="s">
        <v>11</v>
      </c>
      <c r="B355" s="4" t="s">
        <v>12</v>
      </c>
      <c r="C355" s="4" t="s">
        <v>623</v>
      </c>
      <c r="D355" s="4" t="s">
        <v>581</v>
      </c>
      <c r="E355" s="4" t="s">
        <v>4565</v>
      </c>
      <c r="F355" s="4">
        <v>500957</v>
      </c>
      <c r="G355" s="5" t="s">
        <v>15</v>
      </c>
      <c r="H355" s="4">
        <v>1500</v>
      </c>
      <c r="I355" s="6">
        <v>4030004.14</v>
      </c>
      <c r="J355" s="6">
        <v>1951142</v>
      </c>
      <c r="K355" s="7">
        <f t="shared" si="10"/>
        <v>2078862.1400000001</v>
      </c>
      <c r="L355" s="4" t="str">
        <f t="shared" si="11"/>
        <v>CARTERA CASTIGADA</v>
      </c>
    </row>
    <row r="356" spans="1:12" x14ac:dyDescent="0.2">
      <c r="A356" s="4" t="s">
        <v>11</v>
      </c>
      <c r="B356" s="4" t="s">
        <v>12</v>
      </c>
      <c r="C356" s="4" t="s">
        <v>586</v>
      </c>
      <c r="D356" s="4" t="s">
        <v>624</v>
      </c>
      <c r="E356" s="4" t="s">
        <v>4566</v>
      </c>
      <c r="F356" s="4">
        <v>76461</v>
      </c>
      <c r="G356" s="5" t="s">
        <v>15</v>
      </c>
      <c r="H356" s="4">
        <v>1470</v>
      </c>
      <c r="I356" s="6">
        <v>72283.66</v>
      </c>
      <c r="J356" s="6">
        <v>12673</v>
      </c>
      <c r="K356" s="7">
        <f t="shared" si="10"/>
        <v>59610.66</v>
      </c>
      <c r="L356" s="4" t="str">
        <f t="shared" si="11"/>
        <v>CARTERA CASTIGADA</v>
      </c>
    </row>
    <row r="357" spans="1:12" x14ac:dyDescent="0.2">
      <c r="A357" s="4" t="s">
        <v>11</v>
      </c>
      <c r="B357" s="4" t="s">
        <v>12</v>
      </c>
      <c r="C357" s="4" t="s">
        <v>625</v>
      </c>
      <c r="D357" s="4" t="s">
        <v>626</v>
      </c>
      <c r="E357" s="4" t="s">
        <v>4567</v>
      </c>
      <c r="F357" s="4">
        <v>494037</v>
      </c>
      <c r="G357" s="5" t="s">
        <v>15</v>
      </c>
      <c r="H357" s="4">
        <v>1470</v>
      </c>
      <c r="I357" s="6">
        <v>160924.48000000001</v>
      </c>
      <c r="J357" s="6">
        <v>73449</v>
      </c>
      <c r="K357" s="7">
        <f t="shared" si="10"/>
        <v>87475.48000000001</v>
      </c>
      <c r="L357" s="4" t="str">
        <f t="shared" si="11"/>
        <v>CARTERA CASTIGADA</v>
      </c>
    </row>
    <row r="358" spans="1:12" x14ac:dyDescent="0.2">
      <c r="A358" s="4" t="s">
        <v>11</v>
      </c>
      <c r="B358" s="4" t="s">
        <v>12</v>
      </c>
      <c r="C358" s="4" t="s">
        <v>389</v>
      </c>
      <c r="D358" s="4" t="s">
        <v>327</v>
      </c>
      <c r="E358" s="4" t="s">
        <v>4568</v>
      </c>
      <c r="F358" s="4">
        <v>235216</v>
      </c>
      <c r="G358" s="5" t="s">
        <v>15</v>
      </c>
      <c r="H358" s="4">
        <v>1470</v>
      </c>
      <c r="I358" s="6">
        <v>167259.51</v>
      </c>
      <c r="J358" s="6">
        <v>159508</v>
      </c>
      <c r="K358" s="7">
        <f t="shared" si="10"/>
        <v>7751.5100000000093</v>
      </c>
      <c r="L358" s="4" t="str">
        <f t="shared" si="11"/>
        <v>CARTERA CASTIGADA</v>
      </c>
    </row>
    <row r="359" spans="1:12" x14ac:dyDescent="0.2">
      <c r="A359" s="4" t="s">
        <v>11</v>
      </c>
      <c r="B359" s="4" t="s">
        <v>12</v>
      </c>
      <c r="C359" s="4" t="s">
        <v>627</v>
      </c>
      <c r="D359" s="4" t="s">
        <v>628</v>
      </c>
      <c r="E359" s="4" t="s">
        <v>4569</v>
      </c>
      <c r="F359" s="4">
        <v>200335</v>
      </c>
      <c r="G359" s="5" t="s">
        <v>15</v>
      </c>
      <c r="H359" s="4">
        <v>1470</v>
      </c>
      <c r="I359" s="6">
        <v>338121.62</v>
      </c>
      <c r="J359" s="6">
        <v>9600</v>
      </c>
      <c r="K359" s="7">
        <f t="shared" si="10"/>
        <v>328521.62</v>
      </c>
      <c r="L359" s="4" t="str">
        <f t="shared" si="11"/>
        <v>CARTERA CASTIGADA</v>
      </c>
    </row>
    <row r="360" spans="1:12" x14ac:dyDescent="0.2">
      <c r="A360" s="4" t="s">
        <v>11</v>
      </c>
      <c r="B360" s="4" t="s">
        <v>25</v>
      </c>
      <c r="C360" s="4" t="s">
        <v>629</v>
      </c>
      <c r="D360" s="4" t="s">
        <v>630</v>
      </c>
      <c r="E360" s="4" t="s">
        <v>4570</v>
      </c>
      <c r="F360" s="4">
        <v>443729</v>
      </c>
      <c r="G360" s="5" t="s">
        <v>15</v>
      </c>
      <c r="H360" s="4">
        <v>1470</v>
      </c>
      <c r="I360" s="6">
        <v>746262.72</v>
      </c>
      <c r="J360" s="6">
        <v>487683</v>
      </c>
      <c r="K360" s="7">
        <f t="shared" si="10"/>
        <v>258579.71999999997</v>
      </c>
      <c r="L360" s="4" t="str">
        <f t="shared" si="11"/>
        <v>CARTERA CASTIGADA</v>
      </c>
    </row>
    <row r="361" spans="1:12" x14ac:dyDescent="0.2">
      <c r="A361" s="4" t="s">
        <v>11</v>
      </c>
      <c r="B361" s="4" t="s">
        <v>12</v>
      </c>
      <c r="C361" s="4" t="s">
        <v>631</v>
      </c>
      <c r="D361" s="4" t="s">
        <v>632</v>
      </c>
      <c r="E361" s="4" t="s">
        <v>4571</v>
      </c>
      <c r="F361" s="4">
        <v>436426</v>
      </c>
      <c r="G361" s="5" t="s">
        <v>15</v>
      </c>
      <c r="H361" s="4">
        <v>1470</v>
      </c>
      <c r="I361" s="6">
        <v>1244817.5900000001</v>
      </c>
      <c r="J361" s="6">
        <v>590656</v>
      </c>
      <c r="K361" s="7">
        <f t="shared" si="10"/>
        <v>654161.59000000008</v>
      </c>
      <c r="L361" s="4" t="str">
        <f t="shared" si="11"/>
        <v>CARTERA CASTIGADA</v>
      </c>
    </row>
    <row r="362" spans="1:12" x14ac:dyDescent="0.2">
      <c r="A362" s="4" t="s">
        <v>11</v>
      </c>
      <c r="B362" s="4" t="s">
        <v>67</v>
      </c>
      <c r="C362" s="4" t="s">
        <v>633</v>
      </c>
      <c r="D362" s="4" t="s">
        <v>634</v>
      </c>
      <c r="E362" s="4" t="s">
        <v>4572</v>
      </c>
      <c r="F362" s="4">
        <v>518066</v>
      </c>
      <c r="G362" s="5" t="s">
        <v>15</v>
      </c>
      <c r="H362" s="4">
        <v>1470</v>
      </c>
      <c r="I362" s="6">
        <v>1688791.55</v>
      </c>
      <c r="J362" s="6">
        <v>770399</v>
      </c>
      <c r="K362" s="7">
        <f t="shared" si="10"/>
        <v>918392.55</v>
      </c>
      <c r="L362" s="4" t="str">
        <f t="shared" si="11"/>
        <v>CARTERA CASTIGADA</v>
      </c>
    </row>
    <row r="363" spans="1:12" x14ac:dyDescent="0.2">
      <c r="A363" s="4" t="s">
        <v>11</v>
      </c>
      <c r="B363" s="4" t="s">
        <v>22</v>
      </c>
      <c r="C363" s="4" t="s">
        <v>635</v>
      </c>
      <c r="D363" s="4" t="s">
        <v>636</v>
      </c>
      <c r="E363" s="4" t="s">
        <v>4573</v>
      </c>
      <c r="F363" s="4">
        <v>97368</v>
      </c>
      <c r="G363" s="5" t="s">
        <v>15</v>
      </c>
      <c r="H363" s="4">
        <v>1470</v>
      </c>
      <c r="I363" s="6">
        <v>1781686.08</v>
      </c>
      <c r="J363" s="6">
        <v>859447</v>
      </c>
      <c r="K363" s="7">
        <f t="shared" si="10"/>
        <v>922239.08000000007</v>
      </c>
      <c r="L363" s="4" t="str">
        <f t="shared" si="11"/>
        <v>CARTERA CASTIGADA</v>
      </c>
    </row>
    <row r="364" spans="1:12" x14ac:dyDescent="0.2">
      <c r="A364" s="4" t="s">
        <v>11</v>
      </c>
      <c r="B364" s="4" t="s">
        <v>488</v>
      </c>
      <c r="C364" s="4" t="s">
        <v>176</v>
      </c>
      <c r="D364" s="4" t="s">
        <v>637</v>
      </c>
      <c r="E364" s="4" t="s">
        <v>4574</v>
      </c>
      <c r="F364" s="4">
        <v>548212</v>
      </c>
      <c r="G364" s="5" t="s">
        <v>15</v>
      </c>
      <c r="H364" s="4">
        <v>1470</v>
      </c>
      <c r="I364" s="6">
        <v>1999741.74</v>
      </c>
      <c r="J364" s="6">
        <v>986197</v>
      </c>
      <c r="K364" s="7">
        <f t="shared" si="10"/>
        <v>1013544.74</v>
      </c>
      <c r="L364" s="4" t="str">
        <f t="shared" si="11"/>
        <v>CARTERA CASTIGADA</v>
      </c>
    </row>
    <row r="365" spans="1:12" x14ac:dyDescent="0.2">
      <c r="A365" s="4" t="s">
        <v>11</v>
      </c>
      <c r="B365" s="4" t="s">
        <v>12</v>
      </c>
      <c r="C365" s="4" t="s">
        <v>638</v>
      </c>
      <c r="D365" s="4" t="s">
        <v>639</v>
      </c>
      <c r="E365" s="4" t="s">
        <v>4575</v>
      </c>
      <c r="F365" s="4">
        <v>230498</v>
      </c>
      <c r="G365" s="5" t="s">
        <v>15</v>
      </c>
      <c r="H365" s="4">
        <v>1440</v>
      </c>
      <c r="I365" s="6">
        <v>180490.46</v>
      </c>
      <c r="J365" s="6">
        <v>74783</v>
      </c>
      <c r="K365" s="7">
        <f t="shared" si="10"/>
        <v>105707.45999999999</v>
      </c>
      <c r="L365" s="4" t="str">
        <f t="shared" si="11"/>
        <v>CARTERA CASTIGADA</v>
      </c>
    </row>
    <row r="366" spans="1:12" x14ac:dyDescent="0.2">
      <c r="A366" s="4" t="s">
        <v>11</v>
      </c>
      <c r="B366" s="4" t="s">
        <v>22</v>
      </c>
      <c r="C366" s="4" t="s">
        <v>640</v>
      </c>
      <c r="D366" s="4" t="s">
        <v>641</v>
      </c>
      <c r="E366" s="4" t="s">
        <v>4576</v>
      </c>
      <c r="F366" s="4">
        <v>175966</v>
      </c>
      <c r="G366" s="5" t="s">
        <v>15</v>
      </c>
      <c r="H366" s="4">
        <v>1440</v>
      </c>
      <c r="I366" s="6">
        <v>1084419.47</v>
      </c>
      <c r="J366" s="6">
        <v>514832</v>
      </c>
      <c r="K366" s="7">
        <f t="shared" si="10"/>
        <v>569587.47</v>
      </c>
      <c r="L366" s="4" t="str">
        <f t="shared" si="11"/>
        <v>CARTERA CASTIGADA</v>
      </c>
    </row>
    <row r="367" spans="1:12" x14ac:dyDescent="0.2">
      <c r="A367" s="4" t="s">
        <v>11</v>
      </c>
      <c r="B367" s="4" t="s">
        <v>157</v>
      </c>
      <c r="C367" s="4" t="s">
        <v>450</v>
      </c>
      <c r="D367" s="4" t="s">
        <v>642</v>
      </c>
      <c r="E367" s="4" t="s">
        <v>4577</v>
      </c>
      <c r="F367" s="4">
        <v>354785</v>
      </c>
      <c r="G367" s="5" t="s">
        <v>15</v>
      </c>
      <c r="H367" s="4">
        <v>1440</v>
      </c>
      <c r="I367" s="6">
        <v>1574641.87</v>
      </c>
      <c r="J367" s="6">
        <v>690512</v>
      </c>
      <c r="K367" s="7">
        <f t="shared" si="10"/>
        <v>884129.87000000011</v>
      </c>
      <c r="L367" s="4" t="str">
        <f t="shared" si="11"/>
        <v>CARTERA CASTIGADA</v>
      </c>
    </row>
    <row r="368" spans="1:12" x14ac:dyDescent="0.2">
      <c r="A368" s="4" t="s">
        <v>11</v>
      </c>
      <c r="B368" s="4" t="s">
        <v>22</v>
      </c>
      <c r="C368" s="4" t="s">
        <v>623</v>
      </c>
      <c r="D368" s="4" t="s">
        <v>643</v>
      </c>
      <c r="E368" s="4" t="s">
        <v>4578</v>
      </c>
      <c r="F368" s="4">
        <v>491736</v>
      </c>
      <c r="G368" s="5" t="s">
        <v>15</v>
      </c>
      <c r="H368" s="4">
        <v>1440</v>
      </c>
      <c r="I368" s="6">
        <v>3960467.27</v>
      </c>
      <c r="J368" s="6">
        <v>1963035</v>
      </c>
      <c r="K368" s="7">
        <f t="shared" si="10"/>
        <v>1997432.27</v>
      </c>
      <c r="L368" s="4" t="str">
        <f t="shared" si="11"/>
        <v>CARTERA CASTIGADA</v>
      </c>
    </row>
    <row r="369" spans="1:12" x14ac:dyDescent="0.2">
      <c r="A369" s="4" t="s">
        <v>11</v>
      </c>
      <c r="B369" s="4" t="s">
        <v>12</v>
      </c>
      <c r="C369" s="4" t="s">
        <v>98</v>
      </c>
      <c r="D369" s="4" t="s">
        <v>644</v>
      </c>
      <c r="E369" s="4" t="s">
        <v>4579</v>
      </c>
      <c r="F369" s="4">
        <v>346203</v>
      </c>
      <c r="G369" s="5" t="s">
        <v>15</v>
      </c>
      <c r="H369" s="4">
        <v>1440</v>
      </c>
      <c r="I369" s="6">
        <v>4431416.6100000003</v>
      </c>
      <c r="J369" s="6">
        <v>2201047</v>
      </c>
      <c r="K369" s="7">
        <f t="shared" si="10"/>
        <v>2230369.6100000003</v>
      </c>
      <c r="L369" s="4" t="str">
        <f t="shared" si="11"/>
        <v>CARTERA CASTIGADA</v>
      </c>
    </row>
    <row r="370" spans="1:12" x14ac:dyDescent="0.2">
      <c r="A370" s="4" t="s">
        <v>11</v>
      </c>
      <c r="B370" s="4" t="s">
        <v>67</v>
      </c>
      <c r="C370" s="4" t="s">
        <v>645</v>
      </c>
      <c r="D370" s="4" t="s">
        <v>646</v>
      </c>
      <c r="E370" s="4" t="s">
        <v>4580</v>
      </c>
      <c r="F370" s="4">
        <v>474815</v>
      </c>
      <c r="G370" s="5" t="s">
        <v>15</v>
      </c>
      <c r="H370" s="4">
        <v>1410</v>
      </c>
      <c r="I370" s="6">
        <v>637189.75</v>
      </c>
      <c r="J370" s="6">
        <v>314858</v>
      </c>
      <c r="K370" s="7">
        <f t="shared" si="10"/>
        <v>322331.75</v>
      </c>
      <c r="L370" s="4" t="str">
        <f t="shared" si="11"/>
        <v>CARTERA CASTIGADA</v>
      </c>
    </row>
    <row r="371" spans="1:12" x14ac:dyDescent="0.2">
      <c r="A371" s="4" t="s">
        <v>11</v>
      </c>
      <c r="B371" s="4" t="s">
        <v>25</v>
      </c>
      <c r="C371" s="4" t="s">
        <v>647</v>
      </c>
      <c r="D371" s="4" t="s">
        <v>648</v>
      </c>
      <c r="E371" s="4" t="s">
        <v>4581</v>
      </c>
      <c r="F371" s="4">
        <v>518082</v>
      </c>
      <c r="G371" s="5" t="s">
        <v>15</v>
      </c>
      <c r="H371" s="4">
        <v>1410</v>
      </c>
      <c r="I371" s="6">
        <v>728761.27</v>
      </c>
      <c r="J371" s="6">
        <v>382650</v>
      </c>
      <c r="K371" s="7">
        <f t="shared" si="10"/>
        <v>346111.27</v>
      </c>
      <c r="L371" s="4" t="str">
        <f t="shared" si="11"/>
        <v>CARTERA CASTIGADA</v>
      </c>
    </row>
    <row r="372" spans="1:12" x14ac:dyDescent="0.2">
      <c r="A372" s="4" t="s">
        <v>11</v>
      </c>
      <c r="B372" s="4" t="s">
        <v>22</v>
      </c>
      <c r="C372" s="4" t="s">
        <v>649</v>
      </c>
      <c r="D372" s="4" t="s">
        <v>650</v>
      </c>
      <c r="E372" s="4" t="s">
        <v>4582</v>
      </c>
      <c r="F372" s="4">
        <v>481745</v>
      </c>
      <c r="G372" s="5" t="s">
        <v>15</v>
      </c>
      <c r="H372" s="4">
        <v>1410</v>
      </c>
      <c r="I372" s="6">
        <v>1927631.95</v>
      </c>
      <c r="J372" s="6">
        <v>937004</v>
      </c>
      <c r="K372" s="7">
        <f t="shared" si="10"/>
        <v>990627.95</v>
      </c>
      <c r="L372" s="4" t="str">
        <f t="shared" si="11"/>
        <v>CARTERA CASTIGADA</v>
      </c>
    </row>
    <row r="373" spans="1:12" x14ac:dyDescent="0.2">
      <c r="A373" s="4" t="s">
        <v>11</v>
      </c>
      <c r="B373" s="4" t="s">
        <v>12</v>
      </c>
      <c r="C373" s="4" t="s">
        <v>651</v>
      </c>
      <c r="D373" s="4" t="s">
        <v>652</v>
      </c>
      <c r="E373" s="4" t="s">
        <v>4583</v>
      </c>
      <c r="F373" s="4">
        <v>717361</v>
      </c>
      <c r="G373" s="5" t="s">
        <v>15</v>
      </c>
      <c r="H373" s="4">
        <v>1380</v>
      </c>
      <c r="I373" s="6">
        <v>1080722.69</v>
      </c>
      <c r="J373" s="6">
        <v>557398</v>
      </c>
      <c r="K373" s="7">
        <f t="shared" si="10"/>
        <v>523324.68999999994</v>
      </c>
      <c r="L373" s="4" t="str">
        <f t="shared" si="11"/>
        <v>CARTERA CASTIGADA</v>
      </c>
    </row>
    <row r="374" spans="1:12" x14ac:dyDescent="0.2">
      <c r="A374" s="4" t="s">
        <v>11</v>
      </c>
      <c r="B374" s="4" t="s">
        <v>19</v>
      </c>
      <c r="C374" s="4" t="s">
        <v>346</v>
      </c>
      <c r="D374" s="4" t="s">
        <v>653</v>
      </c>
      <c r="E374" s="4" t="s">
        <v>4584</v>
      </c>
      <c r="F374" s="4">
        <v>242485</v>
      </c>
      <c r="G374" s="5" t="s">
        <v>15</v>
      </c>
      <c r="H374" s="4">
        <v>1380</v>
      </c>
      <c r="I374" s="6">
        <v>3962645.99</v>
      </c>
      <c r="J374" s="6">
        <v>2010745</v>
      </c>
      <c r="K374" s="7">
        <f t="shared" si="10"/>
        <v>1951900.9900000002</v>
      </c>
      <c r="L374" s="4" t="str">
        <f t="shared" si="11"/>
        <v>CARTERA CASTIGADA</v>
      </c>
    </row>
    <row r="375" spans="1:12" x14ac:dyDescent="0.2">
      <c r="A375" s="4" t="s">
        <v>11</v>
      </c>
      <c r="B375" s="4" t="s">
        <v>25</v>
      </c>
      <c r="C375" s="4" t="s">
        <v>164</v>
      </c>
      <c r="D375" s="4" t="s">
        <v>654</v>
      </c>
      <c r="E375" s="4" t="s">
        <v>4585</v>
      </c>
      <c r="F375" s="4">
        <v>644839</v>
      </c>
      <c r="G375" s="5" t="s">
        <v>15</v>
      </c>
      <c r="H375" s="4">
        <v>1350</v>
      </c>
      <c r="I375" s="6">
        <v>1183891.97</v>
      </c>
      <c r="J375" s="6">
        <v>583143</v>
      </c>
      <c r="K375" s="7">
        <f t="shared" si="10"/>
        <v>600748.97</v>
      </c>
      <c r="L375" s="4" t="str">
        <f t="shared" si="11"/>
        <v>CARTERA CASTIGADA</v>
      </c>
    </row>
    <row r="376" spans="1:12" x14ac:dyDescent="0.2">
      <c r="A376" s="4" t="s">
        <v>11</v>
      </c>
      <c r="B376" s="4" t="s">
        <v>67</v>
      </c>
      <c r="C376" s="4" t="s">
        <v>655</v>
      </c>
      <c r="D376" s="4" t="s">
        <v>656</v>
      </c>
      <c r="E376" s="4" t="s">
        <v>4586</v>
      </c>
      <c r="F376" s="4">
        <v>606622</v>
      </c>
      <c r="G376" s="5" t="s">
        <v>15</v>
      </c>
      <c r="H376" s="4">
        <v>1350</v>
      </c>
      <c r="I376" s="6">
        <v>1667163.89</v>
      </c>
      <c r="J376" s="6">
        <v>804845</v>
      </c>
      <c r="K376" s="7">
        <f t="shared" si="10"/>
        <v>862318.8899999999</v>
      </c>
      <c r="L376" s="4" t="str">
        <f t="shared" si="11"/>
        <v>CARTERA CASTIGADA</v>
      </c>
    </row>
    <row r="377" spans="1:12" x14ac:dyDescent="0.2">
      <c r="A377" s="4" t="s">
        <v>11</v>
      </c>
      <c r="B377" s="4" t="s">
        <v>67</v>
      </c>
      <c r="C377" s="4" t="s">
        <v>657</v>
      </c>
      <c r="D377" s="4" t="s">
        <v>658</v>
      </c>
      <c r="E377" s="4" t="s">
        <v>4587</v>
      </c>
      <c r="F377" s="4">
        <v>447118</v>
      </c>
      <c r="G377" s="5" t="s">
        <v>15</v>
      </c>
      <c r="H377" s="4">
        <v>1350</v>
      </c>
      <c r="I377" s="6">
        <v>1700343.13</v>
      </c>
      <c r="J377" s="6">
        <v>871505</v>
      </c>
      <c r="K377" s="7">
        <f t="shared" si="10"/>
        <v>828838.12999999989</v>
      </c>
      <c r="L377" s="4" t="str">
        <f t="shared" si="11"/>
        <v>CARTERA CASTIGADA</v>
      </c>
    </row>
    <row r="378" spans="1:12" x14ac:dyDescent="0.2">
      <c r="A378" s="4" t="s">
        <v>11</v>
      </c>
      <c r="B378" s="4" t="s">
        <v>22</v>
      </c>
      <c r="C378" s="4" t="s">
        <v>659</v>
      </c>
      <c r="D378" s="4" t="s">
        <v>660</v>
      </c>
      <c r="E378" s="4" t="s">
        <v>4588</v>
      </c>
      <c r="F378" s="4">
        <v>436103</v>
      </c>
      <c r="G378" s="5" t="s">
        <v>15</v>
      </c>
      <c r="H378" s="4">
        <v>1320</v>
      </c>
      <c r="I378" s="6">
        <v>1089806.8500000001</v>
      </c>
      <c r="J378" s="6">
        <v>561791</v>
      </c>
      <c r="K378" s="7">
        <f t="shared" si="10"/>
        <v>528015.85000000009</v>
      </c>
      <c r="L378" s="4" t="str">
        <f t="shared" si="11"/>
        <v>CARTERA CASTIGADA</v>
      </c>
    </row>
    <row r="379" spans="1:12" x14ac:dyDescent="0.2">
      <c r="A379" s="4" t="s">
        <v>11</v>
      </c>
      <c r="B379" s="4" t="s">
        <v>22</v>
      </c>
      <c r="C379" s="4" t="s">
        <v>366</v>
      </c>
      <c r="D379" s="4" t="s">
        <v>661</v>
      </c>
      <c r="E379" s="4" t="s">
        <v>4589</v>
      </c>
      <c r="F379" s="4">
        <v>190049</v>
      </c>
      <c r="G379" s="5" t="s">
        <v>15</v>
      </c>
      <c r="H379" s="4">
        <v>1320</v>
      </c>
      <c r="I379" s="6">
        <v>1931691.15</v>
      </c>
      <c r="J379" s="6">
        <v>983232</v>
      </c>
      <c r="K379" s="7">
        <f t="shared" si="10"/>
        <v>948459.14999999991</v>
      </c>
      <c r="L379" s="4" t="str">
        <f t="shared" si="11"/>
        <v>CARTERA CASTIGADA</v>
      </c>
    </row>
    <row r="380" spans="1:12" x14ac:dyDescent="0.2">
      <c r="A380" s="4" t="s">
        <v>11</v>
      </c>
      <c r="B380" s="4" t="s">
        <v>12</v>
      </c>
      <c r="C380" s="4" t="s">
        <v>662</v>
      </c>
      <c r="D380" s="4" t="s">
        <v>663</v>
      </c>
      <c r="E380" s="4" t="s">
        <v>4590</v>
      </c>
      <c r="F380" s="4">
        <v>764249</v>
      </c>
      <c r="G380" s="5" t="s">
        <v>15</v>
      </c>
      <c r="H380" s="4">
        <v>1320</v>
      </c>
      <c r="I380" s="6">
        <v>3267990.94</v>
      </c>
      <c r="J380" s="6">
        <v>1693727</v>
      </c>
      <c r="K380" s="7">
        <f t="shared" si="10"/>
        <v>1574263.94</v>
      </c>
      <c r="L380" s="4" t="str">
        <f t="shared" si="11"/>
        <v>CARTERA CASTIGADA</v>
      </c>
    </row>
    <row r="381" spans="1:12" x14ac:dyDescent="0.2">
      <c r="A381" s="4" t="s">
        <v>11</v>
      </c>
      <c r="B381" s="4" t="s">
        <v>12</v>
      </c>
      <c r="C381" s="4" t="s">
        <v>664</v>
      </c>
      <c r="D381" s="4" t="s">
        <v>665</v>
      </c>
      <c r="E381" s="4" t="s">
        <v>4591</v>
      </c>
      <c r="F381" s="4">
        <v>486207</v>
      </c>
      <c r="G381" s="5" t="s">
        <v>15</v>
      </c>
      <c r="H381" s="4">
        <v>1290</v>
      </c>
      <c r="I381" s="6">
        <v>740331.77</v>
      </c>
      <c r="J381" s="6">
        <v>429940</v>
      </c>
      <c r="K381" s="7">
        <f t="shared" si="10"/>
        <v>310391.77</v>
      </c>
      <c r="L381" s="4" t="str">
        <f t="shared" si="11"/>
        <v>CARTERA CASTIGADA</v>
      </c>
    </row>
    <row r="382" spans="1:12" x14ac:dyDescent="0.2">
      <c r="A382" s="4" t="s">
        <v>11</v>
      </c>
      <c r="B382" s="4" t="s">
        <v>67</v>
      </c>
      <c r="C382" s="4" t="s">
        <v>666</v>
      </c>
      <c r="D382" s="4" t="s">
        <v>667</v>
      </c>
      <c r="E382" s="4" t="s">
        <v>4592</v>
      </c>
      <c r="F382" s="4">
        <v>436434</v>
      </c>
      <c r="G382" s="5" t="s">
        <v>15</v>
      </c>
      <c r="H382" s="4">
        <v>1290</v>
      </c>
      <c r="I382" s="6">
        <v>1102881.97</v>
      </c>
      <c r="J382" s="6">
        <v>573004</v>
      </c>
      <c r="K382" s="7">
        <f t="shared" si="10"/>
        <v>529877.97</v>
      </c>
      <c r="L382" s="4" t="str">
        <f t="shared" si="11"/>
        <v>CARTERA CASTIGADA</v>
      </c>
    </row>
    <row r="383" spans="1:12" x14ac:dyDescent="0.2">
      <c r="A383" s="4" t="s">
        <v>11</v>
      </c>
      <c r="B383" s="4" t="s">
        <v>157</v>
      </c>
      <c r="C383" s="4" t="s">
        <v>360</v>
      </c>
      <c r="D383" s="4" t="s">
        <v>668</v>
      </c>
      <c r="E383" s="4" t="s">
        <v>4593</v>
      </c>
      <c r="F383" s="4">
        <v>442325</v>
      </c>
      <c r="G383" s="5" t="s">
        <v>15</v>
      </c>
      <c r="H383" s="4">
        <v>1290</v>
      </c>
      <c r="I383" s="6">
        <v>1892674.46</v>
      </c>
      <c r="J383" s="6">
        <v>958354</v>
      </c>
      <c r="K383" s="7">
        <f t="shared" si="10"/>
        <v>934320.46</v>
      </c>
      <c r="L383" s="4" t="str">
        <f t="shared" si="11"/>
        <v>CARTERA CASTIGADA</v>
      </c>
    </row>
    <row r="384" spans="1:12" x14ac:dyDescent="0.2">
      <c r="A384" s="4" t="s">
        <v>11</v>
      </c>
      <c r="B384" s="4" t="s">
        <v>12</v>
      </c>
      <c r="C384" s="4" t="s">
        <v>405</v>
      </c>
      <c r="D384" s="4" t="s">
        <v>669</v>
      </c>
      <c r="E384" s="4" t="s">
        <v>4594</v>
      </c>
      <c r="F384" s="4">
        <v>8422</v>
      </c>
      <c r="G384" s="5" t="s">
        <v>15</v>
      </c>
      <c r="H384" s="4">
        <v>1290</v>
      </c>
      <c r="I384" s="6">
        <v>2033643.24</v>
      </c>
      <c r="J384" s="6">
        <v>957923</v>
      </c>
      <c r="K384" s="7">
        <f t="shared" si="10"/>
        <v>1075720.24</v>
      </c>
      <c r="L384" s="4" t="str">
        <f t="shared" si="11"/>
        <v>CARTERA CASTIGADA</v>
      </c>
    </row>
    <row r="385" spans="1:12" x14ac:dyDescent="0.2">
      <c r="A385" s="4" t="s">
        <v>11</v>
      </c>
      <c r="B385" s="4" t="s">
        <v>16</v>
      </c>
      <c r="C385" s="4" t="s">
        <v>670</v>
      </c>
      <c r="D385" s="4" t="s">
        <v>671</v>
      </c>
      <c r="E385" s="4" t="s">
        <v>4595</v>
      </c>
      <c r="F385" s="4">
        <v>35820</v>
      </c>
      <c r="G385" s="5" t="s">
        <v>15</v>
      </c>
      <c r="H385" s="4">
        <v>1260</v>
      </c>
      <c r="I385" s="6">
        <v>1479104.06</v>
      </c>
      <c r="J385" s="6">
        <v>814313</v>
      </c>
      <c r="K385" s="7">
        <f t="shared" si="10"/>
        <v>664791.06000000006</v>
      </c>
      <c r="L385" s="4" t="str">
        <f t="shared" si="11"/>
        <v>CARTERA CASTIGADA</v>
      </c>
    </row>
    <row r="386" spans="1:12" x14ac:dyDescent="0.2">
      <c r="A386" s="4" t="s">
        <v>11</v>
      </c>
      <c r="B386" s="4" t="s">
        <v>22</v>
      </c>
      <c r="C386" s="4" t="s">
        <v>672</v>
      </c>
      <c r="D386" s="4" t="s">
        <v>673</v>
      </c>
      <c r="E386" s="4" t="s">
        <v>4596</v>
      </c>
      <c r="F386" s="4">
        <v>683001</v>
      </c>
      <c r="G386" s="5" t="s">
        <v>15</v>
      </c>
      <c r="H386" s="4">
        <v>1260</v>
      </c>
      <c r="I386" s="6">
        <v>4169044.36</v>
      </c>
      <c r="J386" s="6">
        <v>2211925</v>
      </c>
      <c r="K386" s="7">
        <f t="shared" si="10"/>
        <v>1957119.3599999999</v>
      </c>
      <c r="L386" s="4" t="str">
        <f t="shared" si="11"/>
        <v>CARTERA CASTIGADA</v>
      </c>
    </row>
    <row r="387" spans="1:12" x14ac:dyDescent="0.2">
      <c r="A387" s="4" t="s">
        <v>11</v>
      </c>
      <c r="B387" s="4" t="s">
        <v>22</v>
      </c>
      <c r="C387" s="4" t="s">
        <v>612</v>
      </c>
      <c r="D387" s="4" t="s">
        <v>674</v>
      </c>
      <c r="E387" s="4" t="s">
        <v>4597</v>
      </c>
      <c r="F387" s="4">
        <v>506053</v>
      </c>
      <c r="G387" s="5" t="s">
        <v>15</v>
      </c>
      <c r="H387" s="4">
        <v>1260</v>
      </c>
      <c r="I387" s="6">
        <v>5945434.4800000004</v>
      </c>
      <c r="J387" s="6">
        <v>3201597</v>
      </c>
      <c r="K387" s="7">
        <f t="shared" ref="K387:K450" si="12">I387-J387</f>
        <v>2743837.4800000004</v>
      </c>
      <c r="L387" s="4" t="str">
        <f t="shared" ref="L387:L450" si="13">IF(H387=0,"SIN REPORTE",IF(H387&lt;=90,"COBRO JURIDICO","CARTERA CASTIGADA"))</f>
        <v>CARTERA CASTIGADA</v>
      </c>
    </row>
    <row r="388" spans="1:12" x14ac:dyDescent="0.2">
      <c r="A388" s="4" t="s">
        <v>11</v>
      </c>
      <c r="B388" s="4" t="s">
        <v>12</v>
      </c>
      <c r="C388" s="4" t="s">
        <v>675</v>
      </c>
      <c r="D388" s="4" t="s">
        <v>676</v>
      </c>
      <c r="E388" s="4" t="s">
        <v>4598</v>
      </c>
      <c r="F388" s="4">
        <v>41018</v>
      </c>
      <c r="G388" s="5" t="s">
        <v>15</v>
      </c>
      <c r="H388" s="4">
        <v>1260</v>
      </c>
      <c r="I388" s="6">
        <v>8643962.8499999996</v>
      </c>
      <c r="J388" s="6">
        <v>4416716</v>
      </c>
      <c r="K388" s="7">
        <f t="shared" si="12"/>
        <v>4227246.8499999996</v>
      </c>
      <c r="L388" s="4" t="str">
        <f t="shared" si="13"/>
        <v>CARTERA CASTIGADA</v>
      </c>
    </row>
    <row r="389" spans="1:12" x14ac:dyDescent="0.2">
      <c r="A389" s="4" t="s">
        <v>11</v>
      </c>
      <c r="B389" s="4" t="s">
        <v>19</v>
      </c>
      <c r="C389" s="4" t="s">
        <v>677</v>
      </c>
      <c r="D389" s="4" t="s">
        <v>678</v>
      </c>
      <c r="E389" s="4" t="s">
        <v>4599</v>
      </c>
      <c r="F389" s="4">
        <v>271591</v>
      </c>
      <c r="G389" s="5" t="s">
        <v>15</v>
      </c>
      <c r="H389" s="4">
        <v>1230</v>
      </c>
      <c r="I389" s="6">
        <v>207388.37</v>
      </c>
      <c r="J389" s="6">
        <v>97212</v>
      </c>
      <c r="K389" s="7">
        <f t="shared" si="12"/>
        <v>110176.37</v>
      </c>
      <c r="L389" s="4" t="str">
        <f t="shared" si="13"/>
        <v>CARTERA CASTIGADA</v>
      </c>
    </row>
    <row r="390" spans="1:12" x14ac:dyDescent="0.2">
      <c r="A390" s="4" t="s">
        <v>11</v>
      </c>
      <c r="B390" s="4" t="s">
        <v>12</v>
      </c>
      <c r="C390" s="4" t="s">
        <v>679</v>
      </c>
      <c r="D390" s="4" t="s">
        <v>680</v>
      </c>
      <c r="E390" s="4" t="s">
        <v>4600</v>
      </c>
      <c r="F390" s="4">
        <v>633105</v>
      </c>
      <c r="G390" s="5" t="s">
        <v>15</v>
      </c>
      <c r="H390" s="4">
        <v>1230</v>
      </c>
      <c r="I390" s="6">
        <v>1588432.2</v>
      </c>
      <c r="J390" s="6">
        <v>960784</v>
      </c>
      <c r="K390" s="7">
        <f t="shared" si="12"/>
        <v>627648.19999999995</v>
      </c>
      <c r="L390" s="4" t="str">
        <f t="shared" si="13"/>
        <v>CARTERA CASTIGADA</v>
      </c>
    </row>
    <row r="391" spans="1:12" x14ac:dyDescent="0.2">
      <c r="A391" s="4" t="s">
        <v>11</v>
      </c>
      <c r="B391" s="4" t="s">
        <v>12</v>
      </c>
      <c r="C391" s="4" t="s">
        <v>681</v>
      </c>
      <c r="D391" s="4" t="s">
        <v>682</v>
      </c>
      <c r="E391" s="4" t="s">
        <v>4601</v>
      </c>
      <c r="F391" s="4">
        <v>75505</v>
      </c>
      <c r="G391" s="5" t="s">
        <v>15</v>
      </c>
      <c r="H391" s="4">
        <v>1200</v>
      </c>
      <c r="I391" s="6">
        <v>548611.68999999994</v>
      </c>
      <c r="J391" s="6">
        <v>215431</v>
      </c>
      <c r="K391" s="7">
        <f t="shared" si="12"/>
        <v>333180.68999999994</v>
      </c>
      <c r="L391" s="4" t="str">
        <f t="shared" si="13"/>
        <v>CARTERA CASTIGADA</v>
      </c>
    </row>
    <row r="392" spans="1:12" x14ac:dyDescent="0.2">
      <c r="A392" s="4" t="s">
        <v>11</v>
      </c>
      <c r="B392" s="4" t="s">
        <v>12</v>
      </c>
      <c r="C392" s="4" t="s">
        <v>683</v>
      </c>
      <c r="D392" s="4" t="s">
        <v>678</v>
      </c>
      <c r="E392" s="4" t="s">
        <v>4602</v>
      </c>
      <c r="F392" s="4">
        <v>554145</v>
      </c>
      <c r="G392" s="5" t="s">
        <v>15</v>
      </c>
      <c r="H392" s="4">
        <v>1200</v>
      </c>
      <c r="I392" s="6">
        <v>943654.73</v>
      </c>
      <c r="J392" s="6">
        <v>569598</v>
      </c>
      <c r="K392" s="7">
        <f t="shared" si="12"/>
        <v>374056.73</v>
      </c>
      <c r="L392" s="4" t="str">
        <f t="shared" si="13"/>
        <v>CARTERA CASTIGADA</v>
      </c>
    </row>
    <row r="393" spans="1:12" x14ac:dyDescent="0.2">
      <c r="A393" s="4" t="s">
        <v>11</v>
      </c>
      <c r="B393" s="4" t="s">
        <v>16</v>
      </c>
      <c r="C393" s="4" t="s">
        <v>535</v>
      </c>
      <c r="D393" s="4" t="s">
        <v>684</v>
      </c>
      <c r="E393" s="4" t="s">
        <v>4603</v>
      </c>
      <c r="F393" s="4">
        <v>636082</v>
      </c>
      <c r="G393" s="5" t="s">
        <v>15</v>
      </c>
      <c r="H393" s="4">
        <v>1200</v>
      </c>
      <c r="I393" s="6">
        <v>1486997.16</v>
      </c>
      <c r="J393" s="6">
        <v>781573</v>
      </c>
      <c r="K393" s="7">
        <f t="shared" si="12"/>
        <v>705424.15999999992</v>
      </c>
      <c r="L393" s="4" t="str">
        <f t="shared" si="13"/>
        <v>CARTERA CASTIGADA</v>
      </c>
    </row>
    <row r="394" spans="1:12" x14ac:dyDescent="0.2">
      <c r="A394" s="4" t="s">
        <v>11</v>
      </c>
      <c r="B394" s="4" t="s">
        <v>19</v>
      </c>
      <c r="C394" s="4" t="s">
        <v>170</v>
      </c>
      <c r="D394" s="4" t="s">
        <v>685</v>
      </c>
      <c r="E394" s="4" t="s">
        <v>4604</v>
      </c>
      <c r="F394" s="4">
        <v>636116</v>
      </c>
      <c r="G394" s="5" t="s">
        <v>15</v>
      </c>
      <c r="H394" s="4">
        <v>1200</v>
      </c>
      <c r="I394" s="6">
        <v>1489415.02</v>
      </c>
      <c r="J394" s="6">
        <v>792933</v>
      </c>
      <c r="K394" s="7">
        <f t="shared" si="12"/>
        <v>696482.02</v>
      </c>
      <c r="L394" s="4" t="str">
        <f t="shared" si="13"/>
        <v>CARTERA CASTIGADA</v>
      </c>
    </row>
    <row r="395" spans="1:12" x14ac:dyDescent="0.2">
      <c r="A395" s="4" t="s">
        <v>11</v>
      </c>
      <c r="B395" s="4" t="s">
        <v>157</v>
      </c>
      <c r="C395" s="4" t="s">
        <v>686</v>
      </c>
      <c r="D395" s="4" t="s">
        <v>687</v>
      </c>
      <c r="E395" s="4" t="s">
        <v>4605</v>
      </c>
      <c r="F395" s="4">
        <v>375079</v>
      </c>
      <c r="G395" s="5" t="s">
        <v>15</v>
      </c>
      <c r="H395" s="4">
        <v>1170</v>
      </c>
      <c r="I395" s="6">
        <v>104133.68</v>
      </c>
      <c r="J395" s="6">
        <v>10000</v>
      </c>
      <c r="K395" s="7">
        <f t="shared" si="12"/>
        <v>94133.68</v>
      </c>
      <c r="L395" s="4" t="str">
        <f t="shared" si="13"/>
        <v>CARTERA CASTIGADA</v>
      </c>
    </row>
    <row r="396" spans="1:12" x14ac:dyDescent="0.2">
      <c r="A396" s="4" t="s">
        <v>11</v>
      </c>
      <c r="B396" s="4" t="s">
        <v>19</v>
      </c>
      <c r="C396" s="4" t="s">
        <v>659</v>
      </c>
      <c r="D396" s="4" t="s">
        <v>688</v>
      </c>
      <c r="E396" s="4" t="s">
        <v>4606</v>
      </c>
      <c r="F396" s="4">
        <v>436061</v>
      </c>
      <c r="G396" s="5" t="s">
        <v>15</v>
      </c>
      <c r="H396" s="4">
        <v>1170</v>
      </c>
      <c r="I396" s="6">
        <v>1097668.17</v>
      </c>
      <c r="J396" s="6">
        <v>735672</v>
      </c>
      <c r="K396" s="7">
        <f t="shared" si="12"/>
        <v>361996.16999999993</v>
      </c>
      <c r="L396" s="4" t="str">
        <f t="shared" si="13"/>
        <v>CARTERA CASTIGADA</v>
      </c>
    </row>
    <row r="397" spans="1:12" x14ac:dyDescent="0.2">
      <c r="A397" s="4" t="s">
        <v>11</v>
      </c>
      <c r="B397" s="4" t="s">
        <v>16</v>
      </c>
      <c r="C397" s="4" t="s">
        <v>689</v>
      </c>
      <c r="D397" s="4" t="s">
        <v>690</v>
      </c>
      <c r="E397" s="4" t="s">
        <v>4607</v>
      </c>
      <c r="F397" s="4">
        <v>574101</v>
      </c>
      <c r="G397" s="5" t="s">
        <v>15</v>
      </c>
      <c r="H397" s="4">
        <v>1170</v>
      </c>
      <c r="I397" s="6">
        <v>1814773.51</v>
      </c>
      <c r="J397" s="6">
        <v>1006932</v>
      </c>
      <c r="K397" s="7">
        <f t="shared" si="12"/>
        <v>807841.51</v>
      </c>
      <c r="L397" s="4" t="str">
        <f t="shared" si="13"/>
        <v>CARTERA CASTIGADA</v>
      </c>
    </row>
    <row r="398" spans="1:12" x14ac:dyDescent="0.2">
      <c r="A398" s="4" t="s">
        <v>11</v>
      </c>
      <c r="B398" s="4" t="s">
        <v>12</v>
      </c>
      <c r="C398" s="4" t="s">
        <v>691</v>
      </c>
      <c r="D398" s="4" t="s">
        <v>361</v>
      </c>
      <c r="E398" s="4" t="s">
        <v>4608</v>
      </c>
      <c r="F398" s="4">
        <v>60531</v>
      </c>
      <c r="G398" s="5" t="s">
        <v>15</v>
      </c>
      <c r="H398" s="4">
        <v>1140</v>
      </c>
      <c r="I398" s="6">
        <v>127545.92</v>
      </c>
      <c r="J398" s="6">
        <v>52461</v>
      </c>
      <c r="K398" s="7">
        <f t="shared" si="12"/>
        <v>75084.92</v>
      </c>
      <c r="L398" s="4" t="str">
        <f t="shared" si="13"/>
        <v>CARTERA CASTIGADA</v>
      </c>
    </row>
    <row r="399" spans="1:12" x14ac:dyDescent="0.2">
      <c r="A399" s="4" t="s">
        <v>11</v>
      </c>
      <c r="B399" s="4" t="s">
        <v>12</v>
      </c>
      <c r="C399" s="4" t="s">
        <v>692</v>
      </c>
      <c r="D399" s="4" t="s">
        <v>504</v>
      </c>
      <c r="E399" s="4" t="s">
        <v>4609</v>
      </c>
      <c r="F399" s="4">
        <v>494144</v>
      </c>
      <c r="G399" s="5" t="s">
        <v>15</v>
      </c>
      <c r="H399" s="4">
        <v>1140</v>
      </c>
      <c r="I399" s="6">
        <v>554991.5</v>
      </c>
      <c r="J399" s="6">
        <v>303387</v>
      </c>
      <c r="K399" s="7">
        <f t="shared" si="12"/>
        <v>251604.5</v>
      </c>
      <c r="L399" s="4" t="str">
        <f t="shared" si="13"/>
        <v>CARTERA CASTIGADA</v>
      </c>
    </row>
    <row r="400" spans="1:12" x14ac:dyDescent="0.2">
      <c r="A400" s="4" t="s">
        <v>11</v>
      </c>
      <c r="B400" s="4" t="s">
        <v>22</v>
      </c>
      <c r="C400" s="4" t="s">
        <v>693</v>
      </c>
      <c r="D400" s="4" t="s">
        <v>694</v>
      </c>
      <c r="E400" s="4" t="s">
        <v>4610</v>
      </c>
      <c r="F400" s="4">
        <v>757854</v>
      </c>
      <c r="G400" s="5" t="s">
        <v>15</v>
      </c>
      <c r="H400" s="4">
        <v>1140</v>
      </c>
      <c r="I400" s="6">
        <v>831627.9</v>
      </c>
      <c r="J400" s="6">
        <v>435832</v>
      </c>
      <c r="K400" s="7">
        <f t="shared" si="12"/>
        <v>395795.9</v>
      </c>
      <c r="L400" s="4" t="str">
        <f t="shared" si="13"/>
        <v>CARTERA CASTIGADA</v>
      </c>
    </row>
    <row r="401" spans="1:12" x14ac:dyDescent="0.2">
      <c r="A401" s="4" t="s">
        <v>11</v>
      </c>
      <c r="B401" s="4" t="s">
        <v>19</v>
      </c>
      <c r="C401" s="4" t="s">
        <v>695</v>
      </c>
      <c r="D401" s="4" t="s">
        <v>696</v>
      </c>
      <c r="E401" s="4" t="s">
        <v>4611</v>
      </c>
      <c r="F401" s="4">
        <v>766236</v>
      </c>
      <c r="G401" s="5" t="s">
        <v>15</v>
      </c>
      <c r="H401" s="4">
        <v>1140</v>
      </c>
      <c r="I401" s="6">
        <v>1105361.82</v>
      </c>
      <c r="J401" s="6">
        <v>617892</v>
      </c>
      <c r="K401" s="7">
        <f t="shared" si="12"/>
        <v>487469.82000000007</v>
      </c>
      <c r="L401" s="4" t="str">
        <f t="shared" si="13"/>
        <v>CARTERA CASTIGADA</v>
      </c>
    </row>
    <row r="402" spans="1:12" x14ac:dyDescent="0.2">
      <c r="A402" s="4" t="s">
        <v>11</v>
      </c>
      <c r="B402" s="4" t="s">
        <v>50</v>
      </c>
      <c r="C402" s="4" t="s">
        <v>612</v>
      </c>
      <c r="D402" s="4" t="s">
        <v>697</v>
      </c>
      <c r="E402" s="4" t="s">
        <v>4612</v>
      </c>
      <c r="F402" s="4">
        <v>623056</v>
      </c>
      <c r="G402" s="5" t="s">
        <v>15</v>
      </c>
      <c r="H402" s="4">
        <v>1140</v>
      </c>
      <c r="I402" s="6">
        <v>1279149.3999999999</v>
      </c>
      <c r="J402" s="6">
        <v>685639</v>
      </c>
      <c r="K402" s="7">
        <f t="shared" si="12"/>
        <v>593510.39999999991</v>
      </c>
      <c r="L402" s="4" t="str">
        <f t="shared" si="13"/>
        <v>CARTERA CASTIGADA</v>
      </c>
    </row>
    <row r="403" spans="1:12" x14ac:dyDescent="0.2">
      <c r="A403" s="4" t="s">
        <v>11</v>
      </c>
      <c r="B403" s="4" t="s">
        <v>12</v>
      </c>
      <c r="C403" s="4" t="s">
        <v>698</v>
      </c>
      <c r="D403" s="4" t="s">
        <v>699</v>
      </c>
      <c r="E403" s="4" t="s">
        <v>4613</v>
      </c>
      <c r="F403" s="4">
        <v>68011</v>
      </c>
      <c r="G403" s="5" t="s">
        <v>15</v>
      </c>
      <c r="H403" s="4">
        <v>1140</v>
      </c>
      <c r="I403" s="6">
        <v>6334355.5700000003</v>
      </c>
      <c r="J403" s="6">
        <v>3515741</v>
      </c>
      <c r="K403" s="7">
        <f t="shared" si="12"/>
        <v>2818614.5700000003</v>
      </c>
      <c r="L403" s="4" t="str">
        <f t="shared" si="13"/>
        <v>CARTERA CASTIGADA</v>
      </c>
    </row>
    <row r="404" spans="1:12" x14ac:dyDescent="0.2">
      <c r="A404" s="4" t="s">
        <v>11</v>
      </c>
      <c r="B404" s="4" t="s">
        <v>12</v>
      </c>
      <c r="C404" s="4" t="s">
        <v>700</v>
      </c>
      <c r="D404" s="4" t="s">
        <v>701</v>
      </c>
      <c r="E404" s="4" t="s">
        <v>4614</v>
      </c>
      <c r="F404" s="4">
        <v>512416</v>
      </c>
      <c r="G404" s="5" t="s">
        <v>15</v>
      </c>
      <c r="H404" s="4">
        <v>1110</v>
      </c>
      <c r="I404" s="6">
        <v>517609.35</v>
      </c>
      <c r="J404" s="6">
        <v>284012</v>
      </c>
      <c r="K404" s="7">
        <f t="shared" si="12"/>
        <v>233597.34999999998</v>
      </c>
      <c r="L404" s="4" t="str">
        <f t="shared" si="13"/>
        <v>CARTERA CASTIGADA</v>
      </c>
    </row>
    <row r="405" spans="1:12" x14ac:dyDescent="0.2">
      <c r="A405" s="4" t="s">
        <v>11</v>
      </c>
      <c r="B405" s="4" t="s">
        <v>50</v>
      </c>
      <c r="C405" s="4" t="s">
        <v>702</v>
      </c>
      <c r="D405" s="4" t="s">
        <v>703</v>
      </c>
      <c r="E405" s="4" t="s">
        <v>4615</v>
      </c>
      <c r="F405" s="4">
        <v>500197</v>
      </c>
      <c r="G405" s="5" t="s">
        <v>15</v>
      </c>
      <c r="H405" s="4">
        <v>1110</v>
      </c>
      <c r="I405" s="6">
        <v>1550695.77</v>
      </c>
      <c r="J405" s="6">
        <v>820241</v>
      </c>
      <c r="K405" s="7">
        <f t="shared" si="12"/>
        <v>730454.77</v>
      </c>
      <c r="L405" s="4" t="str">
        <f t="shared" si="13"/>
        <v>CARTERA CASTIGADA</v>
      </c>
    </row>
    <row r="406" spans="1:12" x14ac:dyDescent="0.2">
      <c r="A406" s="4" t="s">
        <v>11</v>
      </c>
      <c r="B406" s="4" t="s">
        <v>19</v>
      </c>
      <c r="C406" s="4" t="s">
        <v>350</v>
      </c>
      <c r="D406" s="4" t="s">
        <v>704</v>
      </c>
      <c r="E406" s="4" t="s">
        <v>4616</v>
      </c>
      <c r="F406" s="4">
        <v>940161</v>
      </c>
      <c r="G406" s="5" t="s">
        <v>15</v>
      </c>
      <c r="H406" s="4">
        <v>1110</v>
      </c>
      <c r="I406" s="6">
        <v>5790935.1900000004</v>
      </c>
      <c r="J406" s="6">
        <v>3281712</v>
      </c>
      <c r="K406" s="7">
        <f t="shared" si="12"/>
        <v>2509223.1900000004</v>
      </c>
      <c r="L406" s="4" t="str">
        <f t="shared" si="13"/>
        <v>CARTERA CASTIGADA</v>
      </c>
    </row>
    <row r="407" spans="1:12" x14ac:dyDescent="0.2">
      <c r="A407" s="4" t="s">
        <v>11</v>
      </c>
      <c r="B407" s="4" t="s">
        <v>25</v>
      </c>
      <c r="C407" s="4" t="s">
        <v>612</v>
      </c>
      <c r="D407" s="4" t="s">
        <v>663</v>
      </c>
      <c r="E407" s="4" t="s">
        <v>4617</v>
      </c>
      <c r="F407" s="4">
        <v>67393</v>
      </c>
      <c r="G407" s="5" t="s">
        <v>15</v>
      </c>
      <c r="H407" s="4">
        <v>1110</v>
      </c>
      <c r="I407" s="6">
        <v>5887204.9000000004</v>
      </c>
      <c r="J407" s="6">
        <v>3363409</v>
      </c>
      <c r="K407" s="7">
        <f t="shared" si="12"/>
        <v>2523795.9000000004</v>
      </c>
      <c r="L407" s="4" t="str">
        <f t="shared" si="13"/>
        <v>CARTERA CASTIGADA</v>
      </c>
    </row>
    <row r="408" spans="1:12" x14ac:dyDescent="0.2">
      <c r="A408" s="4" t="s">
        <v>11</v>
      </c>
      <c r="B408" s="4" t="s">
        <v>12</v>
      </c>
      <c r="C408" s="4" t="s">
        <v>705</v>
      </c>
      <c r="D408" s="4" t="s">
        <v>706</v>
      </c>
      <c r="E408" s="4" t="s">
        <v>4618</v>
      </c>
      <c r="F408" s="4">
        <v>608677</v>
      </c>
      <c r="G408" s="5" t="s">
        <v>15</v>
      </c>
      <c r="H408" s="4">
        <v>1080</v>
      </c>
      <c r="I408" s="6">
        <v>377813.7</v>
      </c>
      <c r="J408" s="6">
        <v>270720</v>
      </c>
      <c r="K408" s="7">
        <f t="shared" si="12"/>
        <v>107093.70000000001</v>
      </c>
      <c r="L408" s="4" t="str">
        <f t="shared" si="13"/>
        <v>CARTERA CASTIGADA</v>
      </c>
    </row>
    <row r="409" spans="1:12" x14ac:dyDescent="0.2">
      <c r="A409" s="4" t="s">
        <v>11</v>
      </c>
      <c r="B409" s="4" t="s">
        <v>19</v>
      </c>
      <c r="C409" s="4" t="s">
        <v>707</v>
      </c>
      <c r="D409" s="4" t="s">
        <v>79</v>
      </c>
      <c r="E409" s="4" t="s">
        <v>4619</v>
      </c>
      <c r="F409" s="4">
        <v>502821</v>
      </c>
      <c r="G409" s="5" t="s">
        <v>15</v>
      </c>
      <c r="H409" s="4">
        <v>1080</v>
      </c>
      <c r="I409" s="6">
        <v>1154968.48</v>
      </c>
      <c r="J409" s="6">
        <v>808887</v>
      </c>
      <c r="K409" s="7">
        <f t="shared" si="12"/>
        <v>346081.48</v>
      </c>
      <c r="L409" s="4" t="str">
        <f t="shared" si="13"/>
        <v>CARTERA CASTIGADA</v>
      </c>
    </row>
    <row r="410" spans="1:12" x14ac:dyDescent="0.2">
      <c r="A410" s="4" t="s">
        <v>11</v>
      </c>
      <c r="B410" s="4" t="s">
        <v>19</v>
      </c>
      <c r="C410" s="4" t="s">
        <v>708</v>
      </c>
      <c r="D410" s="4" t="s">
        <v>709</v>
      </c>
      <c r="E410" s="4" t="s">
        <v>4620</v>
      </c>
      <c r="F410" s="4">
        <v>374833</v>
      </c>
      <c r="G410" s="5" t="s">
        <v>15</v>
      </c>
      <c r="H410" s="4">
        <v>1080</v>
      </c>
      <c r="I410" s="6">
        <v>1248255.8999999999</v>
      </c>
      <c r="J410" s="6">
        <v>729900</v>
      </c>
      <c r="K410" s="7">
        <f t="shared" si="12"/>
        <v>518355.89999999991</v>
      </c>
      <c r="L410" s="4" t="str">
        <f t="shared" si="13"/>
        <v>CARTERA CASTIGADA</v>
      </c>
    </row>
    <row r="411" spans="1:12" x14ac:dyDescent="0.2">
      <c r="A411" s="4" t="s">
        <v>11</v>
      </c>
      <c r="B411" s="4" t="s">
        <v>19</v>
      </c>
      <c r="C411" s="4" t="s">
        <v>191</v>
      </c>
      <c r="D411" s="4" t="s">
        <v>710</v>
      </c>
      <c r="E411" s="4" t="s">
        <v>4621</v>
      </c>
      <c r="F411" s="4">
        <v>502029</v>
      </c>
      <c r="G411" s="5" t="s">
        <v>15</v>
      </c>
      <c r="H411" s="4">
        <v>1050</v>
      </c>
      <c r="I411" s="6">
        <v>417038.48</v>
      </c>
      <c r="J411" s="6">
        <v>228024</v>
      </c>
      <c r="K411" s="7">
        <f t="shared" si="12"/>
        <v>189014.47999999998</v>
      </c>
      <c r="L411" s="4" t="str">
        <f t="shared" si="13"/>
        <v>CARTERA CASTIGADA</v>
      </c>
    </row>
    <row r="412" spans="1:12" x14ac:dyDescent="0.2">
      <c r="A412" s="4" t="s">
        <v>11</v>
      </c>
      <c r="B412" s="4" t="s">
        <v>12</v>
      </c>
      <c r="C412" s="4" t="s">
        <v>216</v>
      </c>
      <c r="D412" s="4" t="s">
        <v>711</v>
      </c>
      <c r="E412" s="4" t="s">
        <v>4622</v>
      </c>
      <c r="F412" s="4">
        <v>498764</v>
      </c>
      <c r="G412" s="5" t="s">
        <v>15</v>
      </c>
      <c r="H412" s="4">
        <v>1050</v>
      </c>
      <c r="I412" s="6">
        <v>572210.87</v>
      </c>
      <c r="J412" s="6">
        <v>418443</v>
      </c>
      <c r="K412" s="7">
        <f t="shared" si="12"/>
        <v>153767.87</v>
      </c>
      <c r="L412" s="4" t="str">
        <f t="shared" si="13"/>
        <v>CARTERA CASTIGADA</v>
      </c>
    </row>
    <row r="413" spans="1:12" x14ac:dyDescent="0.2">
      <c r="A413" s="4" t="s">
        <v>11</v>
      </c>
      <c r="B413" s="4" t="s">
        <v>25</v>
      </c>
      <c r="C413" s="4" t="s">
        <v>712</v>
      </c>
      <c r="D413" s="4" t="s">
        <v>713</v>
      </c>
      <c r="E413" s="4" t="s">
        <v>4623</v>
      </c>
      <c r="F413" s="4">
        <v>773992</v>
      </c>
      <c r="G413" s="5" t="s">
        <v>15</v>
      </c>
      <c r="H413" s="4">
        <v>1050</v>
      </c>
      <c r="I413" s="6">
        <v>1353830.69</v>
      </c>
      <c r="J413" s="6">
        <v>785461</v>
      </c>
      <c r="K413" s="7">
        <f t="shared" si="12"/>
        <v>568369.68999999994</v>
      </c>
      <c r="L413" s="4" t="str">
        <f t="shared" si="13"/>
        <v>CARTERA CASTIGADA</v>
      </c>
    </row>
    <row r="414" spans="1:12" x14ac:dyDescent="0.2">
      <c r="A414" s="4" t="s">
        <v>11</v>
      </c>
      <c r="B414" s="4" t="s">
        <v>12</v>
      </c>
      <c r="C414" s="4" t="s">
        <v>226</v>
      </c>
      <c r="D414" s="4" t="s">
        <v>714</v>
      </c>
      <c r="E414" s="4" t="s">
        <v>4624</v>
      </c>
      <c r="F414" s="4">
        <v>56446</v>
      </c>
      <c r="G414" s="5" t="s">
        <v>15</v>
      </c>
      <c r="H414" s="4">
        <v>1050</v>
      </c>
      <c r="I414" s="6">
        <v>3453220.32</v>
      </c>
      <c r="J414" s="6">
        <v>2037230</v>
      </c>
      <c r="K414" s="7">
        <f t="shared" si="12"/>
        <v>1415990.3199999998</v>
      </c>
      <c r="L414" s="4" t="str">
        <f t="shared" si="13"/>
        <v>CARTERA CASTIGADA</v>
      </c>
    </row>
    <row r="415" spans="1:12" x14ac:dyDescent="0.2">
      <c r="A415" s="4" t="s">
        <v>11</v>
      </c>
      <c r="B415" s="4" t="s">
        <v>12</v>
      </c>
      <c r="C415" s="4" t="s">
        <v>120</v>
      </c>
      <c r="D415" s="4" t="s">
        <v>715</v>
      </c>
      <c r="E415" s="4" t="s">
        <v>4625</v>
      </c>
      <c r="F415" s="4">
        <v>49375</v>
      </c>
      <c r="G415" s="5" t="s">
        <v>15</v>
      </c>
      <c r="H415" s="4">
        <v>1050</v>
      </c>
      <c r="I415" s="6">
        <v>12948783.949999999</v>
      </c>
      <c r="J415" s="6">
        <v>7412650</v>
      </c>
      <c r="K415" s="7">
        <f t="shared" si="12"/>
        <v>5536133.9499999993</v>
      </c>
      <c r="L415" s="4" t="str">
        <f t="shared" si="13"/>
        <v>CARTERA CASTIGADA</v>
      </c>
    </row>
    <row r="416" spans="1:12" x14ac:dyDescent="0.2">
      <c r="A416" s="4" t="s">
        <v>11</v>
      </c>
      <c r="B416" s="4" t="s">
        <v>67</v>
      </c>
      <c r="C416" s="4" t="s">
        <v>716</v>
      </c>
      <c r="D416" s="4" t="s">
        <v>717</v>
      </c>
      <c r="E416" s="4" t="s">
        <v>4626</v>
      </c>
      <c r="F416" s="4">
        <v>789055</v>
      </c>
      <c r="G416" s="5" t="s">
        <v>15</v>
      </c>
      <c r="H416" s="4">
        <v>1020</v>
      </c>
      <c r="I416" s="6">
        <v>1361177.36</v>
      </c>
      <c r="J416" s="6">
        <v>772206</v>
      </c>
      <c r="K416" s="7">
        <f t="shared" si="12"/>
        <v>588971.3600000001</v>
      </c>
      <c r="L416" s="4" t="str">
        <f t="shared" si="13"/>
        <v>CARTERA CASTIGADA</v>
      </c>
    </row>
    <row r="417" spans="1:12" x14ac:dyDescent="0.2">
      <c r="A417" s="4" t="s">
        <v>11</v>
      </c>
      <c r="B417" s="4" t="s">
        <v>12</v>
      </c>
      <c r="C417" s="4" t="s">
        <v>718</v>
      </c>
      <c r="D417" s="4" t="s">
        <v>719</v>
      </c>
      <c r="E417" s="4" t="s">
        <v>4627</v>
      </c>
      <c r="F417" s="4">
        <v>857928</v>
      </c>
      <c r="G417" s="5" t="s">
        <v>15</v>
      </c>
      <c r="H417" s="4">
        <v>1020</v>
      </c>
      <c r="I417" s="6">
        <v>2015565.48</v>
      </c>
      <c r="J417" s="6">
        <v>1240153</v>
      </c>
      <c r="K417" s="7">
        <f t="shared" si="12"/>
        <v>775412.48</v>
      </c>
      <c r="L417" s="4" t="str">
        <f t="shared" si="13"/>
        <v>CARTERA CASTIGADA</v>
      </c>
    </row>
    <row r="418" spans="1:12" x14ac:dyDescent="0.2">
      <c r="A418" s="4" t="s">
        <v>11</v>
      </c>
      <c r="B418" s="4" t="s">
        <v>19</v>
      </c>
      <c r="C418" s="4" t="s">
        <v>78</v>
      </c>
      <c r="D418" s="4" t="s">
        <v>720</v>
      </c>
      <c r="E418" s="4" t="s">
        <v>4628</v>
      </c>
      <c r="F418" s="4">
        <v>65670</v>
      </c>
      <c r="G418" s="5" t="s">
        <v>15</v>
      </c>
      <c r="H418" s="4">
        <v>990</v>
      </c>
      <c r="I418" s="6">
        <v>1226274</v>
      </c>
      <c r="J418" s="6">
        <v>793628</v>
      </c>
      <c r="K418" s="7">
        <f t="shared" si="12"/>
        <v>432646</v>
      </c>
      <c r="L418" s="4" t="str">
        <f t="shared" si="13"/>
        <v>CARTERA CASTIGADA</v>
      </c>
    </row>
    <row r="419" spans="1:12" x14ac:dyDescent="0.2">
      <c r="A419" s="4" t="s">
        <v>11</v>
      </c>
      <c r="B419" s="4" t="s">
        <v>19</v>
      </c>
      <c r="C419" s="4" t="s">
        <v>721</v>
      </c>
      <c r="D419" s="4" t="s">
        <v>722</v>
      </c>
      <c r="E419" s="4" t="s">
        <v>4629</v>
      </c>
      <c r="F419" s="4">
        <v>569226</v>
      </c>
      <c r="G419" s="5" t="s">
        <v>15</v>
      </c>
      <c r="H419" s="4">
        <v>990</v>
      </c>
      <c r="I419" s="6">
        <v>1974693.83</v>
      </c>
      <c r="J419" s="6">
        <v>1079235</v>
      </c>
      <c r="K419" s="7">
        <f t="shared" si="12"/>
        <v>895458.83000000007</v>
      </c>
      <c r="L419" s="4" t="str">
        <f t="shared" si="13"/>
        <v>CARTERA CASTIGADA</v>
      </c>
    </row>
    <row r="420" spans="1:12" x14ac:dyDescent="0.2">
      <c r="A420" s="4" t="s">
        <v>11</v>
      </c>
      <c r="B420" s="4" t="s">
        <v>67</v>
      </c>
      <c r="C420" s="4" t="s">
        <v>51</v>
      </c>
      <c r="D420" s="4" t="s">
        <v>723</v>
      </c>
      <c r="E420" s="4" t="s">
        <v>4630</v>
      </c>
      <c r="F420" s="4">
        <v>858470</v>
      </c>
      <c r="G420" s="5" t="s">
        <v>15</v>
      </c>
      <c r="H420" s="4">
        <v>990</v>
      </c>
      <c r="I420" s="6">
        <v>3626039.32</v>
      </c>
      <c r="J420" s="6">
        <v>2270161</v>
      </c>
      <c r="K420" s="7">
        <f t="shared" si="12"/>
        <v>1355878.3199999998</v>
      </c>
      <c r="L420" s="4" t="str">
        <f t="shared" si="13"/>
        <v>CARTERA CASTIGADA</v>
      </c>
    </row>
    <row r="421" spans="1:12" x14ac:dyDescent="0.2">
      <c r="A421" s="4" t="s">
        <v>11</v>
      </c>
      <c r="B421" s="4" t="s">
        <v>25</v>
      </c>
      <c r="C421" s="4" t="s">
        <v>138</v>
      </c>
      <c r="D421" s="4" t="s">
        <v>724</v>
      </c>
      <c r="E421" s="4" t="s">
        <v>4631</v>
      </c>
      <c r="F421" s="4">
        <v>1060266</v>
      </c>
      <c r="G421" s="5" t="s">
        <v>15</v>
      </c>
      <c r="H421" s="4">
        <v>960</v>
      </c>
      <c r="I421" s="6">
        <v>1623383.91</v>
      </c>
      <c r="J421" s="6">
        <v>967159</v>
      </c>
      <c r="K421" s="7">
        <f t="shared" si="12"/>
        <v>656224.90999999992</v>
      </c>
      <c r="L421" s="4" t="str">
        <f t="shared" si="13"/>
        <v>CARTERA CASTIGADA</v>
      </c>
    </row>
    <row r="422" spans="1:12" x14ac:dyDescent="0.2">
      <c r="A422" s="4" t="s">
        <v>11</v>
      </c>
      <c r="B422" s="4" t="s">
        <v>16</v>
      </c>
      <c r="C422" s="4" t="s">
        <v>493</v>
      </c>
      <c r="D422" s="4" t="s">
        <v>725</v>
      </c>
      <c r="E422" s="4" t="s">
        <v>4632</v>
      </c>
      <c r="F422" s="4">
        <v>768992</v>
      </c>
      <c r="G422" s="5" t="s">
        <v>15</v>
      </c>
      <c r="H422" s="4">
        <v>960</v>
      </c>
      <c r="I422" s="6">
        <v>2735125.81</v>
      </c>
      <c r="J422" s="6">
        <v>1632756</v>
      </c>
      <c r="K422" s="7">
        <f t="shared" si="12"/>
        <v>1102369.81</v>
      </c>
      <c r="L422" s="4" t="str">
        <f t="shared" si="13"/>
        <v>CARTERA CASTIGADA</v>
      </c>
    </row>
    <row r="423" spans="1:12" x14ac:dyDescent="0.2">
      <c r="A423" s="4" t="s">
        <v>11</v>
      </c>
      <c r="B423" s="4" t="s">
        <v>12</v>
      </c>
      <c r="C423" s="4" t="s">
        <v>726</v>
      </c>
      <c r="D423" s="4" t="s">
        <v>727</v>
      </c>
      <c r="E423" s="4" t="s">
        <v>4633</v>
      </c>
      <c r="F423" s="4">
        <v>510220</v>
      </c>
      <c r="G423" s="5" t="s">
        <v>15</v>
      </c>
      <c r="H423" s="4">
        <v>930</v>
      </c>
      <c r="I423" s="6">
        <v>78473.990000000005</v>
      </c>
      <c r="J423" s="6">
        <v>27239</v>
      </c>
      <c r="K423" s="7">
        <f t="shared" si="12"/>
        <v>51234.990000000005</v>
      </c>
      <c r="L423" s="4" t="str">
        <f t="shared" si="13"/>
        <v>CARTERA CASTIGADA</v>
      </c>
    </row>
    <row r="424" spans="1:12" x14ac:dyDescent="0.2">
      <c r="A424" s="4" t="s">
        <v>11</v>
      </c>
      <c r="B424" s="4" t="s">
        <v>50</v>
      </c>
      <c r="C424" s="4" t="s">
        <v>728</v>
      </c>
      <c r="D424" s="4" t="s">
        <v>131</v>
      </c>
      <c r="E424" s="4" t="s">
        <v>4634</v>
      </c>
      <c r="F424" s="4">
        <v>411783</v>
      </c>
      <c r="G424" s="5" t="s">
        <v>15</v>
      </c>
      <c r="H424" s="4">
        <v>930</v>
      </c>
      <c r="I424" s="6">
        <v>174655.27</v>
      </c>
      <c r="J424" s="6">
        <v>110575</v>
      </c>
      <c r="K424" s="7">
        <f t="shared" si="12"/>
        <v>64080.26999999999</v>
      </c>
      <c r="L424" s="4" t="str">
        <f t="shared" si="13"/>
        <v>CARTERA CASTIGADA</v>
      </c>
    </row>
    <row r="425" spans="1:12" x14ac:dyDescent="0.2">
      <c r="A425" s="4" t="s">
        <v>11</v>
      </c>
      <c r="B425" s="4" t="s">
        <v>16</v>
      </c>
      <c r="C425" s="4" t="s">
        <v>729</v>
      </c>
      <c r="D425" s="4" t="s">
        <v>730</v>
      </c>
      <c r="E425" s="4" t="s">
        <v>4635</v>
      </c>
      <c r="F425" s="4">
        <v>1093549</v>
      </c>
      <c r="G425" s="5" t="s">
        <v>15</v>
      </c>
      <c r="H425" s="4">
        <v>930</v>
      </c>
      <c r="I425" s="6">
        <v>363696.29</v>
      </c>
      <c r="J425" s="6">
        <v>222000</v>
      </c>
      <c r="K425" s="7">
        <f t="shared" si="12"/>
        <v>141696.28999999998</v>
      </c>
      <c r="L425" s="4" t="str">
        <f t="shared" si="13"/>
        <v>CARTERA CASTIGADA</v>
      </c>
    </row>
    <row r="426" spans="1:12" x14ac:dyDescent="0.2">
      <c r="A426" s="4" t="s">
        <v>11</v>
      </c>
      <c r="B426" s="4" t="s">
        <v>157</v>
      </c>
      <c r="C426" s="4" t="s">
        <v>731</v>
      </c>
      <c r="D426" s="4" t="s">
        <v>732</v>
      </c>
      <c r="E426" s="4" t="s">
        <v>4636</v>
      </c>
      <c r="F426" s="4">
        <v>774404</v>
      </c>
      <c r="G426" s="5" t="s">
        <v>15</v>
      </c>
      <c r="H426" s="4">
        <v>900</v>
      </c>
      <c r="I426" s="6">
        <v>1012473.11</v>
      </c>
      <c r="J426" s="6">
        <v>626269</v>
      </c>
      <c r="K426" s="7">
        <f t="shared" si="12"/>
        <v>386204.11</v>
      </c>
      <c r="L426" s="4" t="str">
        <f t="shared" si="13"/>
        <v>CARTERA CASTIGADA</v>
      </c>
    </row>
    <row r="427" spans="1:12" x14ac:dyDescent="0.2">
      <c r="A427" s="4" t="s">
        <v>11</v>
      </c>
      <c r="B427" s="4" t="s">
        <v>12</v>
      </c>
      <c r="C427" s="4" t="s">
        <v>733</v>
      </c>
      <c r="D427" s="4" t="s">
        <v>734</v>
      </c>
      <c r="E427" s="4" t="s">
        <v>4637</v>
      </c>
      <c r="F427" s="4">
        <v>997286</v>
      </c>
      <c r="G427" s="5" t="s">
        <v>15</v>
      </c>
      <c r="H427" s="4">
        <v>900</v>
      </c>
      <c r="I427" s="6">
        <v>1835232.85</v>
      </c>
      <c r="J427" s="6">
        <v>1045425</v>
      </c>
      <c r="K427" s="7">
        <f t="shared" si="12"/>
        <v>789807.85000000009</v>
      </c>
      <c r="L427" s="4" t="str">
        <f t="shared" si="13"/>
        <v>CARTERA CASTIGADA</v>
      </c>
    </row>
    <row r="428" spans="1:12" x14ac:dyDescent="0.2">
      <c r="A428" s="4" t="s">
        <v>11</v>
      </c>
      <c r="B428" s="4" t="s">
        <v>19</v>
      </c>
      <c r="C428" s="4" t="s">
        <v>735</v>
      </c>
      <c r="D428" s="4" t="s">
        <v>736</v>
      </c>
      <c r="E428" s="4" t="s">
        <v>4638</v>
      </c>
      <c r="F428" s="4">
        <v>635845</v>
      </c>
      <c r="G428" s="5" t="s">
        <v>15</v>
      </c>
      <c r="H428" s="4">
        <v>900</v>
      </c>
      <c r="I428" s="6">
        <v>2499215.86</v>
      </c>
      <c r="J428" s="6">
        <v>1530754</v>
      </c>
      <c r="K428" s="7">
        <f t="shared" si="12"/>
        <v>968461.85999999987</v>
      </c>
      <c r="L428" s="4" t="str">
        <f t="shared" si="13"/>
        <v>CARTERA CASTIGADA</v>
      </c>
    </row>
    <row r="429" spans="1:12" x14ac:dyDescent="0.2">
      <c r="A429" s="4" t="s">
        <v>11</v>
      </c>
      <c r="B429" s="4" t="s">
        <v>12</v>
      </c>
      <c r="C429" s="4" t="s">
        <v>737</v>
      </c>
      <c r="D429" s="4" t="s">
        <v>738</v>
      </c>
      <c r="E429" s="4" t="s">
        <v>4639</v>
      </c>
      <c r="F429" s="4">
        <v>732519</v>
      </c>
      <c r="G429" s="5" t="s">
        <v>15</v>
      </c>
      <c r="H429" s="4">
        <v>840</v>
      </c>
      <c r="I429" s="6">
        <v>50698.239999999998</v>
      </c>
      <c r="J429" s="6">
        <v>31103</v>
      </c>
      <c r="K429" s="7">
        <f t="shared" si="12"/>
        <v>19595.239999999998</v>
      </c>
      <c r="L429" s="4" t="str">
        <f t="shared" si="13"/>
        <v>CARTERA CASTIGADA</v>
      </c>
    </row>
    <row r="430" spans="1:12" x14ac:dyDescent="0.2">
      <c r="A430" s="4" t="s">
        <v>11</v>
      </c>
      <c r="B430" s="4" t="s">
        <v>50</v>
      </c>
      <c r="C430" s="4" t="s">
        <v>168</v>
      </c>
      <c r="D430" s="4" t="s">
        <v>739</v>
      </c>
      <c r="E430" s="4" t="s">
        <v>4640</v>
      </c>
      <c r="F430" s="4">
        <v>1077120</v>
      </c>
      <c r="G430" s="5" t="s">
        <v>15</v>
      </c>
      <c r="H430" s="4">
        <v>840</v>
      </c>
      <c r="I430" s="6">
        <v>1433267.24</v>
      </c>
      <c r="J430" s="6">
        <v>904916</v>
      </c>
      <c r="K430" s="7">
        <f t="shared" si="12"/>
        <v>528351.24</v>
      </c>
      <c r="L430" s="4" t="str">
        <f t="shared" si="13"/>
        <v>CARTERA CASTIGADA</v>
      </c>
    </row>
    <row r="431" spans="1:12" x14ac:dyDescent="0.2">
      <c r="A431" s="4" t="s">
        <v>11</v>
      </c>
      <c r="B431" s="4" t="s">
        <v>22</v>
      </c>
      <c r="C431" s="4" t="s">
        <v>191</v>
      </c>
      <c r="D431" s="4" t="s">
        <v>148</v>
      </c>
      <c r="E431" s="4" t="s">
        <v>4641</v>
      </c>
      <c r="F431" s="4">
        <v>319978</v>
      </c>
      <c r="G431" s="5" t="s">
        <v>15</v>
      </c>
      <c r="H431" s="4">
        <v>810</v>
      </c>
      <c r="I431" s="6">
        <v>168884.8</v>
      </c>
      <c r="J431" s="6">
        <v>108975</v>
      </c>
      <c r="K431" s="7">
        <f t="shared" si="12"/>
        <v>59909.799999999988</v>
      </c>
      <c r="L431" s="4" t="str">
        <f t="shared" si="13"/>
        <v>CARTERA CASTIGADA</v>
      </c>
    </row>
    <row r="432" spans="1:12" x14ac:dyDescent="0.2">
      <c r="A432" s="4" t="s">
        <v>11</v>
      </c>
      <c r="B432" s="4" t="s">
        <v>19</v>
      </c>
      <c r="C432" s="4" t="s">
        <v>740</v>
      </c>
      <c r="D432" s="4" t="s">
        <v>741</v>
      </c>
      <c r="E432" s="4" t="s">
        <v>4642</v>
      </c>
      <c r="F432" s="4">
        <v>668739</v>
      </c>
      <c r="G432" s="5" t="s">
        <v>15</v>
      </c>
      <c r="H432" s="4">
        <v>810</v>
      </c>
      <c r="I432" s="6">
        <v>951444.85</v>
      </c>
      <c r="J432" s="6">
        <v>614352</v>
      </c>
      <c r="K432" s="7">
        <f t="shared" si="12"/>
        <v>337092.85</v>
      </c>
      <c r="L432" s="4" t="str">
        <f t="shared" si="13"/>
        <v>CARTERA CASTIGADA</v>
      </c>
    </row>
    <row r="433" spans="1:12" x14ac:dyDescent="0.2">
      <c r="A433" s="4" t="s">
        <v>11</v>
      </c>
      <c r="B433" s="4" t="s">
        <v>157</v>
      </c>
      <c r="C433" s="4" t="s">
        <v>80</v>
      </c>
      <c r="D433" s="4" t="s">
        <v>742</v>
      </c>
      <c r="E433" s="4" t="s">
        <v>4643</v>
      </c>
      <c r="F433" s="4">
        <v>1048501</v>
      </c>
      <c r="G433" s="5" t="s">
        <v>15</v>
      </c>
      <c r="H433" s="4">
        <v>810</v>
      </c>
      <c r="I433" s="6">
        <v>1402262.43</v>
      </c>
      <c r="J433" s="6">
        <v>870693</v>
      </c>
      <c r="K433" s="7">
        <f t="shared" si="12"/>
        <v>531569.42999999993</v>
      </c>
      <c r="L433" s="4" t="str">
        <f t="shared" si="13"/>
        <v>CARTERA CASTIGADA</v>
      </c>
    </row>
    <row r="434" spans="1:12" x14ac:dyDescent="0.2">
      <c r="A434" s="4" t="s">
        <v>11</v>
      </c>
      <c r="B434" s="4" t="s">
        <v>16</v>
      </c>
      <c r="C434" s="4" t="s">
        <v>743</v>
      </c>
      <c r="D434" s="4" t="s">
        <v>744</v>
      </c>
      <c r="E434" s="4" t="s">
        <v>4644</v>
      </c>
      <c r="F434" s="4">
        <v>1139706</v>
      </c>
      <c r="G434" s="5" t="s">
        <v>15</v>
      </c>
      <c r="H434" s="4">
        <v>810</v>
      </c>
      <c r="I434" s="6">
        <v>2261168.56</v>
      </c>
      <c r="J434" s="6">
        <v>1448400</v>
      </c>
      <c r="K434" s="7">
        <f t="shared" si="12"/>
        <v>812768.56</v>
      </c>
      <c r="L434" s="4" t="str">
        <f t="shared" si="13"/>
        <v>CARTERA CASTIGADA</v>
      </c>
    </row>
    <row r="435" spans="1:12" x14ac:dyDescent="0.2">
      <c r="A435" s="4" t="s">
        <v>11</v>
      </c>
      <c r="B435" s="4" t="s">
        <v>12</v>
      </c>
      <c r="C435" s="4" t="s">
        <v>745</v>
      </c>
      <c r="D435" s="4" t="s">
        <v>746</v>
      </c>
      <c r="E435" s="4" t="s">
        <v>4645</v>
      </c>
      <c r="F435" s="4">
        <v>716843</v>
      </c>
      <c r="G435" s="5" t="s">
        <v>15</v>
      </c>
      <c r="H435" s="4">
        <v>810</v>
      </c>
      <c r="I435" s="6">
        <v>2953502.81</v>
      </c>
      <c r="J435" s="6">
        <v>1888097</v>
      </c>
      <c r="K435" s="7">
        <f t="shared" si="12"/>
        <v>1065405.81</v>
      </c>
      <c r="L435" s="4" t="str">
        <f t="shared" si="13"/>
        <v>CARTERA CASTIGADA</v>
      </c>
    </row>
    <row r="436" spans="1:12" x14ac:dyDescent="0.2">
      <c r="A436" s="4" t="s">
        <v>11</v>
      </c>
      <c r="B436" s="4" t="s">
        <v>19</v>
      </c>
      <c r="C436" s="4" t="s">
        <v>747</v>
      </c>
      <c r="D436" s="4" t="s">
        <v>748</v>
      </c>
      <c r="E436" s="4" t="s">
        <v>4646</v>
      </c>
      <c r="F436" s="4">
        <v>267458</v>
      </c>
      <c r="G436" s="5" t="s">
        <v>15</v>
      </c>
      <c r="H436" s="4">
        <v>780</v>
      </c>
      <c r="I436" s="6">
        <v>259211.13</v>
      </c>
      <c r="J436" s="6">
        <v>9000</v>
      </c>
      <c r="K436" s="7">
        <f t="shared" si="12"/>
        <v>250211.13</v>
      </c>
      <c r="L436" s="4" t="str">
        <f t="shared" si="13"/>
        <v>CARTERA CASTIGADA</v>
      </c>
    </row>
    <row r="437" spans="1:12" x14ac:dyDescent="0.2">
      <c r="A437" s="4" t="s">
        <v>11</v>
      </c>
      <c r="B437" s="4" t="s">
        <v>67</v>
      </c>
      <c r="C437" s="4" t="s">
        <v>749</v>
      </c>
      <c r="D437" s="4" t="s">
        <v>750</v>
      </c>
      <c r="E437" s="4" t="s">
        <v>4647</v>
      </c>
      <c r="F437" s="4">
        <v>1080090</v>
      </c>
      <c r="G437" s="5" t="s">
        <v>15</v>
      </c>
      <c r="H437" s="4">
        <v>780</v>
      </c>
      <c r="I437" s="6">
        <v>678462.35</v>
      </c>
      <c r="J437" s="6">
        <v>373357</v>
      </c>
      <c r="K437" s="7">
        <f t="shared" si="12"/>
        <v>305105.34999999998</v>
      </c>
      <c r="L437" s="4" t="str">
        <f t="shared" si="13"/>
        <v>CARTERA CASTIGADA</v>
      </c>
    </row>
    <row r="438" spans="1:12" x14ac:dyDescent="0.2">
      <c r="A438" s="4" t="s">
        <v>11</v>
      </c>
      <c r="B438" s="4" t="s">
        <v>157</v>
      </c>
      <c r="C438" s="4" t="s">
        <v>164</v>
      </c>
      <c r="D438" s="4" t="s">
        <v>751</v>
      </c>
      <c r="E438" s="4" t="s">
        <v>4648</v>
      </c>
      <c r="F438" s="4">
        <v>841971</v>
      </c>
      <c r="G438" s="5" t="s">
        <v>15</v>
      </c>
      <c r="H438" s="4">
        <v>780</v>
      </c>
      <c r="I438" s="6">
        <v>1179866.1299999999</v>
      </c>
      <c r="J438" s="6">
        <v>736308</v>
      </c>
      <c r="K438" s="7">
        <f t="shared" si="12"/>
        <v>443558.12999999989</v>
      </c>
      <c r="L438" s="4" t="str">
        <f t="shared" si="13"/>
        <v>CARTERA CASTIGADA</v>
      </c>
    </row>
    <row r="439" spans="1:12" x14ac:dyDescent="0.2">
      <c r="A439" s="4" t="s">
        <v>11</v>
      </c>
      <c r="B439" s="4" t="s">
        <v>50</v>
      </c>
      <c r="C439" s="4" t="s">
        <v>752</v>
      </c>
      <c r="D439" s="4" t="s">
        <v>753</v>
      </c>
      <c r="E439" s="4" t="s">
        <v>4649</v>
      </c>
      <c r="F439" s="4">
        <v>743508</v>
      </c>
      <c r="G439" s="5" t="s">
        <v>15</v>
      </c>
      <c r="H439" s="4">
        <v>750</v>
      </c>
      <c r="I439" s="6">
        <v>636517.34</v>
      </c>
      <c r="J439" s="6">
        <v>364341</v>
      </c>
      <c r="K439" s="7">
        <f t="shared" si="12"/>
        <v>272176.33999999997</v>
      </c>
      <c r="L439" s="4" t="str">
        <f t="shared" si="13"/>
        <v>CARTERA CASTIGADA</v>
      </c>
    </row>
    <row r="440" spans="1:12" x14ac:dyDescent="0.2">
      <c r="A440" s="4" t="s">
        <v>11</v>
      </c>
      <c r="B440" s="4" t="s">
        <v>12</v>
      </c>
      <c r="C440" s="4" t="s">
        <v>754</v>
      </c>
      <c r="D440" s="4" t="s">
        <v>713</v>
      </c>
      <c r="E440" s="4" t="s">
        <v>4650</v>
      </c>
      <c r="F440" s="4">
        <v>1011061</v>
      </c>
      <c r="G440" s="5" t="s">
        <v>15</v>
      </c>
      <c r="H440" s="4">
        <v>750</v>
      </c>
      <c r="I440" s="6">
        <v>1316335.51</v>
      </c>
      <c r="J440" s="6">
        <v>840664</v>
      </c>
      <c r="K440" s="7">
        <f t="shared" si="12"/>
        <v>475671.51</v>
      </c>
      <c r="L440" s="4" t="str">
        <f t="shared" si="13"/>
        <v>CARTERA CASTIGADA</v>
      </c>
    </row>
    <row r="441" spans="1:12" x14ac:dyDescent="0.2">
      <c r="A441" s="4" t="s">
        <v>11</v>
      </c>
      <c r="B441" s="4" t="s">
        <v>12</v>
      </c>
      <c r="C441" s="4" t="s">
        <v>655</v>
      </c>
      <c r="D441" s="4" t="s">
        <v>755</v>
      </c>
      <c r="E441" s="4" t="s">
        <v>4651</v>
      </c>
      <c r="F441" s="4">
        <v>620870</v>
      </c>
      <c r="G441" s="5" t="s">
        <v>15</v>
      </c>
      <c r="H441" s="4">
        <v>750</v>
      </c>
      <c r="I441" s="6">
        <v>1656900.44</v>
      </c>
      <c r="J441" s="6">
        <v>1060234</v>
      </c>
      <c r="K441" s="7">
        <f t="shared" si="12"/>
        <v>596666.43999999994</v>
      </c>
      <c r="L441" s="4" t="str">
        <f t="shared" si="13"/>
        <v>CARTERA CASTIGADA</v>
      </c>
    </row>
    <row r="442" spans="1:12" x14ac:dyDescent="0.2">
      <c r="A442" s="4" t="s">
        <v>11</v>
      </c>
      <c r="B442" s="4" t="s">
        <v>67</v>
      </c>
      <c r="C442" s="4" t="s">
        <v>270</v>
      </c>
      <c r="D442" s="4" t="s">
        <v>756</v>
      </c>
      <c r="E442" s="4" t="s">
        <v>4652</v>
      </c>
      <c r="F442" s="4">
        <v>858496</v>
      </c>
      <c r="G442" s="5" t="s">
        <v>15</v>
      </c>
      <c r="H442" s="4">
        <v>750</v>
      </c>
      <c r="I442" s="6">
        <v>3518345.77</v>
      </c>
      <c r="J442" s="6">
        <v>2308985</v>
      </c>
      <c r="K442" s="7">
        <f t="shared" si="12"/>
        <v>1209360.77</v>
      </c>
      <c r="L442" s="4" t="str">
        <f t="shared" si="13"/>
        <v>CARTERA CASTIGADA</v>
      </c>
    </row>
    <row r="443" spans="1:12" x14ac:dyDescent="0.2">
      <c r="A443" s="4" t="s">
        <v>11</v>
      </c>
      <c r="B443" s="4" t="s">
        <v>19</v>
      </c>
      <c r="C443" s="4" t="s">
        <v>757</v>
      </c>
      <c r="D443" s="4" t="s">
        <v>758</v>
      </c>
      <c r="E443" s="4" t="s">
        <v>4653</v>
      </c>
      <c r="F443" s="4">
        <v>1072196</v>
      </c>
      <c r="G443" s="5" t="s">
        <v>15</v>
      </c>
      <c r="H443" s="4">
        <v>720</v>
      </c>
      <c r="I443" s="6">
        <v>359186.61</v>
      </c>
      <c r="J443" s="6">
        <v>186622</v>
      </c>
      <c r="K443" s="7">
        <f t="shared" si="12"/>
        <v>172564.61</v>
      </c>
      <c r="L443" s="4" t="str">
        <f t="shared" si="13"/>
        <v>CARTERA CASTIGADA</v>
      </c>
    </row>
    <row r="444" spans="1:12" x14ac:dyDescent="0.2">
      <c r="A444" s="4" t="s">
        <v>11</v>
      </c>
      <c r="B444" s="4" t="s">
        <v>25</v>
      </c>
      <c r="C444" s="4" t="s">
        <v>231</v>
      </c>
      <c r="D444" s="4" t="s">
        <v>759</v>
      </c>
      <c r="E444" s="4" t="s">
        <v>4654</v>
      </c>
      <c r="F444" s="4">
        <v>1171006</v>
      </c>
      <c r="G444" s="5" t="s">
        <v>15</v>
      </c>
      <c r="H444" s="4">
        <v>720</v>
      </c>
      <c r="I444" s="6">
        <v>431517.6</v>
      </c>
      <c r="J444" s="6">
        <v>276938</v>
      </c>
      <c r="K444" s="7">
        <f t="shared" si="12"/>
        <v>154579.59999999998</v>
      </c>
      <c r="L444" s="4" t="str">
        <f t="shared" si="13"/>
        <v>CARTERA CASTIGADA</v>
      </c>
    </row>
    <row r="445" spans="1:12" x14ac:dyDescent="0.2">
      <c r="A445" s="4" t="s">
        <v>11</v>
      </c>
      <c r="B445" s="4" t="s">
        <v>19</v>
      </c>
      <c r="C445" s="4" t="s">
        <v>166</v>
      </c>
      <c r="D445" s="4" t="s">
        <v>760</v>
      </c>
      <c r="E445" s="4" t="s">
        <v>4655</v>
      </c>
      <c r="F445" s="4">
        <v>1140944</v>
      </c>
      <c r="G445" s="5" t="s">
        <v>15</v>
      </c>
      <c r="H445" s="4">
        <v>720</v>
      </c>
      <c r="I445" s="6">
        <v>1189107.03</v>
      </c>
      <c r="J445" s="6">
        <v>779399</v>
      </c>
      <c r="K445" s="7">
        <f t="shared" si="12"/>
        <v>409708.03</v>
      </c>
      <c r="L445" s="4" t="str">
        <f t="shared" si="13"/>
        <v>CARTERA CASTIGADA</v>
      </c>
    </row>
    <row r="446" spans="1:12" x14ac:dyDescent="0.2">
      <c r="A446" s="4" t="s">
        <v>11</v>
      </c>
      <c r="B446" s="4" t="s">
        <v>19</v>
      </c>
      <c r="C446" s="4" t="s">
        <v>432</v>
      </c>
      <c r="D446" s="4" t="s">
        <v>761</v>
      </c>
      <c r="E446" s="4" t="s">
        <v>4656</v>
      </c>
      <c r="F446" s="4">
        <v>612430</v>
      </c>
      <c r="G446" s="5" t="s">
        <v>15</v>
      </c>
      <c r="H446" s="4">
        <v>720</v>
      </c>
      <c r="I446" s="6">
        <v>2435604.36</v>
      </c>
      <c r="J446" s="6">
        <v>1881709</v>
      </c>
      <c r="K446" s="7">
        <f t="shared" si="12"/>
        <v>553895.35999999987</v>
      </c>
      <c r="L446" s="4" t="str">
        <f t="shared" si="13"/>
        <v>CARTERA CASTIGADA</v>
      </c>
    </row>
    <row r="447" spans="1:12" x14ac:dyDescent="0.2">
      <c r="A447" s="4" t="s">
        <v>11</v>
      </c>
      <c r="B447" s="4" t="s">
        <v>19</v>
      </c>
      <c r="C447" s="4" t="s">
        <v>358</v>
      </c>
      <c r="D447" s="4" t="s">
        <v>762</v>
      </c>
      <c r="E447" s="4" t="s">
        <v>4657</v>
      </c>
      <c r="F447" s="4">
        <v>680049</v>
      </c>
      <c r="G447" s="5" t="s">
        <v>15</v>
      </c>
      <c r="H447" s="4">
        <v>690</v>
      </c>
      <c r="I447" s="6">
        <v>1547795.11</v>
      </c>
      <c r="J447" s="6">
        <v>1061679</v>
      </c>
      <c r="K447" s="7">
        <f t="shared" si="12"/>
        <v>486116.1100000001</v>
      </c>
      <c r="L447" s="4" t="str">
        <f t="shared" si="13"/>
        <v>CARTERA CASTIGADA</v>
      </c>
    </row>
    <row r="448" spans="1:12" x14ac:dyDescent="0.2">
      <c r="A448" s="4" t="s">
        <v>11</v>
      </c>
      <c r="B448" s="4" t="s">
        <v>19</v>
      </c>
      <c r="C448" s="4" t="s">
        <v>763</v>
      </c>
      <c r="D448" s="4" t="s">
        <v>764</v>
      </c>
      <c r="E448" s="4" t="s">
        <v>4658</v>
      </c>
      <c r="F448" s="4">
        <v>1009511</v>
      </c>
      <c r="G448" s="5" t="s">
        <v>15</v>
      </c>
      <c r="H448" s="4">
        <v>690</v>
      </c>
      <c r="I448" s="6">
        <v>3734017.33</v>
      </c>
      <c r="J448" s="6">
        <v>2598715</v>
      </c>
      <c r="K448" s="7">
        <f t="shared" si="12"/>
        <v>1135302.33</v>
      </c>
      <c r="L448" s="4" t="str">
        <f t="shared" si="13"/>
        <v>CARTERA CASTIGADA</v>
      </c>
    </row>
    <row r="449" spans="1:12" x14ac:dyDescent="0.2">
      <c r="A449" s="4" t="s">
        <v>11</v>
      </c>
      <c r="B449" s="4" t="s">
        <v>12</v>
      </c>
      <c r="C449" s="4" t="s">
        <v>765</v>
      </c>
      <c r="D449" s="4" t="s">
        <v>483</v>
      </c>
      <c r="E449" s="4" t="s">
        <v>4659</v>
      </c>
      <c r="F449" s="4">
        <v>1172400</v>
      </c>
      <c r="G449" s="5" t="s">
        <v>15</v>
      </c>
      <c r="H449" s="4">
        <v>660</v>
      </c>
      <c r="I449" s="6">
        <v>303442.55</v>
      </c>
      <c r="J449" s="6">
        <v>178757</v>
      </c>
      <c r="K449" s="7">
        <f t="shared" si="12"/>
        <v>124685.54999999999</v>
      </c>
      <c r="L449" s="4" t="str">
        <f t="shared" si="13"/>
        <v>CARTERA CASTIGADA</v>
      </c>
    </row>
    <row r="450" spans="1:12" x14ac:dyDescent="0.2">
      <c r="A450" s="4" t="s">
        <v>11</v>
      </c>
      <c r="B450" s="4" t="s">
        <v>67</v>
      </c>
      <c r="C450" s="4" t="s">
        <v>700</v>
      </c>
      <c r="D450" s="4" t="s">
        <v>265</v>
      </c>
      <c r="E450" s="4" t="s">
        <v>4660</v>
      </c>
      <c r="F450" s="4">
        <v>743268</v>
      </c>
      <c r="G450" s="5" t="s">
        <v>15</v>
      </c>
      <c r="H450" s="4">
        <v>660</v>
      </c>
      <c r="I450" s="6">
        <v>319456.2</v>
      </c>
      <c r="J450" s="6">
        <v>121164</v>
      </c>
      <c r="K450" s="7">
        <f t="shared" si="12"/>
        <v>198292.2</v>
      </c>
      <c r="L450" s="4" t="str">
        <f t="shared" si="13"/>
        <v>CARTERA CASTIGADA</v>
      </c>
    </row>
    <row r="451" spans="1:12" x14ac:dyDescent="0.2">
      <c r="A451" s="4" t="s">
        <v>11</v>
      </c>
      <c r="B451" s="4" t="s">
        <v>12</v>
      </c>
      <c r="C451" s="4" t="s">
        <v>766</v>
      </c>
      <c r="D451" s="4" t="s">
        <v>767</v>
      </c>
      <c r="E451" s="4" t="s">
        <v>4661</v>
      </c>
      <c r="F451" s="4">
        <v>789048</v>
      </c>
      <c r="G451" s="5" t="s">
        <v>15</v>
      </c>
      <c r="H451" s="4">
        <v>660</v>
      </c>
      <c r="I451" s="6">
        <v>771681.65</v>
      </c>
      <c r="J451" s="6">
        <v>487414</v>
      </c>
      <c r="K451" s="7">
        <f t="shared" ref="K451:K514" si="14">I451-J451</f>
        <v>284267.65000000002</v>
      </c>
      <c r="L451" s="4" t="str">
        <f t="shared" ref="L451:L514" si="15">IF(H451=0,"SIN REPORTE",IF(H451&lt;=90,"COBRO JURIDICO","CARTERA CASTIGADA"))</f>
        <v>CARTERA CASTIGADA</v>
      </c>
    </row>
    <row r="452" spans="1:12" x14ac:dyDescent="0.2">
      <c r="A452" s="4" t="s">
        <v>11</v>
      </c>
      <c r="B452" s="4" t="s">
        <v>25</v>
      </c>
      <c r="C452" s="4" t="s">
        <v>768</v>
      </c>
      <c r="D452" s="4" t="s">
        <v>769</v>
      </c>
      <c r="E452" s="4" t="s">
        <v>4662</v>
      </c>
      <c r="F452" s="4">
        <v>1339017</v>
      </c>
      <c r="G452" s="5" t="s">
        <v>15</v>
      </c>
      <c r="H452" s="4">
        <v>630</v>
      </c>
      <c r="I452" s="6">
        <v>764480.24</v>
      </c>
      <c r="J452" s="6">
        <v>499215</v>
      </c>
      <c r="K452" s="7">
        <f t="shared" si="14"/>
        <v>265265.24</v>
      </c>
      <c r="L452" s="4" t="str">
        <f t="shared" si="15"/>
        <v>CARTERA CASTIGADA</v>
      </c>
    </row>
    <row r="453" spans="1:12" x14ac:dyDescent="0.2">
      <c r="A453" s="4" t="s">
        <v>11</v>
      </c>
      <c r="B453" s="4" t="s">
        <v>16</v>
      </c>
      <c r="C453" s="4" t="s">
        <v>486</v>
      </c>
      <c r="D453" s="4" t="s">
        <v>770</v>
      </c>
      <c r="E453" s="4" t="s">
        <v>4663</v>
      </c>
      <c r="F453" s="4">
        <v>1071818</v>
      </c>
      <c r="G453" s="5" t="s">
        <v>15</v>
      </c>
      <c r="H453" s="4">
        <v>600</v>
      </c>
      <c r="I453" s="6">
        <v>734359.15</v>
      </c>
      <c r="J453" s="6">
        <v>488129</v>
      </c>
      <c r="K453" s="7">
        <f t="shared" si="14"/>
        <v>246230.15000000002</v>
      </c>
      <c r="L453" s="4" t="str">
        <f t="shared" si="15"/>
        <v>CARTERA CASTIGADA</v>
      </c>
    </row>
    <row r="454" spans="1:12" x14ac:dyDescent="0.2">
      <c r="A454" s="4" t="s">
        <v>11</v>
      </c>
      <c r="B454" s="4" t="s">
        <v>25</v>
      </c>
      <c r="C454" s="4" t="s">
        <v>771</v>
      </c>
      <c r="D454" s="4" t="s">
        <v>772</v>
      </c>
      <c r="E454" s="4" t="s">
        <v>4664</v>
      </c>
      <c r="F454" s="4">
        <v>1358975</v>
      </c>
      <c r="G454" s="5" t="s">
        <v>15</v>
      </c>
      <c r="H454" s="4">
        <v>600</v>
      </c>
      <c r="I454" s="6">
        <v>1171371.8999999999</v>
      </c>
      <c r="J454" s="6">
        <v>837747</v>
      </c>
      <c r="K454" s="7">
        <f t="shared" si="14"/>
        <v>333624.89999999991</v>
      </c>
      <c r="L454" s="4" t="str">
        <f t="shared" si="15"/>
        <v>CARTERA CASTIGADA</v>
      </c>
    </row>
    <row r="455" spans="1:12" x14ac:dyDescent="0.2">
      <c r="A455" s="4" t="s">
        <v>11</v>
      </c>
      <c r="B455" s="4" t="s">
        <v>16</v>
      </c>
      <c r="C455" s="4" t="s">
        <v>474</v>
      </c>
      <c r="D455" s="4" t="s">
        <v>327</v>
      </c>
      <c r="E455" s="4" t="s">
        <v>4665</v>
      </c>
      <c r="F455" s="4">
        <v>1362753</v>
      </c>
      <c r="G455" s="5" t="s">
        <v>15</v>
      </c>
      <c r="H455" s="4">
        <v>600</v>
      </c>
      <c r="I455" s="6">
        <v>1372001.97</v>
      </c>
      <c r="J455" s="6">
        <v>972105</v>
      </c>
      <c r="K455" s="7">
        <f t="shared" si="14"/>
        <v>399896.97</v>
      </c>
      <c r="L455" s="4" t="str">
        <f t="shared" si="15"/>
        <v>CARTERA CASTIGADA</v>
      </c>
    </row>
    <row r="456" spans="1:12" x14ac:dyDescent="0.2">
      <c r="A456" s="4" t="s">
        <v>11</v>
      </c>
      <c r="B456" s="4" t="s">
        <v>157</v>
      </c>
      <c r="C456" s="4" t="s">
        <v>773</v>
      </c>
      <c r="D456" s="4" t="s">
        <v>774</v>
      </c>
      <c r="E456" s="4" t="s">
        <v>4666</v>
      </c>
      <c r="F456" s="4">
        <v>1212651</v>
      </c>
      <c r="G456" s="5" t="s">
        <v>15</v>
      </c>
      <c r="H456" s="4">
        <v>570</v>
      </c>
      <c r="I456" s="6">
        <v>669359.94999999995</v>
      </c>
      <c r="J456" s="6">
        <v>467477</v>
      </c>
      <c r="K456" s="7">
        <f t="shared" si="14"/>
        <v>201882.94999999995</v>
      </c>
      <c r="L456" s="4" t="str">
        <f t="shared" si="15"/>
        <v>CARTERA CASTIGADA</v>
      </c>
    </row>
    <row r="457" spans="1:12" x14ac:dyDescent="0.2">
      <c r="A457" s="4" t="s">
        <v>11</v>
      </c>
      <c r="B457" s="4" t="s">
        <v>12</v>
      </c>
      <c r="C457" s="4" t="s">
        <v>775</v>
      </c>
      <c r="D457" s="4" t="s">
        <v>776</v>
      </c>
      <c r="E457" s="4" t="s">
        <v>4667</v>
      </c>
      <c r="F457" s="4">
        <v>523181</v>
      </c>
      <c r="G457" s="5" t="s">
        <v>15</v>
      </c>
      <c r="H457" s="4">
        <v>570</v>
      </c>
      <c r="I457" s="6">
        <v>775090.57</v>
      </c>
      <c r="J457" s="6">
        <v>576343</v>
      </c>
      <c r="K457" s="7">
        <f t="shared" si="14"/>
        <v>198747.56999999995</v>
      </c>
      <c r="L457" s="4" t="str">
        <f t="shared" si="15"/>
        <v>CARTERA CASTIGADA</v>
      </c>
    </row>
    <row r="458" spans="1:12" x14ac:dyDescent="0.2">
      <c r="A458" s="4" t="s">
        <v>11</v>
      </c>
      <c r="B458" s="4" t="s">
        <v>19</v>
      </c>
      <c r="C458" s="4" t="s">
        <v>36</v>
      </c>
      <c r="D458" s="4" t="s">
        <v>777</v>
      </c>
      <c r="E458" s="4" t="s">
        <v>4668</v>
      </c>
      <c r="F458" s="4">
        <v>621571</v>
      </c>
      <c r="G458" s="5" t="s">
        <v>15</v>
      </c>
      <c r="H458" s="4">
        <v>570</v>
      </c>
      <c r="I458" s="6">
        <v>2186516.25</v>
      </c>
      <c r="J458" s="6">
        <v>1536722</v>
      </c>
      <c r="K458" s="7">
        <f t="shared" si="14"/>
        <v>649794.25</v>
      </c>
      <c r="L458" s="4" t="str">
        <f t="shared" si="15"/>
        <v>CARTERA CASTIGADA</v>
      </c>
    </row>
    <row r="459" spans="1:12" x14ac:dyDescent="0.2">
      <c r="A459" s="4" t="s">
        <v>11</v>
      </c>
      <c r="B459" s="4" t="s">
        <v>16</v>
      </c>
      <c r="C459" s="4" t="s">
        <v>778</v>
      </c>
      <c r="D459" s="4" t="s">
        <v>461</v>
      </c>
      <c r="E459" s="4" t="s">
        <v>4669</v>
      </c>
      <c r="F459" s="4">
        <v>1061090</v>
      </c>
      <c r="G459" s="5" t="s">
        <v>15</v>
      </c>
      <c r="H459" s="4">
        <v>540</v>
      </c>
      <c r="I459" s="6">
        <v>531593.48</v>
      </c>
      <c r="J459" s="6">
        <v>395692</v>
      </c>
      <c r="K459" s="7">
        <f t="shared" si="14"/>
        <v>135901.47999999998</v>
      </c>
      <c r="L459" s="4" t="str">
        <f t="shared" si="15"/>
        <v>CARTERA CASTIGADA</v>
      </c>
    </row>
    <row r="460" spans="1:12" x14ac:dyDescent="0.2">
      <c r="A460" s="4" t="s">
        <v>11</v>
      </c>
      <c r="B460" s="4" t="s">
        <v>25</v>
      </c>
      <c r="C460" s="4" t="s">
        <v>779</v>
      </c>
      <c r="D460" s="4" t="s">
        <v>780</v>
      </c>
      <c r="E460" s="4" t="s">
        <v>4670</v>
      </c>
      <c r="F460" s="4">
        <v>775351</v>
      </c>
      <c r="G460" s="5" t="s">
        <v>15</v>
      </c>
      <c r="H460" s="4">
        <v>540</v>
      </c>
      <c r="I460" s="6">
        <v>776962.85</v>
      </c>
      <c r="J460" s="6">
        <v>428192</v>
      </c>
      <c r="K460" s="7">
        <f t="shared" si="14"/>
        <v>348770.85</v>
      </c>
      <c r="L460" s="4" t="str">
        <f t="shared" si="15"/>
        <v>CARTERA CASTIGADA</v>
      </c>
    </row>
    <row r="461" spans="1:12" x14ac:dyDescent="0.2">
      <c r="A461" s="4" t="s">
        <v>11</v>
      </c>
      <c r="B461" s="4" t="s">
        <v>488</v>
      </c>
      <c r="C461" s="4" t="s">
        <v>781</v>
      </c>
      <c r="D461" s="4" t="s">
        <v>52</v>
      </c>
      <c r="E461" s="4" t="s">
        <v>4671</v>
      </c>
      <c r="F461" s="4">
        <v>1115888</v>
      </c>
      <c r="G461" s="5" t="s">
        <v>15</v>
      </c>
      <c r="H461" s="4">
        <v>540</v>
      </c>
      <c r="I461" s="6">
        <v>810263.75</v>
      </c>
      <c r="J461" s="6">
        <v>588506</v>
      </c>
      <c r="K461" s="7">
        <f t="shared" si="14"/>
        <v>221757.75</v>
      </c>
      <c r="L461" s="4" t="str">
        <f t="shared" si="15"/>
        <v>CARTERA CASTIGADA</v>
      </c>
    </row>
    <row r="462" spans="1:12" x14ac:dyDescent="0.2">
      <c r="A462" s="4" t="s">
        <v>11</v>
      </c>
      <c r="B462" s="4" t="s">
        <v>25</v>
      </c>
      <c r="C462" s="4" t="s">
        <v>782</v>
      </c>
      <c r="D462" s="4" t="s">
        <v>783</v>
      </c>
      <c r="E462" s="4" t="s">
        <v>4672</v>
      </c>
      <c r="F462" s="4">
        <v>1161734</v>
      </c>
      <c r="G462" s="5" t="s">
        <v>15</v>
      </c>
      <c r="H462" s="4">
        <v>540</v>
      </c>
      <c r="I462" s="6">
        <v>919093.64</v>
      </c>
      <c r="J462" s="6">
        <v>671993</v>
      </c>
      <c r="K462" s="7">
        <f t="shared" si="14"/>
        <v>247100.64</v>
      </c>
      <c r="L462" s="4" t="str">
        <f t="shared" si="15"/>
        <v>CARTERA CASTIGADA</v>
      </c>
    </row>
    <row r="463" spans="1:12" x14ac:dyDescent="0.2">
      <c r="A463" s="4" t="s">
        <v>11</v>
      </c>
      <c r="B463" s="4" t="s">
        <v>157</v>
      </c>
      <c r="C463" s="4" t="s">
        <v>784</v>
      </c>
      <c r="D463" s="4" t="s">
        <v>694</v>
      </c>
      <c r="E463" s="4" t="s">
        <v>4673</v>
      </c>
      <c r="F463" s="4">
        <v>1135712</v>
      </c>
      <c r="G463" s="5" t="s">
        <v>15</v>
      </c>
      <c r="H463" s="4">
        <v>540</v>
      </c>
      <c r="I463" s="6">
        <v>1397299.44</v>
      </c>
      <c r="J463" s="6">
        <v>959410</v>
      </c>
      <c r="K463" s="7">
        <f t="shared" si="14"/>
        <v>437889.43999999994</v>
      </c>
      <c r="L463" s="4" t="str">
        <f t="shared" si="15"/>
        <v>CARTERA CASTIGADA</v>
      </c>
    </row>
    <row r="464" spans="1:12" x14ac:dyDescent="0.2">
      <c r="A464" s="4" t="s">
        <v>11</v>
      </c>
      <c r="B464" s="4" t="s">
        <v>25</v>
      </c>
      <c r="C464" s="4" t="s">
        <v>144</v>
      </c>
      <c r="D464" s="4" t="s">
        <v>785</v>
      </c>
      <c r="E464" s="4" t="s">
        <v>4674</v>
      </c>
      <c r="F464" s="4">
        <v>495612</v>
      </c>
      <c r="G464" s="5" t="s">
        <v>15</v>
      </c>
      <c r="H464" s="4">
        <v>540</v>
      </c>
      <c r="I464" s="6">
        <v>2639332.21</v>
      </c>
      <c r="J464" s="6">
        <v>1911470</v>
      </c>
      <c r="K464" s="7">
        <f t="shared" si="14"/>
        <v>727862.21</v>
      </c>
      <c r="L464" s="4" t="str">
        <f t="shared" si="15"/>
        <v>CARTERA CASTIGADA</v>
      </c>
    </row>
    <row r="465" spans="1:12" x14ac:dyDescent="0.2">
      <c r="A465" s="4" t="s">
        <v>11</v>
      </c>
      <c r="B465" s="4" t="s">
        <v>12</v>
      </c>
      <c r="C465" s="4" t="s">
        <v>786</v>
      </c>
      <c r="D465" s="4" t="s">
        <v>787</v>
      </c>
      <c r="E465" s="4" t="s">
        <v>4675</v>
      </c>
      <c r="F465" s="4">
        <v>493963</v>
      </c>
      <c r="G465" s="5" t="s">
        <v>15</v>
      </c>
      <c r="H465" s="4">
        <v>510</v>
      </c>
      <c r="I465" s="6">
        <v>555330.53</v>
      </c>
      <c r="J465" s="6">
        <v>367141</v>
      </c>
      <c r="K465" s="7">
        <f t="shared" si="14"/>
        <v>188189.53000000003</v>
      </c>
      <c r="L465" s="4" t="str">
        <f t="shared" si="15"/>
        <v>CARTERA CASTIGADA</v>
      </c>
    </row>
    <row r="466" spans="1:12" x14ac:dyDescent="0.2">
      <c r="A466" s="4" t="s">
        <v>11</v>
      </c>
      <c r="B466" s="4" t="s">
        <v>25</v>
      </c>
      <c r="C466" s="4" t="s">
        <v>788</v>
      </c>
      <c r="D466" s="4" t="s">
        <v>789</v>
      </c>
      <c r="E466" s="4" t="s">
        <v>4676</v>
      </c>
      <c r="F466" s="4">
        <v>1388790</v>
      </c>
      <c r="G466" s="5" t="s">
        <v>15</v>
      </c>
      <c r="H466" s="4">
        <v>510</v>
      </c>
      <c r="I466" s="6">
        <v>800037.5</v>
      </c>
      <c r="J466" s="6">
        <v>571544</v>
      </c>
      <c r="K466" s="7">
        <f t="shared" si="14"/>
        <v>228493.5</v>
      </c>
      <c r="L466" s="4" t="str">
        <f t="shared" si="15"/>
        <v>CARTERA CASTIGADA</v>
      </c>
    </row>
    <row r="467" spans="1:12" x14ac:dyDescent="0.2">
      <c r="A467" s="4" t="s">
        <v>11</v>
      </c>
      <c r="B467" s="4" t="s">
        <v>12</v>
      </c>
      <c r="C467" s="4" t="s">
        <v>26</v>
      </c>
      <c r="D467" s="4" t="s">
        <v>790</v>
      </c>
      <c r="E467" s="4" t="s">
        <v>4677</v>
      </c>
      <c r="F467" s="4">
        <v>1077823</v>
      </c>
      <c r="G467" s="5" t="s">
        <v>15</v>
      </c>
      <c r="H467" s="4">
        <v>510</v>
      </c>
      <c r="I467" s="6">
        <v>1367073.85</v>
      </c>
      <c r="J467" s="6">
        <v>909181</v>
      </c>
      <c r="K467" s="7">
        <f t="shared" si="14"/>
        <v>457892.85000000009</v>
      </c>
      <c r="L467" s="4" t="str">
        <f t="shared" si="15"/>
        <v>CARTERA CASTIGADA</v>
      </c>
    </row>
    <row r="468" spans="1:12" x14ac:dyDescent="0.2">
      <c r="A468" s="4" t="s">
        <v>11</v>
      </c>
      <c r="B468" s="4" t="s">
        <v>19</v>
      </c>
      <c r="C468" s="4" t="s">
        <v>791</v>
      </c>
      <c r="D468" s="4" t="s">
        <v>792</v>
      </c>
      <c r="E468" s="4" t="s">
        <v>4678</v>
      </c>
      <c r="F468" s="4">
        <v>757078</v>
      </c>
      <c r="G468" s="5" t="s">
        <v>15</v>
      </c>
      <c r="H468" s="4">
        <v>480</v>
      </c>
      <c r="I468" s="6">
        <v>87667.47</v>
      </c>
      <c r="J468" s="6">
        <v>9985</v>
      </c>
      <c r="K468" s="7">
        <f t="shared" si="14"/>
        <v>77682.47</v>
      </c>
      <c r="L468" s="4" t="str">
        <f t="shared" si="15"/>
        <v>CARTERA CASTIGADA</v>
      </c>
    </row>
    <row r="469" spans="1:12" x14ac:dyDescent="0.2">
      <c r="A469" s="4" t="s">
        <v>11</v>
      </c>
      <c r="B469" s="4" t="s">
        <v>12</v>
      </c>
      <c r="C469" s="4" t="s">
        <v>793</v>
      </c>
      <c r="D469" s="4" t="s">
        <v>794</v>
      </c>
      <c r="E469" s="4" t="s">
        <v>4679</v>
      </c>
      <c r="F469" s="4">
        <v>36562</v>
      </c>
      <c r="G469" s="5" t="s">
        <v>15</v>
      </c>
      <c r="H469" s="4">
        <v>480</v>
      </c>
      <c r="I469" s="6">
        <v>96008.52</v>
      </c>
      <c r="J469" s="6">
        <v>18230</v>
      </c>
      <c r="K469" s="7">
        <f t="shared" si="14"/>
        <v>77778.52</v>
      </c>
      <c r="L469" s="4" t="str">
        <f t="shared" si="15"/>
        <v>CARTERA CASTIGADA</v>
      </c>
    </row>
    <row r="470" spans="1:12" x14ac:dyDescent="0.2">
      <c r="A470" s="4" t="s">
        <v>11</v>
      </c>
      <c r="B470" s="4" t="s">
        <v>25</v>
      </c>
      <c r="C470" s="4" t="s">
        <v>795</v>
      </c>
      <c r="D470" s="4" t="s">
        <v>796</v>
      </c>
      <c r="E470" s="4" t="s">
        <v>4680</v>
      </c>
      <c r="F470" s="4">
        <v>1295110</v>
      </c>
      <c r="G470" s="5" t="s">
        <v>15</v>
      </c>
      <c r="H470" s="4">
        <v>480</v>
      </c>
      <c r="I470" s="6">
        <v>136034.92000000001</v>
      </c>
      <c r="J470" s="6">
        <v>69161</v>
      </c>
      <c r="K470" s="7">
        <f t="shared" si="14"/>
        <v>66873.920000000013</v>
      </c>
      <c r="L470" s="4" t="str">
        <f t="shared" si="15"/>
        <v>CARTERA CASTIGADA</v>
      </c>
    </row>
    <row r="471" spans="1:12" x14ac:dyDescent="0.2">
      <c r="A471" s="4" t="s">
        <v>11</v>
      </c>
      <c r="B471" s="4" t="s">
        <v>19</v>
      </c>
      <c r="C471" s="4" t="s">
        <v>797</v>
      </c>
      <c r="D471" s="4" t="s">
        <v>798</v>
      </c>
      <c r="E471" s="4" t="s">
        <v>4681</v>
      </c>
      <c r="F471" s="4">
        <v>1432507</v>
      </c>
      <c r="G471" s="5" t="s">
        <v>15</v>
      </c>
      <c r="H471" s="4">
        <v>480</v>
      </c>
      <c r="I471" s="6">
        <v>611733.41</v>
      </c>
      <c r="J471" s="6">
        <v>477852</v>
      </c>
      <c r="K471" s="7">
        <f t="shared" si="14"/>
        <v>133881.41000000003</v>
      </c>
      <c r="L471" s="4" t="str">
        <f t="shared" si="15"/>
        <v>CARTERA CASTIGADA</v>
      </c>
    </row>
    <row r="472" spans="1:12" x14ac:dyDescent="0.2">
      <c r="A472" s="4" t="s">
        <v>11</v>
      </c>
      <c r="B472" s="4" t="s">
        <v>16</v>
      </c>
      <c r="C472" s="4" t="s">
        <v>799</v>
      </c>
      <c r="D472" s="4" t="s">
        <v>800</v>
      </c>
      <c r="E472" s="4" t="s">
        <v>4682</v>
      </c>
      <c r="F472" s="4">
        <v>1015211</v>
      </c>
      <c r="G472" s="5" t="s">
        <v>15</v>
      </c>
      <c r="H472" s="4">
        <v>480</v>
      </c>
      <c r="I472" s="6">
        <v>794804.53</v>
      </c>
      <c r="J472" s="6">
        <v>477683</v>
      </c>
      <c r="K472" s="7">
        <f t="shared" si="14"/>
        <v>317121.53000000003</v>
      </c>
      <c r="L472" s="4" t="str">
        <f t="shared" si="15"/>
        <v>CARTERA CASTIGADA</v>
      </c>
    </row>
    <row r="473" spans="1:12" x14ac:dyDescent="0.2">
      <c r="A473" s="4" t="s">
        <v>11</v>
      </c>
      <c r="B473" s="4" t="s">
        <v>25</v>
      </c>
      <c r="C473" s="4" t="s">
        <v>33</v>
      </c>
      <c r="D473" s="4" t="s">
        <v>801</v>
      </c>
      <c r="E473" s="4" t="s">
        <v>4683</v>
      </c>
      <c r="F473" s="4">
        <v>738615</v>
      </c>
      <c r="G473" s="5" t="s">
        <v>15</v>
      </c>
      <c r="H473" s="4">
        <v>480</v>
      </c>
      <c r="I473" s="6">
        <v>1850826.65</v>
      </c>
      <c r="J473" s="6">
        <v>1470370</v>
      </c>
      <c r="K473" s="7">
        <f t="shared" si="14"/>
        <v>380456.64999999991</v>
      </c>
      <c r="L473" s="4" t="str">
        <f t="shared" si="15"/>
        <v>CARTERA CASTIGADA</v>
      </c>
    </row>
    <row r="474" spans="1:12" x14ac:dyDescent="0.2">
      <c r="A474" s="4" t="s">
        <v>11</v>
      </c>
      <c r="B474" s="4" t="s">
        <v>12</v>
      </c>
      <c r="C474" s="4" t="s">
        <v>255</v>
      </c>
      <c r="D474" s="4" t="s">
        <v>802</v>
      </c>
      <c r="E474" s="4" t="s">
        <v>4684</v>
      </c>
      <c r="F474" s="4">
        <v>1079936</v>
      </c>
      <c r="G474" s="5" t="s">
        <v>15</v>
      </c>
      <c r="H474" s="4">
        <v>480</v>
      </c>
      <c r="I474" s="6">
        <v>2865985.65</v>
      </c>
      <c r="J474" s="6">
        <v>2094648</v>
      </c>
      <c r="K474" s="7">
        <f t="shared" si="14"/>
        <v>771337.64999999991</v>
      </c>
      <c r="L474" s="4" t="str">
        <f t="shared" si="15"/>
        <v>CARTERA CASTIGADA</v>
      </c>
    </row>
    <row r="475" spans="1:12" x14ac:dyDescent="0.2">
      <c r="A475" s="4" t="s">
        <v>11</v>
      </c>
      <c r="B475" s="4" t="s">
        <v>12</v>
      </c>
      <c r="C475" s="4" t="s">
        <v>803</v>
      </c>
      <c r="D475" s="4" t="s">
        <v>804</v>
      </c>
      <c r="E475" s="4" t="s">
        <v>4685</v>
      </c>
      <c r="F475" s="4">
        <v>1141504</v>
      </c>
      <c r="G475" s="5" t="s">
        <v>15</v>
      </c>
      <c r="H475" s="4">
        <v>450</v>
      </c>
      <c r="I475" s="6">
        <v>85637.56</v>
      </c>
      <c r="J475" s="6">
        <v>6864</v>
      </c>
      <c r="K475" s="7">
        <f t="shared" si="14"/>
        <v>78773.56</v>
      </c>
      <c r="L475" s="4" t="str">
        <f t="shared" si="15"/>
        <v>CARTERA CASTIGADA</v>
      </c>
    </row>
    <row r="476" spans="1:12" x14ac:dyDescent="0.2">
      <c r="A476" s="4" t="s">
        <v>11</v>
      </c>
      <c r="B476" s="4" t="s">
        <v>25</v>
      </c>
      <c r="C476" s="4" t="s">
        <v>805</v>
      </c>
      <c r="D476" s="4" t="s">
        <v>806</v>
      </c>
      <c r="E476" s="4" t="s">
        <v>4686</v>
      </c>
      <c r="F476" s="4">
        <v>1074465</v>
      </c>
      <c r="G476" s="5" t="s">
        <v>15</v>
      </c>
      <c r="H476" s="4">
        <v>450</v>
      </c>
      <c r="I476" s="6">
        <v>233191.91</v>
      </c>
      <c r="J476" s="6">
        <v>106490</v>
      </c>
      <c r="K476" s="7">
        <f t="shared" si="14"/>
        <v>126701.91</v>
      </c>
      <c r="L476" s="4" t="str">
        <f t="shared" si="15"/>
        <v>CARTERA CASTIGADA</v>
      </c>
    </row>
    <row r="477" spans="1:12" x14ac:dyDescent="0.2">
      <c r="A477" s="4" t="s">
        <v>11</v>
      </c>
      <c r="B477" s="4" t="s">
        <v>12</v>
      </c>
      <c r="C477" s="4" t="s">
        <v>807</v>
      </c>
      <c r="D477" s="4" t="s">
        <v>808</v>
      </c>
      <c r="E477" s="4" t="s">
        <v>4687</v>
      </c>
      <c r="F477" s="4">
        <v>1012200</v>
      </c>
      <c r="G477" s="5" t="s">
        <v>15</v>
      </c>
      <c r="H477" s="4">
        <v>450</v>
      </c>
      <c r="I477" s="6">
        <v>383473.69</v>
      </c>
      <c r="J477" s="6">
        <v>220243</v>
      </c>
      <c r="K477" s="7">
        <f t="shared" si="14"/>
        <v>163230.69</v>
      </c>
      <c r="L477" s="4" t="str">
        <f t="shared" si="15"/>
        <v>CARTERA CASTIGADA</v>
      </c>
    </row>
    <row r="478" spans="1:12" x14ac:dyDescent="0.2">
      <c r="A478" s="4" t="s">
        <v>11</v>
      </c>
      <c r="B478" s="4" t="s">
        <v>488</v>
      </c>
      <c r="C478" s="4" t="s">
        <v>809</v>
      </c>
      <c r="D478" s="4" t="s">
        <v>810</v>
      </c>
      <c r="E478" s="4" t="s">
        <v>4688</v>
      </c>
      <c r="F478" s="4">
        <v>1210978</v>
      </c>
      <c r="G478" s="5" t="s">
        <v>15</v>
      </c>
      <c r="H478" s="4">
        <v>450</v>
      </c>
      <c r="I478" s="6">
        <v>433809.99</v>
      </c>
      <c r="J478" s="6">
        <v>285532</v>
      </c>
      <c r="K478" s="7">
        <f t="shared" si="14"/>
        <v>148277.99</v>
      </c>
      <c r="L478" s="4" t="str">
        <f t="shared" si="15"/>
        <v>CARTERA CASTIGADA</v>
      </c>
    </row>
    <row r="479" spans="1:12" x14ac:dyDescent="0.2">
      <c r="A479" s="4" t="s">
        <v>11</v>
      </c>
      <c r="B479" s="4" t="s">
        <v>19</v>
      </c>
      <c r="C479" s="4" t="s">
        <v>811</v>
      </c>
      <c r="D479" s="4" t="s">
        <v>812</v>
      </c>
      <c r="E479" s="4" t="s">
        <v>4689</v>
      </c>
      <c r="F479" s="4">
        <v>1340395</v>
      </c>
      <c r="G479" s="5" t="s">
        <v>15</v>
      </c>
      <c r="H479" s="4">
        <v>450</v>
      </c>
      <c r="I479" s="6">
        <v>652752.88</v>
      </c>
      <c r="J479" s="6">
        <v>446317</v>
      </c>
      <c r="K479" s="7">
        <f t="shared" si="14"/>
        <v>206435.88</v>
      </c>
      <c r="L479" s="4" t="str">
        <f t="shared" si="15"/>
        <v>CARTERA CASTIGADA</v>
      </c>
    </row>
    <row r="480" spans="1:12" x14ac:dyDescent="0.2">
      <c r="A480" s="4" t="s">
        <v>11</v>
      </c>
      <c r="B480" s="4" t="s">
        <v>19</v>
      </c>
      <c r="C480" s="4" t="s">
        <v>813</v>
      </c>
      <c r="D480" s="4" t="s">
        <v>814</v>
      </c>
      <c r="E480" s="4" t="s">
        <v>4690</v>
      </c>
      <c r="F480" s="4">
        <v>683605</v>
      </c>
      <c r="G480" s="5" t="s">
        <v>15</v>
      </c>
      <c r="H480" s="4">
        <v>450</v>
      </c>
      <c r="I480" s="6">
        <v>1368499.08</v>
      </c>
      <c r="J480" s="6">
        <v>966130</v>
      </c>
      <c r="K480" s="7">
        <f t="shared" si="14"/>
        <v>402369.08000000007</v>
      </c>
      <c r="L480" s="4" t="str">
        <f t="shared" si="15"/>
        <v>CARTERA CASTIGADA</v>
      </c>
    </row>
    <row r="481" spans="1:12" x14ac:dyDescent="0.2">
      <c r="A481" s="4" t="s">
        <v>11</v>
      </c>
      <c r="B481" s="4" t="s">
        <v>16</v>
      </c>
      <c r="C481" s="4" t="s">
        <v>451</v>
      </c>
      <c r="D481" s="4" t="s">
        <v>815</v>
      </c>
      <c r="E481" s="4" t="s">
        <v>4691</v>
      </c>
      <c r="F481" s="4">
        <v>568996</v>
      </c>
      <c r="G481" s="5" t="s">
        <v>15</v>
      </c>
      <c r="H481" s="4">
        <v>450</v>
      </c>
      <c r="I481" s="6">
        <v>2315221.91</v>
      </c>
      <c r="J481" s="6">
        <v>1754106</v>
      </c>
      <c r="K481" s="7">
        <f t="shared" si="14"/>
        <v>561115.91000000015</v>
      </c>
      <c r="L481" s="4" t="str">
        <f t="shared" si="15"/>
        <v>CARTERA CASTIGADA</v>
      </c>
    </row>
    <row r="482" spans="1:12" x14ac:dyDescent="0.2">
      <c r="A482" s="4" t="s">
        <v>11</v>
      </c>
      <c r="B482" s="4" t="s">
        <v>67</v>
      </c>
      <c r="C482" s="4" t="s">
        <v>53</v>
      </c>
      <c r="D482" s="4" t="s">
        <v>816</v>
      </c>
      <c r="E482" s="4" t="s">
        <v>4692</v>
      </c>
      <c r="F482" s="4">
        <v>96491</v>
      </c>
      <c r="G482" s="5" t="s">
        <v>15</v>
      </c>
      <c r="H482" s="4">
        <v>450</v>
      </c>
      <c r="I482" s="6">
        <v>3930222.36</v>
      </c>
      <c r="J482" s="6">
        <v>3020042</v>
      </c>
      <c r="K482" s="7">
        <f t="shared" si="14"/>
        <v>910180.35999999987</v>
      </c>
      <c r="L482" s="4" t="str">
        <f t="shared" si="15"/>
        <v>CARTERA CASTIGADA</v>
      </c>
    </row>
    <row r="483" spans="1:12" x14ac:dyDescent="0.2">
      <c r="A483" s="4" t="s">
        <v>11</v>
      </c>
      <c r="B483" s="4" t="s">
        <v>19</v>
      </c>
      <c r="C483" s="4" t="s">
        <v>817</v>
      </c>
      <c r="D483" s="4" t="s">
        <v>310</v>
      </c>
      <c r="E483" s="4" t="s">
        <v>4693</v>
      </c>
      <c r="F483" s="4">
        <v>1381522</v>
      </c>
      <c r="G483" s="5" t="s">
        <v>15</v>
      </c>
      <c r="H483" s="4">
        <v>420</v>
      </c>
      <c r="I483" s="6">
        <v>908737.14</v>
      </c>
      <c r="J483" s="6">
        <v>724757</v>
      </c>
      <c r="K483" s="7">
        <f t="shared" si="14"/>
        <v>183980.14</v>
      </c>
      <c r="L483" s="4" t="str">
        <f t="shared" si="15"/>
        <v>CARTERA CASTIGADA</v>
      </c>
    </row>
    <row r="484" spans="1:12" x14ac:dyDescent="0.2">
      <c r="A484" s="4" t="s">
        <v>11</v>
      </c>
      <c r="B484" s="4" t="s">
        <v>67</v>
      </c>
      <c r="C484" s="4" t="s">
        <v>818</v>
      </c>
      <c r="D484" s="4" t="s">
        <v>819</v>
      </c>
      <c r="E484" s="4" t="s">
        <v>4694</v>
      </c>
      <c r="F484" s="4">
        <v>1238565</v>
      </c>
      <c r="G484" s="5" t="s">
        <v>15</v>
      </c>
      <c r="H484" s="4">
        <v>420</v>
      </c>
      <c r="I484" s="6">
        <v>918873.17</v>
      </c>
      <c r="J484" s="6">
        <v>655513</v>
      </c>
      <c r="K484" s="7">
        <f t="shared" si="14"/>
        <v>263360.17000000004</v>
      </c>
      <c r="L484" s="4" t="str">
        <f t="shared" si="15"/>
        <v>CARTERA CASTIGADA</v>
      </c>
    </row>
    <row r="485" spans="1:12" x14ac:dyDescent="0.2">
      <c r="A485" s="4" t="s">
        <v>11</v>
      </c>
      <c r="B485" s="4" t="s">
        <v>157</v>
      </c>
      <c r="C485" s="4" t="s">
        <v>820</v>
      </c>
      <c r="D485" s="4" t="s">
        <v>821</v>
      </c>
      <c r="E485" s="4" t="s">
        <v>4695</v>
      </c>
      <c r="F485" s="4">
        <v>798486</v>
      </c>
      <c r="G485" s="5" t="s">
        <v>15</v>
      </c>
      <c r="H485" s="4">
        <v>420</v>
      </c>
      <c r="I485" s="6">
        <v>939493.58</v>
      </c>
      <c r="J485" s="6">
        <v>682782</v>
      </c>
      <c r="K485" s="7">
        <f t="shared" si="14"/>
        <v>256711.57999999996</v>
      </c>
      <c r="L485" s="4" t="str">
        <f t="shared" si="15"/>
        <v>CARTERA CASTIGADA</v>
      </c>
    </row>
    <row r="486" spans="1:12" x14ac:dyDescent="0.2">
      <c r="A486" s="4" t="s">
        <v>11</v>
      </c>
      <c r="B486" s="4" t="s">
        <v>50</v>
      </c>
      <c r="C486" s="4" t="s">
        <v>822</v>
      </c>
      <c r="D486" s="4" t="s">
        <v>823</v>
      </c>
      <c r="E486" s="4" t="s">
        <v>4696</v>
      </c>
      <c r="F486" s="4">
        <v>1150935</v>
      </c>
      <c r="G486" s="5" t="s">
        <v>15</v>
      </c>
      <c r="H486" s="4">
        <v>420</v>
      </c>
      <c r="I486" s="6">
        <v>1271007.31</v>
      </c>
      <c r="J486" s="6">
        <v>960224</v>
      </c>
      <c r="K486" s="7">
        <f t="shared" si="14"/>
        <v>310783.31000000006</v>
      </c>
      <c r="L486" s="4" t="str">
        <f t="shared" si="15"/>
        <v>CARTERA CASTIGADA</v>
      </c>
    </row>
    <row r="487" spans="1:12" x14ac:dyDescent="0.2">
      <c r="A487" s="4" t="s">
        <v>11</v>
      </c>
      <c r="B487" s="4" t="s">
        <v>157</v>
      </c>
      <c r="C487" s="4" t="s">
        <v>824</v>
      </c>
      <c r="D487" s="4" t="s">
        <v>825</v>
      </c>
      <c r="E487" s="4" t="s">
        <v>4697</v>
      </c>
      <c r="F487" s="4">
        <v>1443702</v>
      </c>
      <c r="G487" s="5" t="s">
        <v>15</v>
      </c>
      <c r="H487" s="4">
        <v>420</v>
      </c>
      <c r="I487" s="6">
        <v>1828986.25</v>
      </c>
      <c r="J487" s="6">
        <v>1416669</v>
      </c>
      <c r="K487" s="7">
        <f t="shared" si="14"/>
        <v>412317.25</v>
      </c>
      <c r="L487" s="4" t="str">
        <f t="shared" si="15"/>
        <v>CARTERA CASTIGADA</v>
      </c>
    </row>
    <row r="488" spans="1:12" x14ac:dyDescent="0.2">
      <c r="A488" s="4" t="s">
        <v>11</v>
      </c>
      <c r="B488" s="4" t="s">
        <v>19</v>
      </c>
      <c r="C488" s="4" t="s">
        <v>98</v>
      </c>
      <c r="D488" s="4" t="s">
        <v>826</v>
      </c>
      <c r="E488" s="4" t="s">
        <v>4698</v>
      </c>
      <c r="F488" s="4">
        <v>50381</v>
      </c>
      <c r="G488" s="5" t="s">
        <v>15</v>
      </c>
      <c r="H488" s="4">
        <v>420</v>
      </c>
      <c r="I488" s="6">
        <v>4326496.29</v>
      </c>
      <c r="J488" s="6">
        <v>3207186</v>
      </c>
      <c r="K488" s="7">
        <f t="shared" si="14"/>
        <v>1119310.29</v>
      </c>
      <c r="L488" s="4" t="str">
        <f t="shared" si="15"/>
        <v>CARTERA CASTIGADA</v>
      </c>
    </row>
    <row r="489" spans="1:12" x14ac:dyDescent="0.2">
      <c r="A489" s="4" t="s">
        <v>11</v>
      </c>
      <c r="B489" s="4" t="s">
        <v>67</v>
      </c>
      <c r="C489" s="4" t="s">
        <v>827</v>
      </c>
      <c r="D489" s="4" t="s">
        <v>828</v>
      </c>
      <c r="E489" s="4" t="s">
        <v>4699</v>
      </c>
      <c r="F489" s="4">
        <v>745040</v>
      </c>
      <c r="G489" s="5" t="s">
        <v>15</v>
      </c>
      <c r="H489" s="4">
        <v>390</v>
      </c>
      <c r="I489" s="6">
        <v>948555.26</v>
      </c>
      <c r="J489" s="6">
        <v>671142</v>
      </c>
      <c r="K489" s="7">
        <f t="shared" si="14"/>
        <v>277413.26</v>
      </c>
      <c r="L489" s="4" t="str">
        <f t="shared" si="15"/>
        <v>CARTERA CASTIGADA</v>
      </c>
    </row>
    <row r="490" spans="1:12" x14ac:dyDescent="0.2">
      <c r="A490" s="4" t="s">
        <v>11</v>
      </c>
      <c r="B490" s="4" t="s">
        <v>22</v>
      </c>
      <c r="C490" s="4" t="s">
        <v>178</v>
      </c>
      <c r="D490" s="4" t="s">
        <v>829</v>
      </c>
      <c r="E490" s="4" t="s">
        <v>4700</v>
      </c>
      <c r="F490" s="4">
        <v>1297868</v>
      </c>
      <c r="G490" s="5" t="s">
        <v>15</v>
      </c>
      <c r="H490" s="4">
        <v>390</v>
      </c>
      <c r="I490" s="6">
        <v>3217940.19</v>
      </c>
      <c r="J490" s="6">
        <v>2482179</v>
      </c>
      <c r="K490" s="7">
        <f t="shared" si="14"/>
        <v>735761.19</v>
      </c>
      <c r="L490" s="4" t="str">
        <f t="shared" si="15"/>
        <v>CARTERA CASTIGADA</v>
      </c>
    </row>
    <row r="491" spans="1:12" x14ac:dyDescent="0.2">
      <c r="A491" s="4" t="s">
        <v>11</v>
      </c>
      <c r="B491" s="4" t="s">
        <v>12</v>
      </c>
      <c r="C491" s="4" t="s">
        <v>830</v>
      </c>
      <c r="D491" s="4" t="s">
        <v>831</v>
      </c>
      <c r="E491" s="4" t="s">
        <v>4701</v>
      </c>
      <c r="F491" s="4">
        <v>715373</v>
      </c>
      <c r="G491" s="5" t="s">
        <v>15</v>
      </c>
      <c r="H491" s="4">
        <v>360</v>
      </c>
      <c r="I491" s="6">
        <v>63639.18</v>
      </c>
      <c r="J491" s="6">
        <v>43206</v>
      </c>
      <c r="K491" s="7">
        <f t="shared" si="14"/>
        <v>20433.18</v>
      </c>
      <c r="L491" s="4" t="str">
        <f t="shared" si="15"/>
        <v>CARTERA CASTIGADA</v>
      </c>
    </row>
    <row r="492" spans="1:12" x14ac:dyDescent="0.2">
      <c r="A492" s="4" t="s">
        <v>11</v>
      </c>
      <c r="B492" s="4" t="s">
        <v>67</v>
      </c>
      <c r="C492" s="4" t="s">
        <v>832</v>
      </c>
      <c r="D492" s="4" t="s">
        <v>833</v>
      </c>
      <c r="E492" s="4" t="s">
        <v>4702</v>
      </c>
      <c r="F492" s="4">
        <v>1380300</v>
      </c>
      <c r="G492" s="5" t="s">
        <v>15</v>
      </c>
      <c r="H492" s="4">
        <v>360</v>
      </c>
      <c r="I492" s="6">
        <v>442255.83</v>
      </c>
      <c r="J492" s="6">
        <v>336140</v>
      </c>
      <c r="K492" s="7">
        <f t="shared" si="14"/>
        <v>106115.83000000002</v>
      </c>
      <c r="L492" s="4" t="str">
        <f t="shared" si="15"/>
        <v>CARTERA CASTIGADA</v>
      </c>
    </row>
    <row r="493" spans="1:12" x14ac:dyDescent="0.2">
      <c r="A493" s="4" t="s">
        <v>11</v>
      </c>
      <c r="B493" s="4" t="s">
        <v>19</v>
      </c>
      <c r="C493" s="4" t="s">
        <v>834</v>
      </c>
      <c r="D493" s="4" t="s">
        <v>835</v>
      </c>
      <c r="E493" s="4" t="s">
        <v>4703</v>
      </c>
      <c r="F493" s="4">
        <v>127652</v>
      </c>
      <c r="G493" s="5" t="s">
        <v>15</v>
      </c>
      <c r="H493" s="4">
        <v>360</v>
      </c>
      <c r="I493" s="6">
        <v>510107.45</v>
      </c>
      <c r="J493" s="6">
        <v>434348</v>
      </c>
      <c r="K493" s="7">
        <f t="shared" si="14"/>
        <v>75759.450000000012</v>
      </c>
      <c r="L493" s="4" t="str">
        <f t="shared" si="15"/>
        <v>CARTERA CASTIGADA</v>
      </c>
    </row>
    <row r="494" spans="1:12" x14ac:dyDescent="0.2">
      <c r="A494" s="4" t="s">
        <v>11</v>
      </c>
      <c r="B494" s="4" t="s">
        <v>16</v>
      </c>
      <c r="C494" s="4" t="s">
        <v>836</v>
      </c>
      <c r="D494" s="4" t="s">
        <v>837</v>
      </c>
      <c r="E494" s="4" t="s">
        <v>4704</v>
      </c>
      <c r="F494" s="4">
        <v>589315</v>
      </c>
      <c r="G494" s="5" t="s">
        <v>15</v>
      </c>
      <c r="H494" s="4">
        <v>360</v>
      </c>
      <c r="I494" s="6">
        <v>774755.67</v>
      </c>
      <c r="J494" s="6">
        <v>575538</v>
      </c>
      <c r="K494" s="7">
        <f t="shared" si="14"/>
        <v>199217.67000000004</v>
      </c>
      <c r="L494" s="4" t="str">
        <f t="shared" si="15"/>
        <v>CARTERA CASTIGADA</v>
      </c>
    </row>
    <row r="495" spans="1:12" x14ac:dyDescent="0.2">
      <c r="A495" s="4" t="s">
        <v>11</v>
      </c>
      <c r="B495" s="4" t="s">
        <v>12</v>
      </c>
      <c r="C495" s="4" t="s">
        <v>838</v>
      </c>
      <c r="D495" s="4" t="s">
        <v>839</v>
      </c>
      <c r="E495" s="4" t="s">
        <v>4705</v>
      </c>
      <c r="F495" s="4">
        <v>585222</v>
      </c>
      <c r="G495" s="5" t="s">
        <v>15</v>
      </c>
      <c r="H495" s="4">
        <v>360</v>
      </c>
      <c r="I495" s="6">
        <v>1020182.24</v>
      </c>
      <c r="J495" s="6">
        <v>776706</v>
      </c>
      <c r="K495" s="7">
        <f t="shared" si="14"/>
        <v>243476.24</v>
      </c>
      <c r="L495" s="4" t="str">
        <f t="shared" si="15"/>
        <v>CARTERA CASTIGADA</v>
      </c>
    </row>
    <row r="496" spans="1:12" x14ac:dyDescent="0.2">
      <c r="A496" s="4" t="s">
        <v>11</v>
      </c>
      <c r="B496" s="4" t="s">
        <v>25</v>
      </c>
      <c r="C496" s="4" t="s">
        <v>695</v>
      </c>
      <c r="D496" s="4" t="s">
        <v>840</v>
      </c>
      <c r="E496" s="4" t="s">
        <v>4706</v>
      </c>
      <c r="F496" s="4">
        <v>1387651</v>
      </c>
      <c r="G496" s="5" t="s">
        <v>15</v>
      </c>
      <c r="H496" s="4">
        <v>360</v>
      </c>
      <c r="I496" s="6">
        <v>1107992.8500000001</v>
      </c>
      <c r="J496" s="6">
        <v>890913</v>
      </c>
      <c r="K496" s="7">
        <f t="shared" si="14"/>
        <v>217079.85000000009</v>
      </c>
      <c r="L496" s="4" t="str">
        <f t="shared" si="15"/>
        <v>CARTERA CASTIGADA</v>
      </c>
    </row>
    <row r="497" spans="1:12" x14ac:dyDescent="0.2">
      <c r="A497" s="4" t="s">
        <v>11</v>
      </c>
      <c r="B497" s="4" t="s">
        <v>16</v>
      </c>
      <c r="C497" s="4" t="s">
        <v>841</v>
      </c>
      <c r="D497" s="4" t="s">
        <v>842</v>
      </c>
      <c r="E497" s="4" t="s">
        <v>4707</v>
      </c>
      <c r="F497" s="4">
        <v>1008315</v>
      </c>
      <c r="G497" s="5" t="s">
        <v>15</v>
      </c>
      <c r="H497" s="4">
        <v>360</v>
      </c>
      <c r="I497" s="6">
        <v>1709156.3</v>
      </c>
      <c r="J497" s="6">
        <v>1576428</v>
      </c>
      <c r="K497" s="7">
        <f t="shared" si="14"/>
        <v>132728.30000000005</v>
      </c>
      <c r="L497" s="4" t="str">
        <f t="shared" si="15"/>
        <v>CARTERA CASTIGADA</v>
      </c>
    </row>
    <row r="498" spans="1:12" x14ac:dyDescent="0.2">
      <c r="A498" s="4" t="s">
        <v>11</v>
      </c>
      <c r="B498" s="4" t="s">
        <v>67</v>
      </c>
      <c r="C498" s="4" t="s">
        <v>843</v>
      </c>
      <c r="D498" s="4" t="s">
        <v>58</v>
      </c>
      <c r="E498" s="4" t="s">
        <v>4708</v>
      </c>
      <c r="F498" s="4">
        <v>1339314</v>
      </c>
      <c r="G498" s="5" t="s">
        <v>15</v>
      </c>
      <c r="H498" s="4">
        <v>330</v>
      </c>
      <c r="I498" s="6">
        <v>438711.47</v>
      </c>
      <c r="J498" s="6">
        <v>331035</v>
      </c>
      <c r="K498" s="7">
        <f t="shared" si="14"/>
        <v>107676.46999999997</v>
      </c>
      <c r="L498" s="4" t="str">
        <f t="shared" si="15"/>
        <v>CARTERA CASTIGADA</v>
      </c>
    </row>
    <row r="499" spans="1:12" x14ac:dyDescent="0.2">
      <c r="A499" s="4" t="s">
        <v>11</v>
      </c>
      <c r="B499" s="4" t="s">
        <v>157</v>
      </c>
      <c r="C499" s="4" t="s">
        <v>621</v>
      </c>
      <c r="D499" s="4" t="s">
        <v>844</v>
      </c>
      <c r="E499" s="4" t="s">
        <v>4709</v>
      </c>
      <c r="F499" s="4">
        <v>634160</v>
      </c>
      <c r="G499" s="5" t="s">
        <v>15</v>
      </c>
      <c r="H499" s="4">
        <v>330</v>
      </c>
      <c r="I499" s="6">
        <v>657219.18000000005</v>
      </c>
      <c r="J499" s="6">
        <v>474032</v>
      </c>
      <c r="K499" s="7">
        <f t="shared" si="14"/>
        <v>183187.18000000005</v>
      </c>
      <c r="L499" s="4" t="str">
        <f t="shared" si="15"/>
        <v>CARTERA CASTIGADA</v>
      </c>
    </row>
    <row r="500" spans="1:12" x14ac:dyDescent="0.2">
      <c r="A500" s="4" t="s">
        <v>11</v>
      </c>
      <c r="B500" s="4" t="s">
        <v>25</v>
      </c>
      <c r="C500" s="4" t="s">
        <v>845</v>
      </c>
      <c r="D500" s="4" t="s">
        <v>846</v>
      </c>
      <c r="E500" s="4" t="s">
        <v>4710</v>
      </c>
      <c r="F500" s="4">
        <v>1012069</v>
      </c>
      <c r="G500" s="5" t="s">
        <v>15</v>
      </c>
      <c r="H500" s="4">
        <v>330</v>
      </c>
      <c r="I500" s="6">
        <v>666926.94999999995</v>
      </c>
      <c r="J500" s="6">
        <v>468847</v>
      </c>
      <c r="K500" s="7">
        <f t="shared" si="14"/>
        <v>198079.94999999995</v>
      </c>
      <c r="L500" s="4" t="str">
        <f t="shared" si="15"/>
        <v>CARTERA CASTIGADA</v>
      </c>
    </row>
    <row r="501" spans="1:12" x14ac:dyDescent="0.2">
      <c r="A501" s="4" t="s">
        <v>11</v>
      </c>
      <c r="B501" s="4" t="s">
        <v>67</v>
      </c>
      <c r="C501" s="4" t="s">
        <v>847</v>
      </c>
      <c r="D501" s="4" t="s">
        <v>848</v>
      </c>
      <c r="E501" s="4" t="s">
        <v>4711</v>
      </c>
      <c r="F501" s="4">
        <v>745586</v>
      </c>
      <c r="G501" s="5" t="s">
        <v>15</v>
      </c>
      <c r="H501" s="4">
        <v>330</v>
      </c>
      <c r="I501" s="6">
        <v>747263.42</v>
      </c>
      <c r="J501" s="6">
        <v>596485</v>
      </c>
      <c r="K501" s="7">
        <f t="shared" si="14"/>
        <v>150778.42000000004</v>
      </c>
      <c r="L501" s="4" t="str">
        <f t="shared" si="15"/>
        <v>CARTERA CASTIGADA</v>
      </c>
    </row>
    <row r="502" spans="1:12" x14ac:dyDescent="0.2">
      <c r="A502" s="4" t="s">
        <v>11</v>
      </c>
      <c r="B502" s="4" t="s">
        <v>67</v>
      </c>
      <c r="C502" s="4" t="s">
        <v>849</v>
      </c>
      <c r="D502" s="4" t="s">
        <v>850</v>
      </c>
      <c r="E502" s="4" t="s">
        <v>4712</v>
      </c>
      <c r="F502" s="4">
        <v>1135274</v>
      </c>
      <c r="G502" s="5" t="s">
        <v>15</v>
      </c>
      <c r="H502" s="4">
        <v>330</v>
      </c>
      <c r="I502" s="6">
        <v>1009283.85</v>
      </c>
      <c r="J502" s="6">
        <v>764922</v>
      </c>
      <c r="K502" s="7">
        <f t="shared" si="14"/>
        <v>244361.84999999998</v>
      </c>
      <c r="L502" s="4" t="str">
        <f t="shared" si="15"/>
        <v>CARTERA CASTIGADA</v>
      </c>
    </row>
    <row r="503" spans="1:12" x14ac:dyDescent="0.2">
      <c r="A503" s="4" t="s">
        <v>11</v>
      </c>
      <c r="B503" s="4" t="s">
        <v>19</v>
      </c>
      <c r="C503" s="4" t="s">
        <v>851</v>
      </c>
      <c r="D503" s="4" t="s">
        <v>852</v>
      </c>
      <c r="E503" s="4" t="s">
        <v>4713</v>
      </c>
      <c r="F503" s="4">
        <v>1141801</v>
      </c>
      <c r="G503" s="5" t="s">
        <v>15</v>
      </c>
      <c r="H503" s="4">
        <v>330</v>
      </c>
      <c r="I503" s="6">
        <v>1084812.19</v>
      </c>
      <c r="J503" s="6">
        <v>842530</v>
      </c>
      <c r="K503" s="7">
        <f t="shared" si="14"/>
        <v>242282.18999999994</v>
      </c>
      <c r="L503" s="4" t="str">
        <f t="shared" si="15"/>
        <v>CARTERA CASTIGADA</v>
      </c>
    </row>
    <row r="504" spans="1:12" x14ac:dyDescent="0.2">
      <c r="A504" s="4" t="s">
        <v>11</v>
      </c>
      <c r="B504" s="4" t="s">
        <v>12</v>
      </c>
      <c r="C504" s="4" t="s">
        <v>853</v>
      </c>
      <c r="D504" s="4" t="s">
        <v>854</v>
      </c>
      <c r="E504" s="4" t="s">
        <v>4714</v>
      </c>
      <c r="F504" s="4">
        <v>1444692</v>
      </c>
      <c r="G504" s="5" t="s">
        <v>15</v>
      </c>
      <c r="H504" s="4">
        <v>330</v>
      </c>
      <c r="I504" s="6">
        <v>1207575.6399999999</v>
      </c>
      <c r="J504" s="6">
        <v>924221</v>
      </c>
      <c r="K504" s="7">
        <f t="shared" si="14"/>
        <v>283354.6399999999</v>
      </c>
      <c r="L504" s="4" t="str">
        <f t="shared" si="15"/>
        <v>CARTERA CASTIGADA</v>
      </c>
    </row>
    <row r="505" spans="1:12" x14ac:dyDescent="0.2">
      <c r="A505" s="4" t="s">
        <v>11</v>
      </c>
      <c r="B505" s="4" t="s">
        <v>488</v>
      </c>
      <c r="C505" s="4" t="s">
        <v>855</v>
      </c>
      <c r="D505" s="4" t="s">
        <v>856</v>
      </c>
      <c r="E505" s="4" t="s">
        <v>4715</v>
      </c>
      <c r="F505" s="4">
        <v>1172129</v>
      </c>
      <c r="G505" s="5" t="s">
        <v>15</v>
      </c>
      <c r="H505" s="4">
        <v>330</v>
      </c>
      <c r="I505" s="6">
        <v>1255895.57</v>
      </c>
      <c r="J505" s="6">
        <v>970591</v>
      </c>
      <c r="K505" s="7">
        <f t="shared" si="14"/>
        <v>285304.57000000007</v>
      </c>
      <c r="L505" s="4" t="str">
        <f t="shared" si="15"/>
        <v>CARTERA CASTIGADA</v>
      </c>
    </row>
    <row r="506" spans="1:12" x14ac:dyDescent="0.2">
      <c r="A506" s="4" t="s">
        <v>11</v>
      </c>
      <c r="B506" s="4" t="s">
        <v>25</v>
      </c>
      <c r="C506" s="4" t="s">
        <v>612</v>
      </c>
      <c r="D506" s="4" t="s">
        <v>600</v>
      </c>
      <c r="E506" s="4" t="s">
        <v>4716</v>
      </c>
      <c r="F506" s="4">
        <v>859627</v>
      </c>
      <c r="G506" s="5" t="s">
        <v>15</v>
      </c>
      <c r="H506" s="4">
        <v>330</v>
      </c>
      <c r="I506" s="6">
        <v>1284975.25</v>
      </c>
      <c r="J506" s="6">
        <v>1070738</v>
      </c>
      <c r="K506" s="7">
        <f t="shared" si="14"/>
        <v>214237.25</v>
      </c>
      <c r="L506" s="4" t="str">
        <f t="shared" si="15"/>
        <v>CARTERA CASTIGADA</v>
      </c>
    </row>
    <row r="507" spans="1:12" x14ac:dyDescent="0.2">
      <c r="A507" s="4" t="s">
        <v>11</v>
      </c>
      <c r="B507" s="4" t="s">
        <v>25</v>
      </c>
      <c r="C507" s="4" t="s">
        <v>857</v>
      </c>
      <c r="D507" s="4" t="s">
        <v>858</v>
      </c>
      <c r="E507" s="4" t="s">
        <v>4717</v>
      </c>
      <c r="F507" s="4">
        <v>1016391</v>
      </c>
      <c r="G507" s="5" t="s">
        <v>15</v>
      </c>
      <c r="H507" s="4">
        <v>330</v>
      </c>
      <c r="I507" s="6">
        <v>1481887.9</v>
      </c>
      <c r="J507" s="6">
        <v>1171596</v>
      </c>
      <c r="K507" s="7">
        <f t="shared" si="14"/>
        <v>310291.89999999991</v>
      </c>
      <c r="L507" s="4" t="str">
        <f t="shared" si="15"/>
        <v>CARTERA CASTIGADA</v>
      </c>
    </row>
    <row r="508" spans="1:12" x14ac:dyDescent="0.2">
      <c r="A508" s="4" t="s">
        <v>11</v>
      </c>
      <c r="B508" s="4" t="s">
        <v>12</v>
      </c>
      <c r="C508" s="4" t="s">
        <v>859</v>
      </c>
      <c r="D508" s="4" t="s">
        <v>860</v>
      </c>
      <c r="E508" s="4" t="s">
        <v>4718</v>
      </c>
      <c r="F508" s="4">
        <v>813434</v>
      </c>
      <c r="G508" s="5" t="s">
        <v>15</v>
      </c>
      <c r="H508" s="4">
        <v>330</v>
      </c>
      <c r="I508" s="6">
        <v>2208700.2400000002</v>
      </c>
      <c r="J508" s="6">
        <v>1781676</v>
      </c>
      <c r="K508" s="7">
        <f t="shared" si="14"/>
        <v>427024.24000000022</v>
      </c>
      <c r="L508" s="4" t="str">
        <f t="shared" si="15"/>
        <v>CARTERA CASTIGADA</v>
      </c>
    </row>
    <row r="509" spans="1:12" x14ac:dyDescent="0.2">
      <c r="A509" s="4" t="s">
        <v>11</v>
      </c>
      <c r="B509" s="4" t="s">
        <v>22</v>
      </c>
      <c r="C509" s="4" t="s">
        <v>861</v>
      </c>
      <c r="D509" s="4" t="s">
        <v>862</v>
      </c>
      <c r="E509" s="4" t="s">
        <v>4719</v>
      </c>
      <c r="F509" s="4">
        <v>1389095</v>
      </c>
      <c r="G509" s="5" t="s">
        <v>15</v>
      </c>
      <c r="H509" s="4">
        <v>300</v>
      </c>
      <c r="I509" s="6">
        <v>978415.18</v>
      </c>
      <c r="J509" s="6">
        <v>765853</v>
      </c>
      <c r="K509" s="7">
        <f t="shared" si="14"/>
        <v>212562.18000000005</v>
      </c>
      <c r="L509" s="4" t="str">
        <f t="shared" si="15"/>
        <v>CARTERA CASTIGADA</v>
      </c>
    </row>
    <row r="510" spans="1:12" x14ac:dyDescent="0.2">
      <c r="A510" s="4" t="s">
        <v>11</v>
      </c>
      <c r="B510" s="4" t="s">
        <v>12</v>
      </c>
      <c r="C510" s="4" t="s">
        <v>838</v>
      </c>
      <c r="D510" s="4" t="s">
        <v>863</v>
      </c>
      <c r="E510" s="4" t="s">
        <v>4720</v>
      </c>
      <c r="F510" s="4">
        <v>1339835</v>
      </c>
      <c r="G510" s="5" t="s">
        <v>15</v>
      </c>
      <c r="H510" s="4">
        <v>300</v>
      </c>
      <c r="I510" s="6">
        <v>1022376.47</v>
      </c>
      <c r="J510" s="6">
        <v>755355</v>
      </c>
      <c r="K510" s="7">
        <f t="shared" si="14"/>
        <v>267021.46999999997</v>
      </c>
      <c r="L510" s="4" t="str">
        <f t="shared" si="15"/>
        <v>CARTERA CASTIGADA</v>
      </c>
    </row>
    <row r="511" spans="1:12" x14ac:dyDescent="0.2">
      <c r="A511" s="4" t="s">
        <v>11</v>
      </c>
      <c r="B511" s="4" t="s">
        <v>16</v>
      </c>
      <c r="C511" s="4" t="s">
        <v>864</v>
      </c>
      <c r="D511" s="4" t="s">
        <v>865</v>
      </c>
      <c r="E511" s="4" t="s">
        <v>4721</v>
      </c>
      <c r="F511" s="4">
        <v>1517505</v>
      </c>
      <c r="G511" s="5" t="s">
        <v>15</v>
      </c>
      <c r="H511" s="4">
        <v>300</v>
      </c>
      <c r="I511" s="6">
        <v>2259431.9500000002</v>
      </c>
      <c r="J511" s="6">
        <v>1842484</v>
      </c>
      <c r="K511" s="7">
        <f t="shared" si="14"/>
        <v>416947.95000000019</v>
      </c>
      <c r="L511" s="4" t="str">
        <f t="shared" si="15"/>
        <v>CARTERA CASTIGADA</v>
      </c>
    </row>
    <row r="512" spans="1:12" x14ac:dyDescent="0.2">
      <c r="A512" s="4" t="s">
        <v>11</v>
      </c>
      <c r="B512" s="4" t="s">
        <v>25</v>
      </c>
      <c r="C512" s="4" t="s">
        <v>410</v>
      </c>
      <c r="D512" s="4" t="s">
        <v>866</v>
      </c>
      <c r="E512" s="4" t="s">
        <v>4722</v>
      </c>
      <c r="F512" s="4">
        <v>36711</v>
      </c>
      <c r="G512" s="5" t="s">
        <v>15</v>
      </c>
      <c r="H512" s="4">
        <v>300</v>
      </c>
      <c r="I512" s="6">
        <v>3738631.54</v>
      </c>
      <c r="J512" s="6">
        <v>3046445</v>
      </c>
      <c r="K512" s="7">
        <f t="shared" si="14"/>
        <v>692186.54</v>
      </c>
      <c r="L512" s="4" t="str">
        <f t="shared" si="15"/>
        <v>CARTERA CASTIGADA</v>
      </c>
    </row>
    <row r="513" spans="1:12" x14ac:dyDescent="0.2">
      <c r="A513" s="4" t="s">
        <v>11</v>
      </c>
      <c r="B513" s="4" t="s">
        <v>25</v>
      </c>
      <c r="C513" s="4" t="s">
        <v>867</v>
      </c>
      <c r="D513" s="4" t="s">
        <v>868</v>
      </c>
      <c r="E513" s="4" t="s">
        <v>4723</v>
      </c>
      <c r="F513" s="4">
        <v>1517513</v>
      </c>
      <c r="G513" s="5" t="s">
        <v>15</v>
      </c>
      <c r="H513" s="4">
        <v>270</v>
      </c>
      <c r="I513" s="6">
        <v>395550.17</v>
      </c>
      <c r="J513" s="6">
        <v>258191</v>
      </c>
      <c r="K513" s="7">
        <f t="shared" si="14"/>
        <v>137359.16999999998</v>
      </c>
      <c r="L513" s="4" t="str">
        <f t="shared" si="15"/>
        <v>CARTERA CASTIGADA</v>
      </c>
    </row>
    <row r="514" spans="1:12" x14ac:dyDescent="0.2">
      <c r="A514" s="4" t="s">
        <v>11</v>
      </c>
      <c r="B514" s="4" t="s">
        <v>22</v>
      </c>
      <c r="C514" s="4" t="s">
        <v>869</v>
      </c>
      <c r="D514" s="4" t="s">
        <v>870</v>
      </c>
      <c r="E514" s="4" t="s">
        <v>4724</v>
      </c>
      <c r="F514" s="4">
        <v>1336542</v>
      </c>
      <c r="G514" s="5" t="s">
        <v>15</v>
      </c>
      <c r="H514" s="4">
        <v>270</v>
      </c>
      <c r="I514" s="6">
        <v>691441.03</v>
      </c>
      <c r="J514" s="6">
        <v>524599</v>
      </c>
      <c r="K514" s="7">
        <f t="shared" si="14"/>
        <v>166842.03000000003</v>
      </c>
      <c r="L514" s="4" t="str">
        <f t="shared" si="15"/>
        <v>CARTERA CASTIGADA</v>
      </c>
    </row>
    <row r="515" spans="1:12" x14ac:dyDescent="0.2">
      <c r="A515" s="4" t="s">
        <v>11</v>
      </c>
      <c r="B515" s="4" t="s">
        <v>16</v>
      </c>
      <c r="C515" s="4" t="s">
        <v>871</v>
      </c>
      <c r="D515" s="4" t="s">
        <v>872</v>
      </c>
      <c r="E515" s="4" t="s">
        <v>4725</v>
      </c>
      <c r="F515" s="4">
        <v>1378692</v>
      </c>
      <c r="G515" s="5" t="s">
        <v>15</v>
      </c>
      <c r="H515" s="4">
        <v>270</v>
      </c>
      <c r="I515" s="6">
        <v>973454.37</v>
      </c>
      <c r="J515" s="6">
        <v>779434</v>
      </c>
      <c r="K515" s="7">
        <f t="shared" ref="K515:K578" si="16">I515-J515</f>
        <v>194020.37</v>
      </c>
      <c r="L515" s="4" t="str">
        <f t="shared" ref="L515:L578" si="17">IF(H515=0,"SIN REPORTE",IF(H515&lt;=90,"COBRO JURIDICO","CARTERA CASTIGADA"))</f>
        <v>CARTERA CASTIGADA</v>
      </c>
    </row>
    <row r="516" spans="1:12" x14ac:dyDescent="0.2">
      <c r="A516" s="4" t="s">
        <v>11</v>
      </c>
      <c r="B516" s="4" t="s">
        <v>157</v>
      </c>
      <c r="C516" s="4" t="s">
        <v>873</v>
      </c>
      <c r="D516" s="4" t="s">
        <v>874</v>
      </c>
      <c r="E516" s="4" t="s">
        <v>4726</v>
      </c>
      <c r="F516" s="4">
        <v>1141777</v>
      </c>
      <c r="G516" s="5" t="s">
        <v>15</v>
      </c>
      <c r="H516" s="4">
        <v>270</v>
      </c>
      <c r="I516" s="6">
        <v>1046796.02</v>
      </c>
      <c r="J516" s="6">
        <v>848368</v>
      </c>
      <c r="K516" s="7">
        <f t="shared" si="16"/>
        <v>198428.02000000002</v>
      </c>
      <c r="L516" s="4" t="str">
        <f t="shared" si="17"/>
        <v>CARTERA CASTIGADA</v>
      </c>
    </row>
    <row r="517" spans="1:12" x14ac:dyDescent="0.2">
      <c r="A517" s="4" t="s">
        <v>11</v>
      </c>
      <c r="B517" s="4" t="s">
        <v>12</v>
      </c>
      <c r="C517" s="4" t="s">
        <v>875</v>
      </c>
      <c r="D517" s="4" t="s">
        <v>876</v>
      </c>
      <c r="E517" s="4" t="s">
        <v>4727</v>
      </c>
      <c r="F517" s="4">
        <v>799153</v>
      </c>
      <c r="G517" s="5" t="s">
        <v>15</v>
      </c>
      <c r="H517" s="4">
        <v>270</v>
      </c>
      <c r="I517" s="6">
        <v>1247949.8700000001</v>
      </c>
      <c r="J517" s="6">
        <v>1048887</v>
      </c>
      <c r="K517" s="7">
        <f t="shared" si="16"/>
        <v>199062.87000000011</v>
      </c>
      <c r="L517" s="4" t="str">
        <f t="shared" si="17"/>
        <v>CARTERA CASTIGADA</v>
      </c>
    </row>
    <row r="518" spans="1:12" x14ac:dyDescent="0.2">
      <c r="A518" s="4" t="s">
        <v>11</v>
      </c>
      <c r="B518" s="4" t="s">
        <v>25</v>
      </c>
      <c r="C518" s="4" t="s">
        <v>877</v>
      </c>
      <c r="D518" s="4" t="s">
        <v>878</v>
      </c>
      <c r="E518" s="4" t="s">
        <v>4728</v>
      </c>
      <c r="F518" s="4">
        <v>1017050</v>
      </c>
      <c r="G518" s="5" t="s">
        <v>15</v>
      </c>
      <c r="H518" s="4">
        <v>270</v>
      </c>
      <c r="I518" s="6">
        <v>1381748.13</v>
      </c>
      <c r="J518" s="6">
        <v>1132419</v>
      </c>
      <c r="K518" s="7">
        <f t="shared" si="16"/>
        <v>249329.12999999989</v>
      </c>
      <c r="L518" s="4" t="str">
        <f t="shared" si="17"/>
        <v>CARTERA CASTIGADA</v>
      </c>
    </row>
    <row r="519" spans="1:12" x14ac:dyDescent="0.2">
      <c r="A519" s="4" t="s">
        <v>11</v>
      </c>
      <c r="B519" s="4" t="s">
        <v>157</v>
      </c>
      <c r="C519" s="4" t="s">
        <v>879</v>
      </c>
      <c r="D519" s="4" t="s">
        <v>880</v>
      </c>
      <c r="E519" s="4" t="s">
        <v>4729</v>
      </c>
      <c r="F519" s="4">
        <v>679512</v>
      </c>
      <c r="G519" s="5" t="s">
        <v>15</v>
      </c>
      <c r="H519" s="4">
        <v>270</v>
      </c>
      <c r="I519" s="6">
        <v>1687255.79</v>
      </c>
      <c r="J519" s="6">
        <v>1447309</v>
      </c>
      <c r="K519" s="7">
        <f t="shared" si="16"/>
        <v>239946.79000000004</v>
      </c>
      <c r="L519" s="4" t="str">
        <f t="shared" si="17"/>
        <v>CARTERA CASTIGADA</v>
      </c>
    </row>
    <row r="520" spans="1:12" x14ac:dyDescent="0.2">
      <c r="A520" s="4" t="s">
        <v>11</v>
      </c>
      <c r="B520" s="4" t="s">
        <v>157</v>
      </c>
      <c r="C520" s="4" t="s">
        <v>140</v>
      </c>
      <c r="D520" s="4" t="s">
        <v>881</v>
      </c>
      <c r="E520" s="4" t="s">
        <v>4730</v>
      </c>
      <c r="F520" s="4">
        <v>1510906</v>
      </c>
      <c r="G520" s="5" t="s">
        <v>15</v>
      </c>
      <c r="H520" s="4">
        <v>270</v>
      </c>
      <c r="I520" s="6">
        <v>1740272.23</v>
      </c>
      <c r="J520" s="6">
        <v>1428990</v>
      </c>
      <c r="K520" s="7">
        <f t="shared" si="16"/>
        <v>311282.23</v>
      </c>
      <c r="L520" s="4" t="str">
        <f t="shared" si="17"/>
        <v>CARTERA CASTIGADA</v>
      </c>
    </row>
    <row r="521" spans="1:12" x14ac:dyDescent="0.2">
      <c r="A521" s="4" t="s">
        <v>11</v>
      </c>
      <c r="B521" s="4" t="s">
        <v>67</v>
      </c>
      <c r="C521" s="4" t="s">
        <v>882</v>
      </c>
      <c r="D521" s="4" t="s">
        <v>883</v>
      </c>
      <c r="E521" s="4" t="s">
        <v>4731</v>
      </c>
      <c r="F521" s="4">
        <v>572402</v>
      </c>
      <c r="G521" s="5" t="s">
        <v>15</v>
      </c>
      <c r="H521" s="4">
        <v>270</v>
      </c>
      <c r="I521" s="6">
        <v>1826176.4</v>
      </c>
      <c r="J521" s="6">
        <v>1498784</v>
      </c>
      <c r="K521" s="7">
        <f t="shared" si="16"/>
        <v>327392.39999999991</v>
      </c>
      <c r="L521" s="4" t="str">
        <f t="shared" si="17"/>
        <v>CARTERA CASTIGADA</v>
      </c>
    </row>
    <row r="522" spans="1:12" x14ac:dyDescent="0.2">
      <c r="A522" s="4" t="s">
        <v>11</v>
      </c>
      <c r="B522" s="4" t="s">
        <v>50</v>
      </c>
      <c r="C522" s="4" t="s">
        <v>518</v>
      </c>
      <c r="D522" s="4" t="s">
        <v>884</v>
      </c>
      <c r="E522" s="4" t="s">
        <v>4732</v>
      </c>
      <c r="F522" s="4">
        <v>47387</v>
      </c>
      <c r="G522" s="5" t="s">
        <v>15</v>
      </c>
      <c r="H522" s="4">
        <v>270</v>
      </c>
      <c r="I522" s="6">
        <v>3651309.69</v>
      </c>
      <c r="J522" s="6">
        <v>3037504</v>
      </c>
      <c r="K522" s="7">
        <f t="shared" si="16"/>
        <v>613805.68999999994</v>
      </c>
      <c r="L522" s="4" t="str">
        <f t="shared" si="17"/>
        <v>CARTERA CASTIGADA</v>
      </c>
    </row>
    <row r="523" spans="1:12" x14ac:dyDescent="0.2">
      <c r="A523" s="4" t="s">
        <v>11</v>
      </c>
      <c r="B523" s="4" t="s">
        <v>12</v>
      </c>
      <c r="C523" s="4" t="s">
        <v>885</v>
      </c>
      <c r="D523" s="4" t="s">
        <v>886</v>
      </c>
      <c r="E523" s="4" t="s">
        <v>4733</v>
      </c>
      <c r="F523" s="4">
        <v>857415</v>
      </c>
      <c r="G523" s="5" t="s">
        <v>15</v>
      </c>
      <c r="H523" s="4">
        <v>240</v>
      </c>
      <c r="I523" s="6">
        <v>241628.75</v>
      </c>
      <c r="J523" s="6">
        <v>178165</v>
      </c>
      <c r="K523" s="7">
        <f t="shared" si="16"/>
        <v>63463.75</v>
      </c>
      <c r="L523" s="4" t="str">
        <f t="shared" si="17"/>
        <v>CARTERA CASTIGADA</v>
      </c>
    </row>
    <row r="524" spans="1:12" x14ac:dyDescent="0.2">
      <c r="A524" s="4" t="s">
        <v>11</v>
      </c>
      <c r="B524" s="4" t="s">
        <v>22</v>
      </c>
      <c r="C524" s="4" t="s">
        <v>887</v>
      </c>
      <c r="D524" s="4" t="s">
        <v>888</v>
      </c>
      <c r="E524" s="4" t="s">
        <v>4734</v>
      </c>
      <c r="F524" s="4">
        <v>1341922</v>
      </c>
      <c r="G524" s="5" t="s">
        <v>15</v>
      </c>
      <c r="H524" s="4">
        <v>240</v>
      </c>
      <c r="I524" s="6">
        <v>264337.59000000003</v>
      </c>
      <c r="J524" s="6">
        <v>160742</v>
      </c>
      <c r="K524" s="7">
        <f t="shared" si="16"/>
        <v>103595.59000000003</v>
      </c>
      <c r="L524" s="4" t="str">
        <f t="shared" si="17"/>
        <v>CARTERA CASTIGADA</v>
      </c>
    </row>
    <row r="525" spans="1:12" x14ac:dyDescent="0.2">
      <c r="A525" s="4" t="s">
        <v>11</v>
      </c>
      <c r="B525" s="4" t="s">
        <v>25</v>
      </c>
      <c r="C525" s="4" t="s">
        <v>575</v>
      </c>
      <c r="D525" s="4" t="s">
        <v>889</v>
      </c>
      <c r="E525" s="4" t="s">
        <v>4735</v>
      </c>
      <c r="F525" s="4">
        <v>650281</v>
      </c>
      <c r="G525" s="5" t="s">
        <v>15</v>
      </c>
      <c r="H525" s="4">
        <v>240</v>
      </c>
      <c r="I525" s="6">
        <v>353205.46</v>
      </c>
      <c r="J525" s="6">
        <v>315525</v>
      </c>
      <c r="K525" s="7">
        <f t="shared" si="16"/>
        <v>37680.460000000021</v>
      </c>
      <c r="L525" s="4" t="str">
        <f t="shared" si="17"/>
        <v>CARTERA CASTIGADA</v>
      </c>
    </row>
    <row r="526" spans="1:12" x14ac:dyDescent="0.2">
      <c r="A526" s="4" t="s">
        <v>11</v>
      </c>
      <c r="B526" s="4" t="s">
        <v>12</v>
      </c>
      <c r="C526" s="4" t="s">
        <v>890</v>
      </c>
      <c r="D526" s="4" t="s">
        <v>891</v>
      </c>
      <c r="E526" s="4" t="s">
        <v>4736</v>
      </c>
      <c r="F526" s="4">
        <v>1171915</v>
      </c>
      <c r="G526" s="5" t="s">
        <v>15</v>
      </c>
      <c r="H526" s="4">
        <v>240</v>
      </c>
      <c r="I526" s="6">
        <v>355964.32</v>
      </c>
      <c r="J526" s="6">
        <v>321668</v>
      </c>
      <c r="K526" s="7">
        <f t="shared" si="16"/>
        <v>34296.320000000007</v>
      </c>
      <c r="L526" s="4" t="str">
        <f t="shared" si="17"/>
        <v>CARTERA CASTIGADA</v>
      </c>
    </row>
    <row r="527" spans="1:12" x14ac:dyDescent="0.2">
      <c r="A527" s="4" t="s">
        <v>11</v>
      </c>
      <c r="B527" s="4" t="s">
        <v>50</v>
      </c>
      <c r="C527" s="4" t="s">
        <v>892</v>
      </c>
      <c r="D527" s="4" t="s">
        <v>893</v>
      </c>
      <c r="E527" s="4" t="s">
        <v>4737</v>
      </c>
      <c r="F527" s="4">
        <v>1359502</v>
      </c>
      <c r="G527" s="5" t="s">
        <v>15</v>
      </c>
      <c r="H527" s="4">
        <v>240</v>
      </c>
      <c r="I527" s="6">
        <v>475725.48</v>
      </c>
      <c r="J527" s="6">
        <v>431287</v>
      </c>
      <c r="K527" s="7">
        <f t="shared" si="16"/>
        <v>44438.479999999981</v>
      </c>
      <c r="L527" s="4" t="str">
        <f t="shared" si="17"/>
        <v>CARTERA CASTIGADA</v>
      </c>
    </row>
    <row r="528" spans="1:12" x14ac:dyDescent="0.2">
      <c r="A528" s="4" t="s">
        <v>11</v>
      </c>
      <c r="B528" s="4" t="s">
        <v>22</v>
      </c>
      <c r="C528" s="4" t="s">
        <v>242</v>
      </c>
      <c r="D528" s="4" t="s">
        <v>894</v>
      </c>
      <c r="E528" s="4" t="s">
        <v>4738</v>
      </c>
      <c r="F528" s="4">
        <v>1080207</v>
      </c>
      <c r="G528" s="5" t="s">
        <v>15</v>
      </c>
      <c r="H528" s="4">
        <v>240</v>
      </c>
      <c r="I528" s="6">
        <v>499733.35</v>
      </c>
      <c r="J528" s="6">
        <v>365509</v>
      </c>
      <c r="K528" s="7">
        <f t="shared" si="16"/>
        <v>134224.34999999998</v>
      </c>
      <c r="L528" s="4" t="str">
        <f t="shared" si="17"/>
        <v>CARTERA CASTIGADA</v>
      </c>
    </row>
    <row r="529" spans="1:12" x14ac:dyDescent="0.2">
      <c r="A529" s="4" t="s">
        <v>11</v>
      </c>
      <c r="B529" s="4" t="s">
        <v>12</v>
      </c>
      <c r="C529" s="4" t="s">
        <v>588</v>
      </c>
      <c r="D529" s="4" t="s">
        <v>895</v>
      </c>
      <c r="E529" s="4" t="s">
        <v>4739</v>
      </c>
      <c r="F529" s="4">
        <v>1433059</v>
      </c>
      <c r="G529" s="5" t="s">
        <v>15</v>
      </c>
      <c r="H529" s="4">
        <v>240</v>
      </c>
      <c r="I529" s="6">
        <v>594045.78</v>
      </c>
      <c r="J529" s="6">
        <v>445646</v>
      </c>
      <c r="K529" s="7">
        <f t="shared" si="16"/>
        <v>148399.78000000003</v>
      </c>
      <c r="L529" s="4" t="str">
        <f t="shared" si="17"/>
        <v>CARTERA CASTIGADA</v>
      </c>
    </row>
    <row r="530" spans="1:12" x14ac:dyDescent="0.2">
      <c r="A530" s="4" t="s">
        <v>11</v>
      </c>
      <c r="B530" s="4" t="s">
        <v>12</v>
      </c>
      <c r="C530" s="4" t="s">
        <v>896</v>
      </c>
      <c r="D530" s="4" t="s">
        <v>694</v>
      </c>
      <c r="E530" s="4" t="s">
        <v>4740</v>
      </c>
      <c r="F530" s="4">
        <v>1443058</v>
      </c>
      <c r="G530" s="5" t="s">
        <v>15</v>
      </c>
      <c r="H530" s="4">
        <v>240</v>
      </c>
      <c r="I530" s="6">
        <v>1575014.01</v>
      </c>
      <c r="J530" s="6">
        <v>1295930</v>
      </c>
      <c r="K530" s="7">
        <f t="shared" si="16"/>
        <v>279084.01</v>
      </c>
      <c r="L530" s="4" t="str">
        <f t="shared" si="17"/>
        <v>CARTERA CASTIGADA</v>
      </c>
    </row>
    <row r="531" spans="1:12" x14ac:dyDescent="0.2">
      <c r="A531" s="4" t="s">
        <v>11</v>
      </c>
      <c r="B531" s="4" t="s">
        <v>157</v>
      </c>
      <c r="C531" s="4" t="s">
        <v>38</v>
      </c>
      <c r="D531" s="4" t="s">
        <v>897</v>
      </c>
      <c r="E531" s="4" t="s">
        <v>4741</v>
      </c>
      <c r="F531" s="4">
        <v>1337615</v>
      </c>
      <c r="G531" s="5" t="s">
        <v>15</v>
      </c>
      <c r="H531" s="4">
        <v>240</v>
      </c>
      <c r="I531" s="6">
        <v>2460280.4</v>
      </c>
      <c r="J531" s="6">
        <v>2045382</v>
      </c>
      <c r="K531" s="7">
        <f t="shared" si="16"/>
        <v>414898.39999999991</v>
      </c>
      <c r="L531" s="4" t="str">
        <f t="shared" si="17"/>
        <v>CARTERA CASTIGADA</v>
      </c>
    </row>
    <row r="532" spans="1:12" x14ac:dyDescent="0.2">
      <c r="A532" s="4" t="s">
        <v>11</v>
      </c>
      <c r="B532" s="4" t="s">
        <v>12</v>
      </c>
      <c r="C532" s="4" t="s">
        <v>40</v>
      </c>
      <c r="D532" s="4" t="s">
        <v>898</v>
      </c>
      <c r="E532" s="4" t="s">
        <v>4742</v>
      </c>
      <c r="F532" s="4">
        <v>1450285</v>
      </c>
      <c r="G532" s="5" t="s">
        <v>15</v>
      </c>
      <c r="H532" s="4">
        <v>240</v>
      </c>
      <c r="I532" s="6">
        <v>2857399.54</v>
      </c>
      <c r="J532" s="6">
        <v>2462258</v>
      </c>
      <c r="K532" s="7">
        <f t="shared" si="16"/>
        <v>395141.54000000004</v>
      </c>
      <c r="L532" s="4" t="str">
        <f t="shared" si="17"/>
        <v>CARTERA CASTIGADA</v>
      </c>
    </row>
    <row r="533" spans="1:12" x14ac:dyDescent="0.2">
      <c r="A533" s="4" t="s">
        <v>11</v>
      </c>
      <c r="B533" s="4" t="s">
        <v>16</v>
      </c>
      <c r="C533" s="4" t="s">
        <v>899</v>
      </c>
      <c r="D533" s="4" t="s">
        <v>900</v>
      </c>
      <c r="E533" s="4" t="s">
        <v>4743</v>
      </c>
      <c r="F533" s="4">
        <v>647667</v>
      </c>
      <c r="G533" s="5" t="s">
        <v>15</v>
      </c>
      <c r="H533" s="4">
        <v>240</v>
      </c>
      <c r="I533" s="6">
        <v>3082820.83</v>
      </c>
      <c r="J533" s="6">
        <v>2620790</v>
      </c>
      <c r="K533" s="7">
        <f t="shared" si="16"/>
        <v>462030.83000000007</v>
      </c>
      <c r="L533" s="4" t="str">
        <f t="shared" si="17"/>
        <v>CARTERA CASTIGADA</v>
      </c>
    </row>
    <row r="534" spans="1:12" x14ac:dyDescent="0.2">
      <c r="A534" s="4" t="s">
        <v>11</v>
      </c>
      <c r="B534" s="4" t="s">
        <v>16</v>
      </c>
      <c r="C534" s="4" t="s">
        <v>901</v>
      </c>
      <c r="D534" s="4" t="s">
        <v>902</v>
      </c>
      <c r="E534" s="4" t="s">
        <v>4744</v>
      </c>
      <c r="F534" s="4">
        <v>113494</v>
      </c>
      <c r="G534" s="5" t="s">
        <v>15</v>
      </c>
      <c r="H534" s="4">
        <v>240</v>
      </c>
      <c r="I534" s="6">
        <v>3995205.25</v>
      </c>
      <c r="J534" s="6">
        <v>3469525</v>
      </c>
      <c r="K534" s="7">
        <f t="shared" si="16"/>
        <v>525680.25</v>
      </c>
      <c r="L534" s="4" t="str">
        <f t="shared" si="17"/>
        <v>CARTERA CASTIGADA</v>
      </c>
    </row>
    <row r="535" spans="1:12" x14ac:dyDescent="0.2">
      <c r="A535" s="4" t="s">
        <v>11</v>
      </c>
      <c r="B535" s="4" t="s">
        <v>22</v>
      </c>
      <c r="C535" s="9" t="s">
        <v>4205</v>
      </c>
      <c r="D535" s="9" t="s">
        <v>1189</v>
      </c>
      <c r="E535" s="4" t="s">
        <v>4745</v>
      </c>
      <c r="F535" s="4">
        <v>110336</v>
      </c>
      <c r="G535" s="5" t="s">
        <v>15</v>
      </c>
      <c r="H535" s="4">
        <v>210</v>
      </c>
      <c r="I535" s="6">
        <v>48865.57</v>
      </c>
      <c r="J535" s="6">
        <v>43488</v>
      </c>
      <c r="K535" s="7">
        <f t="shared" si="16"/>
        <v>5377.57</v>
      </c>
      <c r="L535" s="4" t="str">
        <f t="shared" si="17"/>
        <v>CARTERA CASTIGADA</v>
      </c>
    </row>
    <row r="536" spans="1:12" x14ac:dyDescent="0.2">
      <c r="A536" s="4" t="s">
        <v>11</v>
      </c>
      <c r="B536" s="4" t="s">
        <v>25</v>
      </c>
      <c r="C536" s="4" t="s">
        <v>903</v>
      </c>
      <c r="D536" s="4" t="s">
        <v>904</v>
      </c>
      <c r="E536" s="4" t="s">
        <v>4746</v>
      </c>
      <c r="F536" s="4">
        <v>1538832</v>
      </c>
      <c r="G536" s="5" t="s">
        <v>15</v>
      </c>
      <c r="H536" s="4">
        <v>210</v>
      </c>
      <c r="I536" s="6">
        <v>616955.14</v>
      </c>
      <c r="J536" s="6">
        <v>515672</v>
      </c>
      <c r="K536" s="7">
        <f t="shared" si="16"/>
        <v>101283.14000000001</v>
      </c>
      <c r="L536" s="4" t="str">
        <f t="shared" si="17"/>
        <v>CARTERA CASTIGADA</v>
      </c>
    </row>
    <row r="537" spans="1:12" x14ac:dyDescent="0.2">
      <c r="A537" s="4" t="s">
        <v>11</v>
      </c>
      <c r="B537" s="4" t="s">
        <v>67</v>
      </c>
      <c r="C537" s="4" t="s">
        <v>905</v>
      </c>
      <c r="D537" s="4" t="s">
        <v>906</v>
      </c>
      <c r="E537" s="4" t="s">
        <v>4747</v>
      </c>
      <c r="F537" s="4">
        <v>1366242</v>
      </c>
      <c r="G537" s="5" t="s">
        <v>15</v>
      </c>
      <c r="H537" s="4">
        <v>210</v>
      </c>
      <c r="I537" s="6">
        <v>671604</v>
      </c>
      <c r="J537" s="6">
        <v>479952</v>
      </c>
      <c r="K537" s="7">
        <f t="shared" si="16"/>
        <v>191652</v>
      </c>
      <c r="L537" s="4" t="str">
        <f t="shared" si="17"/>
        <v>CARTERA CASTIGADA</v>
      </c>
    </row>
    <row r="538" spans="1:12" x14ac:dyDescent="0.2">
      <c r="A538" s="4" t="s">
        <v>11</v>
      </c>
      <c r="B538" s="4" t="s">
        <v>16</v>
      </c>
      <c r="C538" s="4" t="s">
        <v>768</v>
      </c>
      <c r="D538" s="4" t="s">
        <v>600</v>
      </c>
      <c r="E538" s="4" t="s">
        <v>4748</v>
      </c>
      <c r="F538" s="4">
        <v>1538758</v>
      </c>
      <c r="G538" s="5" t="s">
        <v>15</v>
      </c>
      <c r="H538" s="4">
        <v>210</v>
      </c>
      <c r="I538" s="6">
        <v>764136.41</v>
      </c>
      <c r="J538" s="6">
        <v>638801</v>
      </c>
      <c r="K538" s="7">
        <f t="shared" si="16"/>
        <v>125335.41000000003</v>
      </c>
      <c r="L538" s="4" t="str">
        <f t="shared" si="17"/>
        <v>CARTERA CASTIGADA</v>
      </c>
    </row>
    <row r="539" spans="1:12" x14ac:dyDescent="0.2">
      <c r="A539" s="4" t="s">
        <v>11</v>
      </c>
      <c r="B539" s="4" t="s">
        <v>12</v>
      </c>
      <c r="C539" s="4" t="s">
        <v>907</v>
      </c>
      <c r="D539" s="4" t="s">
        <v>908</v>
      </c>
      <c r="E539" s="4" t="s">
        <v>4749</v>
      </c>
      <c r="F539" s="4">
        <v>1172715</v>
      </c>
      <c r="G539" s="5" t="s">
        <v>15</v>
      </c>
      <c r="H539" s="4">
        <v>210</v>
      </c>
      <c r="I539" s="6">
        <v>818811.38</v>
      </c>
      <c r="J539" s="6">
        <v>625000</v>
      </c>
      <c r="K539" s="7">
        <f t="shared" si="16"/>
        <v>193811.38</v>
      </c>
      <c r="L539" s="4" t="str">
        <f t="shared" si="17"/>
        <v>CARTERA CASTIGADA</v>
      </c>
    </row>
    <row r="540" spans="1:12" x14ac:dyDescent="0.2">
      <c r="A540" s="4" t="s">
        <v>11</v>
      </c>
      <c r="B540" s="4" t="s">
        <v>25</v>
      </c>
      <c r="C540" s="4" t="s">
        <v>909</v>
      </c>
      <c r="D540" s="4" t="s">
        <v>910</v>
      </c>
      <c r="E540" s="4" t="s">
        <v>4750</v>
      </c>
      <c r="F540" s="4">
        <v>764330</v>
      </c>
      <c r="G540" s="5" t="s">
        <v>15</v>
      </c>
      <c r="H540" s="4">
        <v>210</v>
      </c>
      <c r="I540" s="6">
        <v>954103.85</v>
      </c>
      <c r="J540" s="6">
        <v>761532</v>
      </c>
      <c r="K540" s="7">
        <f t="shared" si="16"/>
        <v>192571.84999999998</v>
      </c>
      <c r="L540" s="4" t="str">
        <f t="shared" si="17"/>
        <v>CARTERA CASTIGADA</v>
      </c>
    </row>
    <row r="541" spans="1:12" x14ac:dyDescent="0.2">
      <c r="A541" s="4" t="s">
        <v>11</v>
      </c>
      <c r="B541" s="4" t="s">
        <v>12</v>
      </c>
      <c r="C541" s="4" t="s">
        <v>911</v>
      </c>
      <c r="D541" s="4" t="s">
        <v>912</v>
      </c>
      <c r="E541" s="4" t="s">
        <v>4751</v>
      </c>
      <c r="F541" s="4">
        <v>1380003</v>
      </c>
      <c r="G541" s="5" t="s">
        <v>15</v>
      </c>
      <c r="H541" s="4">
        <v>210</v>
      </c>
      <c r="I541" s="6">
        <v>974310.08</v>
      </c>
      <c r="J541" s="6">
        <v>846323</v>
      </c>
      <c r="K541" s="7">
        <f t="shared" si="16"/>
        <v>127987.07999999996</v>
      </c>
      <c r="L541" s="4" t="str">
        <f t="shared" si="17"/>
        <v>CARTERA CASTIGADA</v>
      </c>
    </row>
    <row r="542" spans="1:12" x14ac:dyDescent="0.2">
      <c r="A542" s="4" t="s">
        <v>11</v>
      </c>
      <c r="B542" s="4" t="s">
        <v>16</v>
      </c>
      <c r="C542" s="4" t="s">
        <v>164</v>
      </c>
      <c r="D542" s="4" t="s">
        <v>913</v>
      </c>
      <c r="E542" s="4" t="s">
        <v>4752</v>
      </c>
      <c r="F542" s="4">
        <v>1500832</v>
      </c>
      <c r="G542" s="5" t="s">
        <v>15</v>
      </c>
      <c r="H542" s="4">
        <v>210</v>
      </c>
      <c r="I542" s="6">
        <v>1171392.28</v>
      </c>
      <c r="J542" s="6">
        <v>973924</v>
      </c>
      <c r="K542" s="7">
        <f t="shared" si="16"/>
        <v>197468.28000000003</v>
      </c>
      <c r="L542" s="4" t="str">
        <f t="shared" si="17"/>
        <v>CARTERA CASTIGADA</v>
      </c>
    </row>
    <row r="543" spans="1:12" x14ac:dyDescent="0.2">
      <c r="A543" s="4" t="s">
        <v>11</v>
      </c>
      <c r="B543" s="4" t="s">
        <v>157</v>
      </c>
      <c r="C543" s="4" t="s">
        <v>914</v>
      </c>
      <c r="D543" s="4" t="s">
        <v>915</v>
      </c>
      <c r="E543" s="4" t="s">
        <v>4753</v>
      </c>
      <c r="F543" s="4">
        <v>1616158</v>
      </c>
      <c r="G543" s="5" t="s">
        <v>15</v>
      </c>
      <c r="H543" s="4">
        <v>210</v>
      </c>
      <c r="I543" s="6">
        <v>1236841.46</v>
      </c>
      <c r="J543" s="6">
        <v>1089986</v>
      </c>
      <c r="K543" s="7">
        <f t="shared" si="16"/>
        <v>146855.45999999996</v>
      </c>
      <c r="L543" s="4" t="str">
        <f t="shared" si="17"/>
        <v>CARTERA CASTIGADA</v>
      </c>
    </row>
    <row r="544" spans="1:12" x14ac:dyDescent="0.2">
      <c r="A544" s="4" t="s">
        <v>11</v>
      </c>
      <c r="B544" s="4" t="s">
        <v>12</v>
      </c>
      <c r="C544" s="4" t="s">
        <v>916</v>
      </c>
      <c r="D544" s="4" t="s">
        <v>917</v>
      </c>
      <c r="E544" s="4" t="s">
        <v>4754</v>
      </c>
      <c r="F544" s="4">
        <v>1507514</v>
      </c>
      <c r="G544" s="5" t="s">
        <v>15</v>
      </c>
      <c r="H544" s="4">
        <v>210</v>
      </c>
      <c r="I544" s="6">
        <v>1454307.56</v>
      </c>
      <c r="J544" s="6">
        <v>1211238</v>
      </c>
      <c r="K544" s="7">
        <f t="shared" si="16"/>
        <v>243069.56000000006</v>
      </c>
      <c r="L544" s="4" t="str">
        <f t="shared" si="17"/>
        <v>CARTERA CASTIGADA</v>
      </c>
    </row>
    <row r="545" spans="1:12" x14ac:dyDescent="0.2">
      <c r="A545" s="4" t="s">
        <v>11</v>
      </c>
      <c r="B545" s="4" t="s">
        <v>50</v>
      </c>
      <c r="C545" s="4" t="s">
        <v>918</v>
      </c>
      <c r="D545" s="4" t="s">
        <v>919</v>
      </c>
      <c r="E545" s="4" t="s">
        <v>4755</v>
      </c>
      <c r="F545" s="4">
        <v>1444742</v>
      </c>
      <c r="G545" s="5" t="s">
        <v>15</v>
      </c>
      <c r="H545" s="4">
        <v>210</v>
      </c>
      <c r="I545" s="6">
        <v>1511056.7</v>
      </c>
      <c r="J545" s="6">
        <v>1252380</v>
      </c>
      <c r="K545" s="7">
        <f t="shared" si="16"/>
        <v>258676.69999999995</v>
      </c>
      <c r="L545" s="4" t="str">
        <f t="shared" si="17"/>
        <v>CARTERA CASTIGADA</v>
      </c>
    </row>
    <row r="546" spans="1:12" x14ac:dyDescent="0.2">
      <c r="A546" s="4" t="s">
        <v>11</v>
      </c>
      <c r="B546" s="4" t="s">
        <v>12</v>
      </c>
      <c r="C546" s="4" t="s">
        <v>920</v>
      </c>
      <c r="D546" s="4" t="s">
        <v>318</v>
      </c>
      <c r="E546" s="4" t="s">
        <v>4756</v>
      </c>
      <c r="F546" s="4">
        <v>1595170</v>
      </c>
      <c r="G546" s="5" t="s">
        <v>15</v>
      </c>
      <c r="H546" s="4">
        <v>210</v>
      </c>
      <c r="I546" s="6">
        <v>1712017.98</v>
      </c>
      <c r="J546" s="6">
        <v>1439153</v>
      </c>
      <c r="K546" s="7">
        <f t="shared" si="16"/>
        <v>272864.98</v>
      </c>
      <c r="L546" s="4" t="str">
        <f t="shared" si="17"/>
        <v>CARTERA CASTIGADA</v>
      </c>
    </row>
    <row r="547" spans="1:12" x14ac:dyDescent="0.2">
      <c r="A547" s="4" t="s">
        <v>11</v>
      </c>
      <c r="B547" s="4" t="s">
        <v>12</v>
      </c>
      <c r="C547" s="4" t="s">
        <v>144</v>
      </c>
      <c r="D547" s="4" t="s">
        <v>921</v>
      </c>
      <c r="E547" s="4" t="s">
        <v>4757</v>
      </c>
      <c r="F547" s="4">
        <v>526713</v>
      </c>
      <c r="G547" s="5" t="s">
        <v>15</v>
      </c>
      <c r="H547" s="4">
        <v>210</v>
      </c>
      <c r="I547" s="6">
        <v>2651806.4</v>
      </c>
      <c r="J547" s="6">
        <v>2207989</v>
      </c>
      <c r="K547" s="7">
        <f t="shared" si="16"/>
        <v>443817.39999999991</v>
      </c>
      <c r="L547" s="4" t="str">
        <f t="shared" si="17"/>
        <v>CARTERA CASTIGADA</v>
      </c>
    </row>
    <row r="548" spans="1:12" x14ac:dyDescent="0.2">
      <c r="A548" s="4" t="s">
        <v>11</v>
      </c>
      <c r="B548" s="4" t="s">
        <v>12</v>
      </c>
      <c r="C548" s="4" t="s">
        <v>922</v>
      </c>
      <c r="D548" s="4" t="s">
        <v>923</v>
      </c>
      <c r="E548" s="4" t="s">
        <v>4758</v>
      </c>
      <c r="F548" s="4">
        <v>683217</v>
      </c>
      <c r="G548" s="5" t="s">
        <v>15</v>
      </c>
      <c r="H548" s="4">
        <v>210</v>
      </c>
      <c r="I548" s="6">
        <v>3836656.43</v>
      </c>
      <c r="J548" s="6">
        <v>3285858</v>
      </c>
      <c r="K548" s="7">
        <f t="shared" si="16"/>
        <v>550798.43000000017</v>
      </c>
      <c r="L548" s="4" t="str">
        <f t="shared" si="17"/>
        <v>CARTERA CASTIGADA</v>
      </c>
    </row>
    <row r="549" spans="1:12" x14ac:dyDescent="0.2">
      <c r="A549" s="4" t="s">
        <v>11</v>
      </c>
      <c r="B549" s="4" t="s">
        <v>50</v>
      </c>
      <c r="C549" s="4" t="s">
        <v>924</v>
      </c>
      <c r="D549" s="4" t="s">
        <v>925</v>
      </c>
      <c r="E549" s="4" t="s">
        <v>4759</v>
      </c>
      <c r="F549" s="4">
        <v>4609</v>
      </c>
      <c r="G549" s="5" t="s">
        <v>15</v>
      </c>
      <c r="H549" s="4">
        <v>210</v>
      </c>
      <c r="I549" s="6">
        <v>11254176.32</v>
      </c>
      <c r="J549" s="6">
        <v>9984540</v>
      </c>
      <c r="K549" s="7">
        <f t="shared" si="16"/>
        <v>1269636.3200000003</v>
      </c>
      <c r="L549" s="4" t="str">
        <f t="shared" si="17"/>
        <v>CARTERA CASTIGADA</v>
      </c>
    </row>
    <row r="550" spans="1:12" x14ac:dyDescent="0.2">
      <c r="A550" s="4" t="s">
        <v>11</v>
      </c>
      <c r="B550" s="4" t="s">
        <v>12</v>
      </c>
      <c r="C550" s="8" t="s">
        <v>926</v>
      </c>
      <c r="D550" s="8" t="s">
        <v>927</v>
      </c>
      <c r="E550" s="8" t="s">
        <v>4760</v>
      </c>
      <c r="F550" s="4">
        <v>576114</v>
      </c>
      <c r="G550" s="5" t="s">
        <v>15</v>
      </c>
      <c r="H550" s="4">
        <v>180</v>
      </c>
      <c r="I550" s="6">
        <v>32711.78</v>
      </c>
      <c r="J550" s="6">
        <v>2985</v>
      </c>
      <c r="K550" s="7">
        <f t="shared" si="16"/>
        <v>29726.78</v>
      </c>
      <c r="L550" s="4" t="str">
        <f t="shared" si="17"/>
        <v>CARTERA CASTIGADA</v>
      </c>
    </row>
    <row r="551" spans="1:12" x14ac:dyDescent="0.2">
      <c r="A551" s="4" t="s">
        <v>11</v>
      </c>
      <c r="B551" s="4" t="s">
        <v>67</v>
      </c>
      <c r="C551" s="4" t="s">
        <v>686</v>
      </c>
      <c r="D551" s="4" t="s">
        <v>928</v>
      </c>
      <c r="E551" s="4" t="s">
        <v>4761</v>
      </c>
      <c r="F551" s="4">
        <v>509537</v>
      </c>
      <c r="G551" s="5" t="s">
        <v>15</v>
      </c>
      <c r="H551" s="4">
        <v>180</v>
      </c>
      <c r="I551" s="6">
        <v>149676.17000000001</v>
      </c>
      <c r="J551" s="6">
        <v>113914</v>
      </c>
      <c r="K551" s="7">
        <f t="shared" si="16"/>
        <v>35762.170000000013</v>
      </c>
      <c r="L551" s="4" t="str">
        <f t="shared" si="17"/>
        <v>CARTERA CASTIGADA</v>
      </c>
    </row>
    <row r="552" spans="1:12" x14ac:dyDescent="0.2">
      <c r="A552" s="4" t="s">
        <v>11</v>
      </c>
      <c r="B552" s="4" t="s">
        <v>12</v>
      </c>
      <c r="C552" s="4" t="s">
        <v>929</v>
      </c>
      <c r="D552" s="4" t="s">
        <v>930</v>
      </c>
      <c r="E552" s="4" t="s">
        <v>4762</v>
      </c>
      <c r="F552" s="4">
        <v>1623220</v>
      </c>
      <c r="G552" s="5" t="s">
        <v>15</v>
      </c>
      <c r="H552" s="4">
        <v>180</v>
      </c>
      <c r="I552" s="6">
        <v>859858.81</v>
      </c>
      <c r="J552" s="6">
        <v>778371</v>
      </c>
      <c r="K552" s="7">
        <f t="shared" si="16"/>
        <v>81487.810000000056</v>
      </c>
      <c r="L552" s="4" t="str">
        <f t="shared" si="17"/>
        <v>CARTERA CASTIGADA</v>
      </c>
    </row>
    <row r="553" spans="1:12" x14ac:dyDescent="0.2">
      <c r="A553" s="4" t="s">
        <v>11</v>
      </c>
      <c r="B553" s="4" t="s">
        <v>50</v>
      </c>
      <c r="C553" s="4" t="s">
        <v>640</v>
      </c>
      <c r="D553" s="4" t="s">
        <v>931</v>
      </c>
      <c r="E553" s="4" t="s">
        <v>4763</v>
      </c>
      <c r="F553" s="4">
        <v>1209772</v>
      </c>
      <c r="G553" s="5" t="s">
        <v>15</v>
      </c>
      <c r="H553" s="4">
        <v>180</v>
      </c>
      <c r="I553" s="6">
        <v>1073611.1200000001</v>
      </c>
      <c r="J553" s="6">
        <v>909640</v>
      </c>
      <c r="K553" s="7">
        <f t="shared" si="16"/>
        <v>163971.12000000011</v>
      </c>
      <c r="L553" s="4" t="str">
        <f t="shared" si="17"/>
        <v>CARTERA CASTIGADA</v>
      </c>
    </row>
    <row r="554" spans="1:12" x14ac:dyDescent="0.2">
      <c r="A554" s="4" t="s">
        <v>11</v>
      </c>
      <c r="B554" s="4" t="s">
        <v>19</v>
      </c>
      <c r="C554" s="4" t="s">
        <v>302</v>
      </c>
      <c r="D554" s="4" t="s">
        <v>932</v>
      </c>
      <c r="E554" s="4" t="s">
        <v>4764</v>
      </c>
      <c r="F554" s="4">
        <v>1007879</v>
      </c>
      <c r="G554" s="5" t="s">
        <v>15</v>
      </c>
      <c r="H554" s="4">
        <v>180</v>
      </c>
      <c r="I554" s="6">
        <v>1307621.51</v>
      </c>
      <c r="J554" s="6">
        <v>1192992</v>
      </c>
      <c r="K554" s="7">
        <f t="shared" si="16"/>
        <v>114629.51000000001</v>
      </c>
      <c r="L554" s="4" t="str">
        <f t="shared" si="17"/>
        <v>CARTERA CASTIGADA</v>
      </c>
    </row>
    <row r="555" spans="1:12" x14ac:dyDescent="0.2">
      <c r="A555" s="4" t="s">
        <v>11</v>
      </c>
      <c r="B555" s="4" t="s">
        <v>22</v>
      </c>
      <c r="C555" s="4" t="s">
        <v>933</v>
      </c>
      <c r="D555" s="4" t="s">
        <v>934</v>
      </c>
      <c r="E555" s="4" t="s">
        <v>4765</v>
      </c>
      <c r="F555" s="4">
        <v>1451135</v>
      </c>
      <c r="G555" s="5" t="s">
        <v>15</v>
      </c>
      <c r="H555" s="4">
        <v>180</v>
      </c>
      <c r="I555" s="6">
        <v>1323544.27</v>
      </c>
      <c r="J555" s="6">
        <v>1147032</v>
      </c>
      <c r="K555" s="7">
        <f t="shared" si="16"/>
        <v>176512.27000000002</v>
      </c>
      <c r="L555" s="4" t="str">
        <f t="shared" si="17"/>
        <v>CARTERA CASTIGADA</v>
      </c>
    </row>
    <row r="556" spans="1:12" x14ac:dyDescent="0.2">
      <c r="A556" s="4" t="s">
        <v>11</v>
      </c>
      <c r="B556" s="4" t="s">
        <v>12</v>
      </c>
      <c r="C556" s="4" t="s">
        <v>80</v>
      </c>
      <c r="D556" s="4" t="s">
        <v>935</v>
      </c>
      <c r="E556" s="4" t="s">
        <v>4766</v>
      </c>
      <c r="F556" s="4">
        <v>1533973</v>
      </c>
      <c r="G556" s="5" t="s">
        <v>15</v>
      </c>
      <c r="H556" s="4">
        <v>180</v>
      </c>
      <c r="I556" s="6">
        <v>1400158.37</v>
      </c>
      <c r="J556" s="6">
        <v>1181037</v>
      </c>
      <c r="K556" s="7">
        <f t="shared" si="16"/>
        <v>219121.37000000011</v>
      </c>
      <c r="L556" s="4" t="str">
        <f t="shared" si="17"/>
        <v>CARTERA CASTIGADA</v>
      </c>
    </row>
    <row r="557" spans="1:12" x14ac:dyDescent="0.2">
      <c r="A557" s="4" t="s">
        <v>11</v>
      </c>
      <c r="B557" s="4" t="s">
        <v>25</v>
      </c>
      <c r="C557" s="4" t="s">
        <v>266</v>
      </c>
      <c r="D557" s="4" t="s">
        <v>831</v>
      </c>
      <c r="E557" s="4" t="s">
        <v>4767</v>
      </c>
      <c r="F557" s="4">
        <v>1446499</v>
      </c>
      <c r="G557" s="5" t="s">
        <v>15</v>
      </c>
      <c r="H557" s="4">
        <v>180</v>
      </c>
      <c r="I557" s="6">
        <v>1518403.55</v>
      </c>
      <c r="J557" s="6">
        <v>1274146</v>
      </c>
      <c r="K557" s="7">
        <f t="shared" si="16"/>
        <v>244257.55000000005</v>
      </c>
      <c r="L557" s="4" t="str">
        <f t="shared" si="17"/>
        <v>CARTERA CASTIGADA</v>
      </c>
    </row>
    <row r="558" spans="1:12" x14ac:dyDescent="0.2">
      <c r="A558" s="4" t="s">
        <v>11</v>
      </c>
      <c r="B558" s="4" t="s">
        <v>12</v>
      </c>
      <c r="C558" s="4" t="s">
        <v>40</v>
      </c>
      <c r="D558" s="4" t="s">
        <v>936</v>
      </c>
      <c r="E558" s="4" t="s">
        <v>4768</v>
      </c>
      <c r="F558" s="4">
        <v>1620077</v>
      </c>
      <c r="G558" s="5" t="s">
        <v>15</v>
      </c>
      <c r="H558" s="4">
        <v>180</v>
      </c>
      <c r="I558" s="6">
        <v>2795299.27</v>
      </c>
      <c r="J558" s="6">
        <v>2496356</v>
      </c>
      <c r="K558" s="7">
        <f t="shared" si="16"/>
        <v>298943.27</v>
      </c>
      <c r="L558" s="4" t="str">
        <f t="shared" si="17"/>
        <v>CARTERA CASTIGADA</v>
      </c>
    </row>
    <row r="559" spans="1:12" x14ac:dyDescent="0.2">
      <c r="A559" s="4" t="s">
        <v>11</v>
      </c>
      <c r="B559" s="4" t="s">
        <v>157</v>
      </c>
      <c r="C559" s="4" t="s">
        <v>937</v>
      </c>
      <c r="D559" s="4" t="s">
        <v>938</v>
      </c>
      <c r="E559" s="4" t="s">
        <v>4769</v>
      </c>
      <c r="F559" s="4">
        <v>1076304</v>
      </c>
      <c r="G559" s="5" t="s">
        <v>15</v>
      </c>
      <c r="H559" s="4">
        <v>150</v>
      </c>
      <c r="I559" s="6">
        <v>242440.41</v>
      </c>
      <c r="J559" s="6">
        <v>202880</v>
      </c>
      <c r="K559" s="7">
        <f t="shared" si="16"/>
        <v>39560.410000000003</v>
      </c>
      <c r="L559" s="4" t="str">
        <f t="shared" si="17"/>
        <v>CARTERA CASTIGADA</v>
      </c>
    </row>
    <row r="560" spans="1:12" x14ac:dyDescent="0.2">
      <c r="A560" s="4" t="s">
        <v>11</v>
      </c>
      <c r="B560" s="4" t="s">
        <v>67</v>
      </c>
      <c r="C560" s="4" t="s">
        <v>681</v>
      </c>
      <c r="D560" s="4" t="s">
        <v>939</v>
      </c>
      <c r="E560" s="4" t="s">
        <v>4770</v>
      </c>
      <c r="F560" s="4">
        <v>1529088</v>
      </c>
      <c r="G560" s="5" t="s">
        <v>15</v>
      </c>
      <c r="H560" s="4">
        <v>150</v>
      </c>
      <c r="I560" s="6">
        <v>546734.37</v>
      </c>
      <c r="J560" s="6">
        <v>524753</v>
      </c>
      <c r="K560" s="7">
        <f t="shared" si="16"/>
        <v>21981.369999999995</v>
      </c>
      <c r="L560" s="4" t="str">
        <f t="shared" si="17"/>
        <v>CARTERA CASTIGADA</v>
      </c>
    </row>
    <row r="561" spans="1:12" x14ac:dyDescent="0.2">
      <c r="A561" s="4" t="s">
        <v>11</v>
      </c>
      <c r="B561" s="4" t="s">
        <v>67</v>
      </c>
      <c r="C561" s="4" t="s">
        <v>940</v>
      </c>
      <c r="D561" s="4" t="s">
        <v>941</v>
      </c>
      <c r="E561" s="4" t="s">
        <v>4771</v>
      </c>
      <c r="F561" s="4">
        <v>1380177</v>
      </c>
      <c r="G561" s="5" t="s">
        <v>15</v>
      </c>
      <c r="H561" s="4">
        <v>150</v>
      </c>
      <c r="I561" s="6">
        <v>589428.86</v>
      </c>
      <c r="J561" s="6">
        <v>523087</v>
      </c>
      <c r="K561" s="7">
        <f t="shared" si="16"/>
        <v>66341.859999999986</v>
      </c>
      <c r="L561" s="4" t="str">
        <f t="shared" si="17"/>
        <v>CARTERA CASTIGADA</v>
      </c>
    </row>
    <row r="562" spans="1:12" x14ac:dyDescent="0.2">
      <c r="A562" s="4" t="s">
        <v>11</v>
      </c>
      <c r="B562" s="4" t="s">
        <v>67</v>
      </c>
      <c r="C562" s="4" t="s">
        <v>942</v>
      </c>
      <c r="D562" s="4" t="s">
        <v>943</v>
      </c>
      <c r="E562" s="4" t="s">
        <v>4772</v>
      </c>
      <c r="F562" s="4">
        <v>375228</v>
      </c>
      <c r="G562" s="5" t="s">
        <v>15</v>
      </c>
      <c r="H562" s="4">
        <v>150</v>
      </c>
      <c r="I562" s="6">
        <v>739161.19</v>
      </c>
      <c r="J562" s="6">
        <v>587828</v>
      </c>
      <c r="K562" s="7">
        <f t="shared" si="16"/>
        <v>151333.18999999994</v>
      </c>
      <c r="L562" s="4" t="str">
        <f t="shared" si="17"/>
        <v>CARTERA CASTIGADA</v>
      </c>
    </row>
    <row r="563" spans="1:12" x14ac:dyDescent="0.2">
      <c r="A563" s="4" t="s">
        <v>11</v>
      </c>
      <c r="B563" s="4" t="s">
        <v>157</v>
      </c>
      <c r="C563" s="4" t="s">
        <v>944</v>
      </c>
      <c r="D563" s="4" t="s">
        <v>418</v>
      </c>
      <c r="E563" s="4" t="s">
        <v>4773</v>
      </c>
      <c r="F563" s="4">
        <v>1442464</v>
      </c>
      <c r="G563" s="5" t="s">
        <v>15</v>
      </c>
      <c r="H563" s="4">
        <v>150</v>
      </c>
      <c r="I563" s="6">
        <v>834708.75</v>
      </c>
      <c r="J563" s="6">
        <v>691538</v>
      </c>
      <c r="K563" s="7">
        <f t="shared" si="16"/>
        <v>143170.75</v>
      </c>
      <c r="L563" s="4" t="str">
        <f t="shared" si="17"/>
        <v>CARTERA CASTIGADA</v>
      </c>
    </row>
    <row r="564" spans="1:12" x14ac:dyDescent="0.2">
      <c r="A564" s="4" t="s">
        <v>11</v>
      </c>
      <c r="B564" s="4" t="s">
        <v>12</v>
      </c>
      <c r="C564" s="4" t="s">
        <v>944</v>
      </c>
      <c r="D564" s="4" t="s">
        <v>945</v>
      </c>
      <c r="E564" s="4" t="s">
        <v>4774</v>
      </c>
      <c r="F564" s="4">
        <v>1108131</v>
      </c>
      <c r="G564" s="5" t="s">
        <v>15</v>
      </c>
      <c r="H564" s="4">
        <v>150</v>
      </c>
      <c r="I564" s="6">
        <v>853159.21</v>
      </c>
      <c r="J564" s="6">
        <v>712344</v>
      </c>
      <c r="K564" s="7">
        <f t="shared" si="16"/>
        <v>140815.20999999996</v>
      </c>
      <c r="L564" s="4" t="str">
        <f t="shared" si="17"/>
        <v>CARTERA CASTIGADA</v>
      </c>
    </row>
    <row r="565" spans="1:12" x14ac:dyDescent="0.2">
      <c r="A565" s="4" t="s">
        <v>11</v>
      </c>
      <c r="B565" s="4" t="s">
        <v>19</v>
      </c>
      <c r="C565" s="4" t="s">
        <v>683</v>
      </c>
      <c r="D565" s="4" t="s">
        <v>946</v>
      </c>
      <c r="E565" s="4" t="s">
        <v>4775</v>
      </c>
      <c r="F565" s="4">
        <v>1011145</v>
      </c>
      <c r="G565" s="5" t="s">
        <v>15</v>
      </c>
      <c r="H565" s="4">
        <v>150</v>
      </c>
      <c r="I565" s="6">
        <v>932793.68</v>
      </c>
      <c r="J565" s="6">
        <v>831557</v>
      </c>
      <c r="K565" s="7">
        <f t="shared" si="16"/>
        <v>101236.68000000005</v>
      </c>
      <c r="L565" s="4" t="str">
        <f t="shared" si="17"/>
        <v>CARTERA CASTIGADA</v>
      </c>
    </row>
    <row r="566" spans="1:12" x14ac:dyDescent="0.2">
      <c r="A566" s="4" t="s">
        <v>11</v>
      </c>
      <c r="B566" s="4" t="s">
        <v>12</v>
      </c>
      <c r="C566" s="4" t="s">
        <v>78</v>
      </c>
      <c r="D566" s="4" t="s">
        <v>947</v>
      </c>
      <c r="E566" s="4" t="s">
        <v>4776</v>
      </c>
      <c r="F566" s="4">
        <v>1555174</v>
      </c>
      <c r="G566" s="5" t="s">
        <v>15</v>
      </c>
      <c r="H566" s="4">
        <v>150</v>
      </c>
      <c r="I566" s="6">
        <v>1229634.24</v>
      </c>
      <c r="J566" s="6">
        <v>1104793</v>
      </c>
      <c r="K566" s="7">
        <f t="shared" si="16"/>
        <v>124841.23999999999</v>
      </c>
      <c r="L566" s="4" t="str">
        <f t="shared" si="17"/>
        <v>CARTERA CASTIGADA</v>
      </c>
    </row>
    <row r="567" spans="1:12" x14ac:dyDescent="0.2">
      <c r="A567" s="4" t="s">
        <v>11</v>
      </c>
      <c r="B567" s="4" t="s">
        <v>67</v>
      </c>
      <c r="C567" s="4" t="s">
        <v>948</v>
      </c>
      <c r="D567" s="4" t="s">
        <v>949</v>
      </c>
      <c r="E567" s="4" t="s">
        <v>4777</v>
      </c>
      <c r="F567" s="4">
        <v>1366259</v>
      </c>
      <c r="G567" s="5" t="s">
        <v>15</v>
      </c>
      <c r="H567" s="4">
        <v>150</v>
      </c>
      <c r="I567" s="6">
        <v>1996196.93</v>
      </c>
      <c r="J567" s="6">
        <v>1698435</v>
      </c>
      <c r="K567" s="7">
        <f t="shared" si="16"/>
        <v>297761.92999999993</v>
      </c>
      <c r="L567" s="4" t="str">
        <f t="shared" si="17"/>
        <v>CARTERA CASTIGADA</v>
      </c>
    </row>
    <row r="568" spans="1:12" x14ac:dyDescent="0.2">
      <c r="A568" s="4" t="s">
        <v>11</v>
      </c>
      <c r="B568" s="4" t="s">
        <v>12</v>
      </c>
      <c r="C568" s="4" t="s">
        <v>950</v>
      </c>
      <c r="D568" s="4" t="s">
        <v>951</v>
      </c>
      <c r="E568" s="4" t="s">
        <v>4778</v>
      </c>
      <c r="F568" s="4">
        <v>61917</v>
      </c>
      <c r="G568" s="5" t="s">
        <v>15</v>
      </c>
      <c r="H568" s="4">
        <v>150</v>
      </c>
      <c r="I568" s="6">
        <v>4018699.09</v>
      </c>
      <c r="J568" s="6">
        <v>3493459</v>
      </c>
      <c r="K568" s="7">
        <f t="shared" si="16"/>
        <v>525240.08999999985</v>
      </c>
      <c r="L568" s="4" t="str">
        <f t="shared" si="17"/>
        <v>CARTERA CASTIGADA</v>
      </c>
    </row>
    <row r="569" spans="1:12" x14ac:dyDescent="0.2">
      <c r="A569" s="4" t="s">
        <v>11</v>
      </c>
      <c r="B569" s="4" t="s">
        <v>22</v>
      </c>
      <c r="C569" s="4" t="s">
        <v>952</v>
      </c>
      <c r="D569" s="4" t="s">
        <v>953</v>
      </c>
      <c r="E569" s="4" t="s">
        <v>4779</v>
      </c>
      <c r="F569" s="4">
        <v>48708</v>
      </c>
      <c r="G569" s="5" t="s">
        <v>954</v>
      </c>
      <c r="H569" s="4">
        <v>120</v>
      </c>
      <c r="I569" s="6">
        <v>291293.68</v>
      </c>
      <c r="J569" s="6">
        <v>267373</v>
      </c>
      <c r="K569" s="7">
        <f t="shared" si="16"/>
        <v>23920.679999999993</v>
      </c>
      <c r="L569" s="4" t="str">
        <f t="shared" si="17"/>
        <v>CARTERA CASTIGADA</v>
      </c>
    </row>
    <row r="570" spans="1:12" x14ac:dyDescent="0.2">
      <c r="A570" s="4" t="s">
        <v>11</v>
      </c>
      <c r="B570" s="4" t="s">
        <v>12</v>
      </c>
      <c r="C570" s="4" t="s">
        <v>275</v>
      </c>
      <c r="D570" s="4" t="s">
        <v>955</v>
      </c>
      <c r="E570" s="4" t="s">
        <v>4780</v>
      </c>
      <c r="F570" s="4">
        <v>1507522</v>
      </c>
      <c r="G570" s="5" t="s">
        <v>954</v>
      </c>
      <c r="H570" s="4">
        <v>120</v>
      </c>
      <c r="I570" s="6">
        <v>506249.51</v>
      </c>
      <c r="J570" s="6">
        <v>473242</v>
      </c>
      <c r="K570" s="7">
        <f t="shared" si="16"/>
        <v>33007.510000000009</v>
      </c>
      <c r="L570" s="4" t="str">
        <f t="shared" si="17"/>
        <v>CARTERA CASTIGADA</v>
      </c>
    </row>
    <row r="571" spans="1:12" x14ac:dyDescent="0.2">
      <c r="A571" s="4" t="s">
        <v>11</v>
      </c>
      <c r="B571" s="4" t="s">
        <v>16</v>
      </c>
      <c r="C571" s="4" t="s">
        <v>956</v>
      </c>
      <c r="D571" s="4" t="s">
        <v>957</v>
      </c>
      <c r="E571" s="4" t="s">
        <v>4781</v>
      </c>
      <c r="F571" s="4">
        <v>1366762</v>
      </c>
      <c r="G571" s="5" t="s">
        <v>954</v>
      </c>
      <c r="H571" s="4">
        <v>120</v>
      </c>
      <c r="I571" s="6">
        <v>534796.55000000005</v>
      </c>
      <c r="J571" s="6">
        <v>514584</v>
      </c>
      <c r="K571" s="7">
        <f t="shared" si="16"/>
        <v>20212.550000000047</v>
      </c>
      <c r="L571" s="4" t="str">
        <f t="shared" si="17"/>
        <v>CARTERA CASTIGADA</v>
      </c>
    </row>
    <row r="572" spans="1:12" x14ac:dyDescent="0.2">
      <c r="A572" s="4" t="s">
        <v>11</v>
      </c>
      <c r="B572" s="4" t="s">
        <v>25</v>
      </c>
      <c r="C572" s="4" t="s">
        <v>940</v>
      </c>
      <c r="D572" s="4" t="s">
        <v>958</v>
      </c>
      <c r="E572" s="4" t="s">
        <v>4782</v>
      </c>
      <c r="F572" s="4">
        <v>1150943</v>
      </c>
      <c r="G572" s="5" t="s">
        <v>954</v>
      </c>
      <c r="H572" s="4">
        <v>120</v>
      </c>
      <c r="I572" s="6">
        <v>590221.47</v>
      </c>
      <c r="J572" s="6">
        <v>481489</v>
      </c>
      <c r="K572" s="7">
        <f t="shared" si="16"/>
        <v>108732.46999999997</v>
      </c>
      <c r="L572" s="4" t="str">
        <f t="shared" si="17"/>
        <v>CARTERA CASTIGADA</v>
      </c>
    </row>
    <row r="573" spans="1:12" x14ac:dyDescent="0.2">
      <c r="A573" s="4" t="s">
        <v>11</v>
      </c>
      <c r="B573" s="4" t="s">
        <v>12</v>
      </c>
      <c r="C573" s="4" t="s">
        <v>959</v>
      </c>
      <c r="D573" s="4" t="s">
        <v>960</v>
      </c>
      <c r="E573" s="4" t="s">
        <v>4783</v>
      </c>
      <c r="F573" s="4">
        <v>1519352</v>
      </c>
      <c r="G573" s="5" t="s">
        <v>954</v>
      </c>
      <c r="H573" s="4">
        <v>120</v>
      </c>
      <c r="I573" s="6">
        <v>682538.99</v>
      </c>
      <c r="J573" s="6">
        <v>541807</v>
      </c>
      <c r="K573" s="7">
        <f t="shared" si="16"/>
        <v>140731.99</v>
      </c>
      <c r="L573" s="4" t="str">
        <f t="shared" si="17"/>
        <v>CARTERA CASTIGADA</v>
      </c>
    </row>
    <row r="574" spans="1:12" x14ac:dyDescent="0.2">
      <c r="A574" s="4" t="s">
        <v>11</v>
      </c>
      <c r="B574" s="4" t="s">
        <v>22</v>
      </c>
      <c r="C574" s="4" t="s">
        <v>961</v>
      </c>
      <c r="D574" s="4" t="s">
        <v>962</v>
      </c>
      <c r="E574" s="4" t="s">
        <v>4784</v>
      </c>
      <c r="F574" s="4">
        <v>1366945</v>
      </c>
      <c r="G574" s="5" t="s">
        <v>954</v>
      </c>
      <c r="H574" s="4">
        <v>120</v>
      </c>
      <c r="I574" s="6">
        <v>782894.25</v>
      </c>
      <c r="J574" s="6">
        <v>673936</v>
      </c>
      <c r="K574" s="7">
        <f t="shared" si="16"/>
        <v>108958.25</v>
      </c>
      <c r="L574" s="4" t="str">
        <f t="shared" si="17"/>
        <v>CARTERA CASTIGADA</v>
      </c>
    </row>
    <row r="575" spans="1:12" x14ac:dyDescent="0.2">
      <c r="A575" s="4" t="s">
        <v>11</v>
      </c>
      <c r="B575" s="4" t="s">
        <v>67</v>
      </c>
      <c r="C575" s="4" t="s">
        <v>160</v>
      </c>
      <c r="D575" s="4" t="s">
        <v>963</v>
      </c>
      <c r="E575" s="4" t="s">
        <v>4785</v>
      </c>
      <c r="F575" s="4">
        <v>1137544</v>
      </c>
      <c r="G575" s="5" t="s">
        <v>954</v>
      </c>
      <c r="H575" s="4">
        <v>120</v>
      </c>
      <c r="I575" s="6">
        <v>893987.13</v>
      </c>
      <c r="J575" s="6">
        <v>774459</v>
      </c>
      <c r="K575" s="7">
        <f t="shared" si="16"/>
        <v>119528.13</v>
      </c>
      <c r="L575" s="4" t="str">
        <f t="shared" si="17"/>
        <v>CARTERA CASTIGADA</v>
      </c>
    </row>
    <row r="576" spans="1:12" x14ac:dyDescent="0.2">
      <c r="A576" s="4" t="s">
        <v>11</v>
      </c>
      <c r="B576" s="4" t="s">
        <v>50</v>
      </c>
      <c r="C576" s="4" t="s">
        <v>160</v>
      </c>
      <c r="D576" s="4" t="s">
        <v>964</v>
      </c>
      <c r="E576" s="4" t="s">
        <v>4786</v>
      </c>
      <c r="F576" s="4">
        <v>1364718</v>
      </c>
      <c r="G576" s="5" t="s">
        <v>954</v>
      </c>
      <c r="H576" s="4">
        <v>120</v>
      </c>
      <c r="I576" s="6">
        <v>902425.3</v>
      </c>
      <c r="J576" s="6">
        <v>775111</v>
      </c>
      <c r="K576" s="7">
        <f t="shared" si="16"/>
        <v>127314.30000000005</v>
      </c>
      <c r="L576" s="4" t="str">
        <f t="shared" si="17"/>
        <v>CARTERA CASTIGADA</v>
      </c>
    </row>
    <row r="577" spans="1:12" x14ac:dyDescent="0.2">
      <c r="A577" s="4" t="s">
        <v>11</v>
      </c>
      <c r="B577" s="4" t="s">
        <v>22</v>
      </c>
      <c r="C577" s="4" t="s">
        <v>965</v>
      </c>
      <c r="D577" s="4" t="s">
        <v>966</v>
      </c>
      <c r="E577" s="4" t="s">
        <v>4787</v>
      </c>
      <c r="F577" s="4">
        <v>1437076</v>
      </c>
      <c r="G577" s="5" t="s">
        <v>954</v>
      </c>
      <c r="H577" s="4">
        <v>120</v>
      </c>
      <c r="I577" s="6">
        <v>1047171.56</v>
      </c>
      <c r="J577" s="6">
        <v>910913</v>
      </c>
      <c r="K577" s="7">
        <f t="shared" si="16"/>
        <v>136258.56000000006</v>
      </c>
      <c r="L577" s="4" t="str">
        <f t="shared" si="17"/>
        <v>CARTERA CASTIGADA</v>
      </c>
    </row>
    <row r="578" spans="1:12" x14ac:dyDescent="0.2">
      <c r="A578" s="4" t="s">
        <v>11</v>
      </c>
      <c r="B578" s="4" t="s">
        <v>22</v>
      </c>
      <c r="C578" s="4" t="s">
        <v>967</v>
      </c>
      <c r="D578" s="4" t="s">
        <v>968</v>
      </c>
      <c r="E578" s="4" t="s">
        <v>4788</v>
      </c>
      <c r="F578" s="4">
        <v>1451259</v>
      </c>
      <c r="G578" s="5" t="s">
        <v>954</v>
      </c>
      <c r="H578" s="4">
        <v>120</v>
      </c>
      <c r="I578" s="6">
        <v>1301123.27</v>
      </c>
      <c r="J578" s="6">
        <v>1145427</v>
      </c>
      <c r="K578" s="7">
        <f t="shared" si="16"/>
        <v>155696.27000000002</v>
      </c>
      <c r="L578" s="4" t="str">
        <f t="shared" si="17"/>
        <v>CARTERA CASTIGADA</v>
      </c>
    </row>
    <row r="579" spans="1:12" x14ac:dyDescent="0.2">
      <c r="A579" s="4" t="s">
        <v>11</v>
      </c>
      <c r="B579" s="4" t="s">
        <v>22</v>
      </c>
      <c r="C579" s="4" t="s">
        <v>266</v>
      </c>
      <c r="D579" s="4" t="s">
        <v>969</v>
      </c>
      <c r="E579" s="4" t="s">
        <v>4789</v>
      </c>
      <c r="F579" s="4">
        <v>1451184</v>
      </c>
      <c r="G579" s="5" t="s">
        <v>954</v>
      </c>
      <c r="H579" s="4">
        <v>120</v>
      </c>
      <c r="I579" s="6">
        <v>1535781.45</v>
      </c>
      <c r="J579" s="6">
        <v>1336508</v>
      </c>
      <c r="K579" s="7">
        <f t="shared" ref="K579:K642" si="18">I579-J579</f>
        <v>199273.44999999995</v>
      </c>
      <c r="L579" s="4" t="str">
        <f t="shared" ref="L579:L642" si="19">IF(H579=0,"SIN REPORTE",IF(H579&lt;=90,"COBRO JURIDICO","CARTERA CASTIGADA"))</f>
        <v>CARTERA CASTIGADA</v>
      </c>
    </row>
    <row r="580" spans="1:12" x14ac:dyDescent="0.2">
      <c r="A580" s="4" t="s">
        <v>11</v>
      </c>
      <c r="B580" s="4" t="s">
        <v>50</v>
      </c>
      <c r="C580" s="4" t="s">
        <v>970</v>
      </c>
      <c r="D580" s="4" t="s">
        <v>971</v>
      </c>
      <c r="E580" s="4" t="s">
        <v>4790</v>
      </c>
      <c r="F580" s="4">
        <v>211589</v>
      </c>
      <c r="G580" s="5" t="s">
        <v>954</v>
      </c>
      <c r="H580" s="4">
        <v>120</v>
      </c>
      <c r="I580" s="6">
        <v>1626702.54</v>
      </c>
      <c r="J580" s="6">
        <v>1434951</v>
      </c>
      <c r="K580" s="7">
        <f t="shared" si="18"/>
        <v>191751.54000000004</v>
      </c>
      <c r="L580" s="4" t="str">
        <f t="shared" si="19"/>
        <v>CARTERA CASTIGADA</v>
      </c>
    </row>
    <row r="581" spans="1:12" x14ac:dyDescent="0.2">
      <c r="A581" s="4" t="s">
        <v>11</v>
      </c>
      <c r="B581" s="4" t="s">
        <v>16</v>
      </c>
      <c r="C581" s="4" t="s">
        <v>522</v>
      </c>
      <c r="D581" s="4" t="s">
        <v>447</v>
      </c>
      <c r="E581" s="4" t="s">
        <v>4791</v>
      </c>
      <c r="F581" s="4">
        <v>634079</v>
      </c>
      <c r="G581" s="5" t="s">
        <v>954</v>
      </c>
      <c r="H581" s="4">
        <v>120</v>
      </c>
      <c r="I581" s="6">
        <v>1995183.17</v>
      </c>
      <c r="J581" s="6">
        <v>1883023</v>
      </c>
      <c r="K581" s="7">
        <f t="shared" si="18"/>
        <v>112160.16999999993</v>
      </c>
      <c r="L581" s="4" t="str">
        <f t="shared" si="19"/>
        <v>CARTERA CASTIGADA</v>
      </c>
    </row>
    <row r="582" spans="1:12" x14ac:dyDescent="0.2">
      <c r="A582" s="4" t="s">
        <v>11</v>
      </c>
      <c r="B582" s="4" t="s">
        <v>22</v>
      </c>
      <c r="C582" s="4" t="s">
        <v>972</v>
      </c>
      <c r="D582" s="4" t="s">
        <v>973</v>
      </c>
      <c r="E582" s="4" t="s">
        <v>4792</v>
      </c>
      <c r="F582" s="4">
        <v>648723</v>
      </c>
      <c r="G582" s="5" t="s">
        <v>954</v>
      </c>
      <c r="H582" s="4">
        <v>120</v>
      </c>
      <c r="I582" s="6">
        <v>2976247.68</v>
      </c>
      <c r="J582" s="6">
        <v>2708348</v>
      </c>
      <c r="K582" s="7">
        <f t="shared" si="18"/>
        <v>267899.68000000017</v>
      </c>
      <c r="L582" s="4" t="str">
        <f t="shared" si="19"/>
        <v>CARTERA CASTIGADA</v>
      </c>
    </row>
    <row r="583" spans="1:12" x14ac:dyDescent="0.2">
      <c r="A583" s="4" t="s">
        <v>11</v>
      </c>
      <c r="B583" s="4" t="s">
        <v>16</v>
      </c>
      <c r="C583" s="4" t="s">
        <v>974</v>
      </c>
      <c r="D583" s="4" t="s">
        <v>975</v>
      </c>
      <c r="E583" s="4" t="s">
        <v>4793</v>
      </c>
      <c r="F583" s="4">
        <v>1608767</v>
      </c>
      <c r="G583" s="5" t="s">
        <v>954</v>
      </c>
      <c r="H583" s="4">
        <v>120</v>
      </c>
      <c r="I583" s="6">
        <v>3265307.46</v>
      </c>
      <c r="J583" s="6">
        <v>2948239</v>
      </c>
      <c r="K583" s="7">
        <f t="shared" si="18"/>
        <v>317068.45999999996</v>
      </c>
      <c r="L583" s="4" t="str">
        <f t="shared" si="19"/>
        <v>CARTERA CASTIGADA</v>
      </c>
    </row>
    <row r="584" spans="1:12" x14ac:dyDescent="0.2">
      <c r="A584" s="4" t="s">
        <v>11</v>
      </c>
      <c r="B584" s="4" t="s">
        <v>25</v>
      </c>
      <c r="C584" s="4" t="s">
        <v>976</v>
      </c>
      <c r="D584" s="4" t="s">
        <v>241</v>
      </c>
      <c r="E584" s="4" t="s">
        <v>4794</v>
      </c>
      <c r="F584" s="4">
        <v>1380359</v>
      </c>
      <c r="G584" s="5" t="s">
        <v>954</v>
      </c>
      <c r="H584" s="4">
        <v>120</v>
      </c>
      <c r="I584" s="6">
        <v>3277755.74</v>
      </c>
      <c r="J584" s="6">
        <v>2928579</v>
      </c>
      <c r="K584" s="7">
        <f t="shared" si="18"/>
        <v>349176.74000000022</v>
      </c>
      <c r="L584" s="4" t="str">
        <f t="shared" si="19"/>
        <v>CARTERA CASTIGADA</v>
      </c>
    </row>
    <row r="585" spans="1:12" x14ac:dyDescent="0.2">
      <c r="A585" s="4" t="s">
        <v>11</v>
      </c>
      <c r="B585" s="4" t="s">
        <v>12</v>
      </c>
      <c r="C585" s="4" t="s">
        <v>977</v>
      </c>
      <c r="D585" s="4" t="s">
        <v>978</v>
      </c>
      <c r="E585" s="4" t="s">
        <v>4795</v>
      </c>
      <c r="F585" s="4">
        <v>118402</v>
      </c>
      <c r="G585" s="5" t="s">
        <v>954</v>
      </c>
      <c r="H585" s="4">
        <v>120</v>
      </c>
      <c r="I585" s="6">
        <v>4205701.49</v>
      </c>
      <c r="J585" s="6">
        <v>3921838</v>
      </c>
      <c r="K585" s="7">
        <f t="shared" si="18"/>
        <v>283863.49000000022</v>
      </c>
      <c r="L585" s="4" t="str">
        <f t="shared" si="19"/>
        <v>CARTERA CASTIGADA</v>
      </c>
    </row>
    <row r="586" spans="1:12" x14ac:dyDescent="0.2">
      <c r="A586" s="4" t="s">
        <v>11</v>
      </c>
      <c r="B586" s="4" t="s">
        <v>50</v>
      </c>
      <c r="C586" s="8" t="s">
        <v>979</v>
      </c>
      <c r="D586" s="8" t="s">
        <v>980</v>
      </c>
      <c r="E586" s="8" t="s">
        <v>4796</v>
      </c>
      <c r="F586" s="4">
        <v>589406</v>
      </c>
      <c r="G586" s="5" t="s">
        <v>954</v>
      </c>
      <c r="H586" s="4">
        <v>90</v>
      </c>
      <c r="I586" s="6">
        <v>800000</v>
      </c>
      <c r="J586" s="6">
        <v>188488</v>
      </c>
      <c r="K586" s="7">
        <f t="shared" si="18"/>
        <v>611512</v>
      </c>
      <c r="L586" s="4" t="str">
        <f t="shared" si="19"/>
        <v>COBRO JURIDICO</v>
      </c>
    </row>
    <row r="587" spans="1:12" x14ac:dyDescent="0.2">
      <c r="A587" s="4" t="s">
        <v>11</v>
      </c>
      <c r="B587" s="4" t="s">
        <v>19</v>
      </c>
      <c r="C587" s="4" t="s">
        <v>981</v>
      </c>
      <c r="D587" s="4" t="s">
        <v>982</v>
      </c>
      <c r="E587" s="4" t="s">
        <v>4797</v>
      </c>
      <c r="F587" s="4">
        <v>109668</v>
      </c>
      <c r="G587" s="5" t="s">
        <v>954</v>
      </c>
      <c r="H587" s="4">
        <v>90</v>
      </c>
      <c r="I587" s="6">
        <v>800000</v>
      </c>
      <c r="J587" s="6">
        <v>499139</v>
      </c>
      <c r="K587" s="7">
        <f t="shared" si="18"/>
        <v>300861</v>
      </c>
      <c r="L587" s="4" t="str">
        <f t="shared" si="19"/>
        <v>COBRO JURIDICO</v>
      </c>
    </row>
    <row r="588" spans="1:12" x14ac:dyDescent="0.2">
      <c r="A588" s="4" t="s">
        <v>11</v>
      </c>
      <c r="B588" s="4" t="s">
        <v>157</v>
      </c>
      <c r="C588" s="4" t="s">
        <v>700</v>
      </c>
      <c r="D588" s="4" t="s">
        <v>983</v>
      </c>
      <c r="E588" s="4" t="s">
        <v>4798</v>
      </c>
      <c r="F588" s="4">
        <v>1600921</v>
      </c>
      <c r="G588" s="5" t="s">
        <v>954</v>
      </c>
      <c r="H588" s="4">
        <v>90</v>
      </c>
      <c r="I588" s="6">
        <v>800000</v>
      </c>
      <c r="J588" s="6">
        <v>526344</v>
      </c>
      <c r="K588" s="7">
        <f t="shared" si="18"/>
        <v>273656</v>
      </c>
      <c r="L588" s="4" t="str">
        <f t="shared" si="19"/>
        <v>COBRO JURIDICO</v>
      </c>
    </row>
    <row r="589" spans="1:12" x14ac:dyDescent="0.2">
      <c r="A589" s="4" t="s">
        <v>11</v>
      </c>
      <c r="B589" s="4" t="s">
        <v>50</v>
      </c>
      <c r="C589" s="4" t="s">
        <v>984</v>
      </c>
      <c r="D589" s="4" t="s">
        <v>985</v>
      </c>
      <c r="E589" s="4" t="s">
        <v>4799</v>
      </c>
      <c r="F589" s="4">
        <v>772051</v>
      </c>
      <c r="G589" s="5" t="s">
        <v>954</v>
      </c>
      <c r="H589" s="4">
        <v>90</v>
      </c>
      <c r="I589" s="6">
        <v>800000</v>
      </c>
      <c r="J589" s="6">
        <v>541272</v>
      </c>
      <c r="K589" s="7">
        <f t="shared" si="18"/>
        <v>258728</v>
      </c>
      <c r="L589" s="4" t="str">
        <f t="shared" si="19"/>
        <v>COBRO JURIDICO</v>
      </c>
    </row>
    <row r="590" spans="1:12" x14ac:dyDescent="0.2">
      <c r="A590" s="4" t="s">
        <v>11</v>
      </c>
      <c r="B590" s="4" t="s">
        <v>16</v>
      </c>
      <c r="C590" s="4" t="s">
        <v>986</v>
      </c>
      <c r="D590" s="4" t="s">
        <v>483</v>
      </c>
      <c r="E590" s="4" t="s">
        <v>4800</v>
      </c>
      <c r="F590" s="4">
        <v>1538782</v>
      </c>
      <c r="G590" s="5" t="s">
        <v>954</v>
      </c>
      <c r="H590" s="4">
        <v>90</v>
      </c>
      <c r="I590" s="6">
        <v>900000</v>
      </c>
      <c r="J590" s="6">
        <v>847149</v>
      </c>
      <c r="K590" s="7">
        <f t="shared" si="18"/>
        <v>52851</v>
      </c>
      <c r="L590" s="4" t="str">
        <f t="shared" si="19"/>
        <v>COBRO JURIDICO</v>
      </c>
    </row>
    <row r="591" spans="1:12" x14ac:dyDescent="0.2">
      <c r="A591" s="4" t="s">
        <v>11</v>
      </c>
      <c r="B591" s="4" t="s">
        <v>16</v>
      </c>
      <c r="C591" s="4" t="s">
        <v>191</v>
      </c>
      <c r="D591" s="4" t="s">
        <v>987</v>
      </c>
      <c r="E591" s="4" t="s">
        <v>4801</v>
      </c>
      <c r="F591" s="4">
        <v>1078128</v>
      </c>
      <c r="G591" s="5" t="s">
        <v>954</v>
      </c>
      <c r="H591" s="4">
        <v>90</v>
      </c>
      <c r="I591" s="6">
        <v>800000</v>
      </c>
      <c r="J591" s="6">
        <v>713648</v>
      </c>
      <c r="K591" s="7">
        <f t="shared" si="18"/>
        <v>86352</v>
      </c>
      <c r="L591" s="4" t="str">
        <f t="shared" si="19"/>
        <v>COBRO JURIDICO</v>
      </c>
    </row>
    <row r="592" spans="1:12" x14ac:dyDescent="0.2">
      <c r="A592" s="4" t="s">
        <v>11</v>
      </c>
      <c r="B592" s="4" t="s">
        <v>12</v>
      </c>
      <c r="C592" s="4" t="s">
        <v>988</v>
      </c>
      <c r="D592" s="4" t="s">
        <v>989</v>
      </c>
      <c r="E592" s="4" t="s">
        <v>4802</v>
      </c>
      <c r="F592" s="4">
        <v>1658648</v>
      </c>
      <c r="G592" s="5" t="s">
        <v>954</v>
      </c>
      <c r="H592" s="4">
        <v>90</v>
      </c>
      <c r="I592" s="6">
        <v>1200000</v>
      </c>
      <c r="J592" s="6">
        <v>1005686</v>
      </c>
      <c r="K592" s="7">
        <f t="shared" si="18"/>
        <v>194314</v>
      </c>
      <c r="L592" s="4" t="str">
        <f t="shared" si="19"/>
        <v>COBRO JURIDICO</v>
      </c>
    </row>
    <row r="593" spans="1:12" x14ac:dyDescent="0.2">
      <c r="A593" s="4" t="s">
        <v>11</v>
      </c>
      <c r="B593" s="4" t="s">
        <v>25</v>
      </c>
      <c r="C593" s="4" t="s">
        <v>231</v>
      </c>
      <c r="D593" s="4" t="s">
        <v>990</v>
      </c>
      <c r="E593" s="4" t="s">
        <v>4803</v>
      </c>
      <c r="F593" s="4">
        <v>1620085</v>
      </c>
      <c r="G593" s="5" t="s">
        <v>954</v>
      </c>
      <c r="H593" s="4">
        <v>90</v>
      </c>
      <c r="I593" s="6">
        <v>2400000</v>
      </c>
      <c r="J593" s="6">
        <v>1406257</v>
      </c>
      <c r="K593" s="7">
        <f t="shared" si="18"/>
        <v>993743</v>
      </c>
      <c r="L593" s="4" t="str">
        <f t="shared" si="19"/>
        <v>COBRO JURIDICO</v>
      </c>
    </row>
    <row r="594" spans="1:12" x14ac:dyDescent="0.2">
      <c r="A594" s="4" t="s">
        <v>11</v>
      </c>
      <c r="B594" s="4" t="s">
        <v>19</v>
      </c>
      <c r="C594" s="4" t="s">
        <v>991</v>
      </c>
      <c r="D594" s="4" t="s">
        <v>992</v>
      </c>
      <c r="E594" s="4" t="s">
        <v>4804</v>
      </c>
      <c r="F594" s="4">
        <v>1713716</v>
      </c>
      <c r="G594" s="5" t="s">
        <v>954</v>
      </c>
      <c r="H594" s="4">
        <v>90</v>
      </c>
      <c r="I594" s="6">
        <v>2600000</v>
      </c>
      <c r="J594" s="6">
        <v>968142</v>
      </c>
      <c r="K594" s="7">
        <f t="shared" si="18"/>
        <v>1631858</v>
      </c>
      <c r="L594" s="4" t="str">
        <f t="shared" si="19"/>
        <v>COBRO JURIDICO</v>
      </c>
    </row>
    <row r="595" spans="1:12" x14ac:dyDescent="0.2">
      <c r="A595" s="4" t="s">
        <v>11</v>
      </c>
      <c r="B595" s="4" t="s">
        <v>22</v>
      </c>
      <c r="C595" s="4" t="s">
        <v>993</v>
      </c>
      <c r="D595" s="4" t="s">
        <v>994</v>
      </c>
      <c r="E595" s="4" t="s">
        <v>4805</v>
      </c>
      <c r="F595" s="4">
        <v>514834</v>
      </c>
      <c r="G595" s="5" t="s">
        <v>954</v>
      </c>
      <c r="H595" s="4">
        <v>90</v>
      </c>
      <c r="I595" s="6">
        <v>2800000</v>
      </c>
      <c r="J595" s="6">
        <v>1333450</v>
      </c>
      <c r="K595" s="7">
        <f t="shared" si="18"/>
        <v>1466550</v>
      </c>
      <c r="L595" s="4" t="str">
        <f t="shared" si="19"/>
        <v>COBRO JURIDICO</v>
      </c>
    </row>
    <row r="596" spans="1:12" x14ac:dyDescent="0.2">
      <c r="A596" s="4" t="s">
        <v>11</v>
      </c>
      <c r="B596" s="4" t="s">
        <v>50</v>
      </c>
      <c r="C596" s="4" t="s">
        <v>995</v>
      </c>
      <c r="D596" s="4" t="s">
        <v>996</v>
      </c>
      <c r="E596" s="4" t="s">
        <v>4806</v>
      </c>
      <c r="F596" s="4">
        <v>636439</v>
      </c>
      <c r="G596" s="5" t="s">
        <v>954</v>
      </c>
      <c r="H596" s="4">
        <v>90</v>
      </c>
      <c r="I596" s="6">
        <v>3000000</v>
      </c>
      <c r="J596" s="6">
        <v>773354</v>
      </c>
      <c r="K596" s="7">
        <f t="shared" si="18"/>
        <v>2226646</v>
      </c>
      <c r="L596" s="4" t="str">
        <f t="shared" si="19"/>
        <v>COBRO JURIDICO</v>
      </c>
    </row>
    <row r="597" spans="1:12" x14ac:dyDescent="0.2">
      <c r="A597" s="4" t="s">
        <v>11</v>
      </c>
      <c r="B597" s="4" t="s">
        <v>488</v>
      </c>
      <c r="C597" s="4" t="s">
        <v>997</v>
      </c>
      <c r="D597" s="4" t="s">
        <v>998</v>
      </c>
      <c r="E597" s="4" t="s">
        <v>4807</v>
      </c>
      <c r="F597" s="4">
        <v>1501301</v>
      </c>
      <c r="G597" s="5" t="s">
        <v>954</v>
      </c>
      <c r="H597" s="4">
        <v>90</v>
      </c>
      <c r="I597" s="6">
        <v>3200000</v>
      </c>
      <c r="J597" s="6">
        <v>939522</v>
      </c>
      <c r="K597" s="7">
        <f t="shared" si="18"/>
        <v>2260478</v>
      </c>
      <c r="L597" s="4" t="str">
        <f t="shared" si="19"/>
        <v>COBRO JURIDICO</v>
      </c>
    </row>
    <row r="598" spans="1:12" x14ac:dyDescent="0.2">
      <c r="A598" s="4" t="s">
        <v>11</v>
      </c>
      <c r="B598" s="4" t="s">
        <v>22</v>
      </c>
      <c r="C598" s="4" t="s">
        <v>999</v>
      </c>
      <c r="D598" s="4" t="s">
        <v>113</v>
      </c>
      <c r="E598" s="4" t="s">
        <v>4808</v>
      </c>
      <c r="F598" s="4">
        <v>773281</v>
      </c>
      <c r="G598" s="5" t="s">
        <v>954</v>
      </c>
      <c r="H598" s="4">
        <v>90</v>
      </c>
      <c r="I598" s="6">
        <v>3400000</v>
      </c>
      <c r="J598" s="6">
        <v>605226</v>
      </c>
      <c r="K598" s="7">
        <f t="shared" si="18"/>
        <v>2794774</v>
      </c>
      <c r="L598" s="4" t="str">
        <f t="shared" si="19"/>
        <v>COBRO JURIDICO</v>
      </c>
    </row>
    <row r="599" spans="1:12" x14ac:dyDescent="0.2">
      <c r="A599" s="4" t="s">
        <v>11</v>
      </c>
      <c r="B599" s="4" t="s">
        <v>50</v>
      </c>
      <c r="C599" s="4" t="s">
        <v>486</v>
      </c>
      <c r="D599" s="4" t="s">
        <v>1000</v>
      </c>
      <c r="E599" s="4" t="s">
        <v>4809</v>
      </c>
      <c r="F599" s="4">
        <v>1596210</v>
      </c>
      <c r="G599" s="5" t="s">
        <v>954</v>
      </c>
      <c r="H599" s="4">
        <v>90</v>
      </c>
      <c r="I599" s="6">
        <v>3600000</v>
      </c>
      <c r="J599" s="6">
        <v>782272</v>
      </c>
      <c r="K599" s="7">
        <f t="shared" si="18"/>
        <v>2817728</v>
      </c>
      <c r="L599" s="4" t="str">
        <f t="shared" si="19"/>
        <v>COBRO JURIDICO</v>
      </c>
    </row>
    <row r="600" spans="1:12" x14ac:dyDescent="0.2">
      <c r="A600" s="4" t="s">
        <v>11</v>
      </c>
      <c r="B600" s="4" t="s">
        <v>157</v>
      </c>
      <c r="C600" s="4" t="s">
        <v>1001</v>
      </c>
      <c r="D600" s="4" t="s">
        <v>318</v>
      </c>
      <c r="E600" s="4" t="s">
        <v>4810</v>
      </c>
      <c r="F600" s="4">
        <v>4013</v>
      </c>
      <c r="G600" s="5" t="s">
        <v>954</v>
      </c>
      <c r="H600" s="4">
        <v>90</v>
      </c>
      <c r="I600" s="6">
        <v>3800000</v>
      </c>
      <c r="J600" s="6">
        <v>2921116</v>
      </c>
      <c r="K600" s="7">
        <f t="shared" si="18"/>
        <v>878884</v>
      </c>
      <c r="L600" s="4" t="str">
        <f t="shared" si="19"/>
        <v>COBRO JURIDICO</v>
      </c>
    </row>
    <row r="601" spans="1:12" x14ac:dyDescent="0.2">
      <c r="A601" s="4" t="s">
        <v>11</v>
      </c>
      <c r="B601" s="4" t="s">
        <v>157</v>
      </c>
      <c r="C601" s="4" t="s">
        <v>875</v>
      </c>
      <c r="D601" s="4" t="s">
        <v>1002</v>
      </c>
      <c r="E601" s="4" t="s">
        <v>4811</v>
      </c>
      <c r="F601" s="4">
        <v>96830</v>
      </c>
      <c r="G601" s="5" t="s">
        <v>954</v>
      </c>
      <c r="H601" s="4">
        <v>90</v>
      </c>
      <c r="I601" s="6">
        <v>4000000</v>
      </c>
      <c r="J601" s="6">
        <v>3907776</v>
      </c>
      <c r="K601" s="7">
        <f t="shared" si="18"/>
        <v>92224</v>
      </c>
      <c r="L601" s="4" t="str">
        <f t="shared" si="19"/>
        <v>COBRO JURIDICO</v>
      </c>
    </row>
    <row r="602" spans="1:12" x14ac:dyDescent="0.2">
      <c r="A602" s="4" t="s">
        <v>11</v>
      </c>
      <c r="B602" s="4" t="s">
        <v>19</v>
      </c>
      <c r="C602" s="4" t="s">
        <v>1003</v>
      </c>
      <c r="D602" s="4" t="s">
        <v>1004</v>
      </c>
      <c r="E602" s="4" t="s">
        <v>4812</v>
      </c>
      <c r="F602" s="4">
        <v>734697</v>
      </c>
      <c r="G602" s="5" t="s">
        <v>954</v>
      </c>
      <c r="H602" s="4">
        <v>90</v>
      </c>
      <c r="I602" s="6">
        <v>4200000</v>
      </c>
      <c r="J602" s="6">
        <v>3344943</v>
      </c>
      <c r="K602" s="7">
        <f t="shared" si="18"/>
        <v>855057</v>
      </c>
      <c r="L602" s="4" t="str">
        <f t="shared" si="19"/>
        <v>COBRO JURIDICO</v>
      </c>
    </row>
    <row r="603" spans="1:12" x14ac:dyDescent="0.2">
      <c r="A603" s="4" t="s">
        <v>11</v>
      </c>
      <c r="B603" s="4" t="s">
        <v>25</v>
      </c>
      <c r="C603" s="8" t="s">
        <v>1005</v>
      </c>
      <c r="D603" s="8" t="s">
        <v>1006</v>
      </c>
      <c r="E603" s="8" t="s">
        <v>4813</v>
      </c>
      <c r="F603" s="4">
        <v>613404</v>
      </c>
      <c r="G603" s="5" t="s">
        <v>954</v>
      </c>
      <c r="H603" s="4">
        <v>60</v>
      </c>
      <c r="I603" s="6">
        <v>4400000</v>
      </c>
      <c r="J603" s="6">
        <v>12020</v>
      </c>
      <c r="K603" s="7">
        <f t="shared" si="18"/>
        <v>4387980</v>
      </c>
      <c r="L603" s="4" t="str">
        <f t="shared" si="19"/>
        <v>COBRO JURIDICO</v>
      </c>
    </row>
    <row r="604" spans="1:12" x14ac:dyDescent="0.2">
      <c r="A604" s="4" t="s">
        <v>11</v>
      </c>
      <c r="B604" s="4" t="s">
        <v>22</v>
      </c>
      <c r="C604" s="4" t="s">
        <v>389</v>
      </c>
      <c r="D604" s="4" t="s">
        <v>1007</v>
      </c>
      <c r="E604" s="4" t="s">
        <v>4814</v>
      </c>
      <c r="F604" s="4">
        <v>1366887</v>
      </c>
      <c r="G604" s="5" t="s">
        <v>954</v>
      </c>
      <c r="H604" s="4">
        <v>60</v>
      </c>
      <c r="I604" s="6">
        <v>4600000</v>
      </c>
      <c r="J604" s="6">
        <v>46609</v>
      </c>
      <c r="K604" s="7">
        <f t="shared" si="18"/>
        <v>4553391</v>
      </c>
      <c r="L604" s="4" t="str">
        <f t="shared" si="19"/>
        <v>COBRO JURIDICO</v>
      </c>
    </row>
    <row r="605" spans="1:12" x14ac:dyDescent="0.2">
      <c r="A605" s="4" t="s">
        <v>11</v>
      </c>
      <c r="B605" s="4" t="s">
        <v>12</v>
      </c>
      <c r="C605" s="4" t="s">
        <v>1008</v>
      </c>
      <c r="D605" s="4" t="s">
        <v>921</v>
      </c>
      <c r="E605" s="4" t="s">
        <v>4815</v>
      </c>
      <c r="F605" s="4">
        <v>857910</v>
      </c>
      <c r="G605" s="5" t="s">
        <v>954</v>
      </c>
      <c r="H605" s="4">
        <v>60</v>
      </c>
      <c r="I605" s="6">
        <v>4800000</v>
      </c>
      <c r="J605" s="6">
        <v>211808</v>
      </c>
      <c r="K605" s="7">
        <f t="shared" si="18"/>
        <v>4588192</v>
      </c>
      <c r="L605" s="4" t="str">
        <f t="shared" si="19"/>
        <v>COBRO JURIDICO</v>
      </c>
    </row>
    <row r="606" spans="1:12" x14ac:dyDescent="0.2">
      <c r="A606" s="4" t="s">
        <v>11</v>
      </c>
      <c r="B606" s="4" t="s">
        <v>22</v>
      </c>
      <c r="C606" s="4" t="s">
        <v>191</v>
      </c>
      <c r="D606" s="4" t="s">
        <v>1009</v>
      </c>
      <c r="E606" s="4" t="s">
        <v>4816</v>
      </c>
      <c r="F606" s="4">
        <v>1353042</v>
      </c>
      <c r="G606" s="5" t="s">
        <v>954</v>
      </c>
      <c r="H606" s="4">
        <v>60</v>
      </c>
      <c r="I606" s="6">
        <v>5000000</v>
      </c>
      <c r="J606" s="6">
        <v>339034</v>
      </c>
      <c r="K606" s="7">
        <f t="shared" si="18"/>
        <v>4660966</v>
      </c>
      <c r="L606" s="4" t="str">
        <f t="shared" si="19"/>
        <v>COBRO JURIDICO</v>
      </c>
    </row>
    <row r="607" spans="1:12" x14ac:dyDescent="0.2">
      <c r="A607" s="4" t="s">
        <v>11</v>
      </c>
      <c r="B607" s="4" t="s">
        <v>12</v>
      </c>
      <c r="C607" s="4" t="s">
        <v>1010</v>
      </c>
      <c r="D607" s="4" t="s">
        <v>1011</v>
      </c>
      <c r="E607" s="4" t="s">
        <v>4817</v>
      </c>
      <c r="F607" s="4">
        <v>1507530</v>
      </c>
      <c r="G607" s="5" t="s">
        <v>954</v>
      </c>
      <c r="H607" s="4">
        <v>60</v>
      </c>
      <c r="I607" s="6">
        <v>5200000</v>
      </c>
      <c r="J607" s="6">
        <v>101332</v>
      </c>
      <c r="K607" s="7">
        <f t="shared" si="18"/>
        <v>5098668</v>
      </c>
      <c r="L607" s="4" t="str">
        <f t="shared" si="19"/>
        <v>COBRO JURIDICO</v>
      </c>
    </row>
    <row r="608" spans="1:12" x14ac:dyDescent="0.2">
      <c r="A608" s="4" t="s">
        <v>11</v>
      </c>
      <c r="B608" s="4" t="s">
        <v>19</v>
      </c>
      <c r="C608" s="4" t="s">
        <v>1012</v>
      </c>
      <c r="D608" s="4" t="s">
        <v>1013</v>
      </c>
      <c r="E608" s="4" t="s">
        <v>4818</v>
      </c>
      <c r="F608" s="4">
        <v>1503752</v>
      </c>
      <c r="G608" s="5" t="s">
        <v>954</v>
      </c>
      <c r="H608" s="4">
        <v>60</v>
      </c>
      <c r="I608" s="6">
        <v>5400000</v>
      </c>
      <c r="J608" s="6">
        <v>86455</v>
      </c>
      <c r="K608" s="7">
        <f t="shared" si="18"/>
        <v>5313545</v>
      </c>
      <c r="L608" s="4" t="str">
        <f t="shared" si="19"/>
        <v>COBRO JURIDICO</v>
      </c>
    </row>
    <row r="609" spans="1:12" x14ac:dyDescent="0.2">
      <c r="A609" s="4" t="s">
        <v>11</v>
      </c>
      <c r="B609" s="4" t="s">
        <v>12</v>
      </c>
      <c r="C609" s="4" t="s">
        <v>1014</v>
      </c>
      <c r="D609" s="4" t="s">
        <v>1015</v>
      </c>
      <c r="E609" s="4" t="s">
        <v>4819</v>
      </c>
      <c r="F609" s="4">
        <v>1295086</v>
      </c>
      <c r="G609" s="5" t="s">
        <v>954</v>
      </c>
      <c r="H609" s="4">
        <v>60</v>
      </c>
      <c r="I609" s="6">
        <v>5600000</v>
      </c>
      <c r="J609" s="6">
        <v>284179</v>
      </c>
      <c r="K609" s="7">
        <f t="shared" si="18"/>
        <v>5315821</v>
      </c>
      <c r="L609" s="4" t="str">
        <f t="shared" si="19"/>
        <v>COBRO JURIDICO</v>
      </c>
    </row>
    <row r="610" spans="1:12" x14ac:dyDescent="0.2">
      <c r="A610" s="4" t="s">
        <v>11</v>
      </c>
      <c r="B610" s="4" t="s">
        <v>19</v>
      </c>
      <c r="C610" s="4" t="s">
        <v>1016</v>
      </c>
      <c r="D610" s="4" t="s">
        <v>1017</v>
      </c>
      <c r="E610" s="4" t="s">
        <v>4820</v>
      </c>
      <c r="F610" s="4">
        <v>1538873</v>
      </c>
      <c r="G610" s="5" t="s">
        <v>954</v>
      </c>
      <c r="H610" s="4">
        <v>60</v>
      </c>
      <c r="I610" s="6">
        <v>5800000</v>
      </c>
      <c r="J610" s="6">
        <v>476024</v>
      </c>
      <c r="K610" s="7">
        <f t="shared" si="18"/>
        <v>5323976</v>
      </c>
      <c r="L610" s="4" t="str">
        <f t="shared" si="19"/>
        <v>COBRO JURIDICO</v>
      </c>
    </row>
    <row r="611" spans="1:12" x14ac:dyDescent="0.2">
      <c r="A611" s="4" t="s">
        <v>11</v>
      </c>
      <c r="B611" s="4" t="s">
        <v>22</v>
      </c>
      <c r="C611" s="4" t="s">
        <v>421</v>
      </c>
      <c r="D611" s="4" t="s">
        <v>1018</v>
      </c>
      <c r="E611" s="4" t="s">
        <v>4821</v>
      </c>
      <c r="F611" s="4">
        <v>1012192</v>
      </c>
      <c r="G611" s="5" t="s">
        <v>954</v>
      </c>
      <c r="H611" s="4">
        <v>60</v>
      </c>
      <c r="I611" s="6">
        <v>6000000</v>
      </c>
      <c r="J611" s="6">
        <v>110439</v>
      </c>
      <c r="K611" s="7">
        <f t="shared" si="18"/>
        <v>5889561</v>
      </c>
      <c r="L611" s="4" t="str">
        <f t="shared" si="19"/>
        <v>COBRO JURIDICO</v>
      </c>
    </row>
    <row r="612" spans="1:12" x14ac:dyDescent="0.2">
      <c r="A612" s="4" t="s">
        <v>11</v>
      </c>
      <c r="B612" s="4" t="s">
        <v>25</v>
      </c>
      <c r="C612" s="4" t="s">
        <v>1019</v>
      </c>
      <c r="D612" s="4" t="s">
        <v>541</v>
      </c>
      <c r="E612" s="4" t="s">
        <v>4822</v>
      </c>
      <c r="F612" s="4">
        <v>1620457</v>
      </c>
      <c r="G612" s="5" t="s">
        <v>954</v>
      </c>
      <c r="H612" s="4">
        <v>60</v>
      </c>
      <c r="I612" s="6">
        <v>6200000</v>
      </c>
      <c r="J612" s="6">
        <v>488121</v>
      </c>
      <c r="K612" s="7">
        <f t="shared" si="18"/>
        <v>5711879</v>
      </c>
      <c r="L612" s="4" t="str">
        <f t="shared" si="19"/>
        <v>COBRO JURIDICO</v>
      </c>
    </row>
    <row r="613" spans="1:12" x14ac:dyDescent="0.2">
      <c r="A613" s="4" t="s">
        <v>11</v>
      </c>
      <c r="B613" s="4" t="s">
        <v>25</v>
      </c>
      <c r="C613" s="4" t="s">
        <v>1020</v>
      </c>
      <c r="D613" s="4" t="s">
        <v>1021</v>
      </c>
      <c r="E613" s="4" t="s">
        <v>4823</v>
      </c>
      <c r="F613" s="4">
        <v>1380649</v>
      </c>
      <c r="G613" s="5" t="s">
        <v>954</v>
      </c>
      <c r="H613" s="4">
        <v>60</v>
      </c>
      <c r="I613" s="6">
        <v>6400000</v>
      </c>
      <c r="J613" s="6">
        <v>551479</v>
      </c>
      <c r="K613" s="7">
        <f t="shared" si="18"/>
        <v>5848521</v>
      </c>
      <c r="L613" s="4" t="str">
        <f t="shared" si="19"/>
        <v>COBRO JURIDICO</v>
      </c>
    </row>
    <row r="614" spans="1:12" x14ac:dyDescent="0.2">
      <c r="A614" s="4" t="s">
        <v>11</v>
      </c>
      <c r="B614" s="4" t="s">
        <v>22</v>
      </c>
      <c r="C614" s="4" t="s">
        <v>275</v>
      </c>
      <c r="D614" s="4" t="s">
        <v>1022</v>
      </c>
      <c r="E614" s="4" t="s">
        <v>4824</v>
      </c>
      <c r="F614" s="4">
        <v>1366879</v>
      </c>
      <c r="G614" s="5" t="s">
        <v>954</v>
      </c>
      <c r="H614" s="4">
        <v>60</v>
      </c>
      <c r="I614" s="6">
        <v>6600000</v>
      </c>
      <c r="J614" s="6">
        <v>300093</v>
      </c>
      <c r="K614" s="7">
        <f t="shared" si="18"/>
        <v>6299907</v>
      </c>
      <c r="L614" s="4" t="str">
        <f t="shared" si="19"/>
        <v>COBRO JURIDICO</v>
      </c>
    </row>
    <row r="615" spans="1:12" x14ac:dyDescent="0.2">
      <c r="A615" s="4" t="s">
        <v>11</v>
      </c>
      <c r="B615" s="4" t="s">
        <v>12</v>
      </c>
      <c r="C615" s="4" t="s">
        <v>1023</v>
      </c>
      <c r="D615" s="4" t="s">
        <v>1024</v>
      </c>
      <c r="E615" s="4" t="s">
        <v>4825</v>
      </c>
      <c r="F615" s="4">
        <v>1655560</v>
      </c>
      <c r="G615" s="5" t="s">
        <v>954</v>
      </c>
      <c r="H615" s="4">
        <v>60</v>
      </c>
      <c r="I615" s="6">
        <v>6800000</v>
      </c>
      <c r="J615" s="6">
        <v>1401990</v>
      </c>
      <c r="K615" s="7">
        <f t="shared" si="18"/>
        <v>5398010</v>
      </c>
      <c r="L615" s="4" t="str">
        <f t="shared" si="19"/>
        <v>COBRO JURIDICO</v>
      </c>
    </row>
    <row r="616" spans="1:12" x14ac:dyDescent="0.2">
      <c r="A616" s="4" t="s">
        <v>11</v>
      </c>
      <c r="B616" s="4" t="s">
        <v>19</v>
      </c>
      <c r="C616" s="4" t="s">
        <v>1025</v>
      </c>
      <c r="D616" s="4" t="s">
        <v>1026</v>
      </c>
      <c r="E616" s="4" t="s">
        <v>4826</v>
      </c>
      <c r="F616" s="4">
        <v>775526</v>
      </c>
      <c r="G616" s="5" t="s">
        <v>954</v>
      </c>
      <c r="H616" s="4">
        <v>60</v>
      </c>
      <c r="I616" s="6">
        <v>7000000</v>
      </c>
      <c r="J616" s="6">
        <v>507750</v>
      </c>
      <c r="K616" s="7">
        <f t="shared" si="18"/>
        <v>6492250</v>
      </c>
      <c r="L616" s="4" t="str">
        <f t="shared" si="19"/>
        <v>COBRO JURIDICO</v>
      </c>
    </row>
    <row r="617" spans="1:12" x14ac:dyDescent="0.2">
      <c r="A617" s="4" t="s">
        <v>11</v>
      </c>
      <c r="B617" s="4" t="s">
        <v>50</v>
      </c>
      <c r="C617" s="4" t="s">
        <v>1027</v>
      </c>
      <c r="D617" s="4" t="s">
        <v>1028</v>
      </c>
      <c r="E617" s="4" t="s">
        <v>4827</v>
      </c>
      <c r="F617" s="4">
        <v>1108321</v>
      </c>
      <c r="G617" s="5" t="s">
        <v>954</v>
      </c>
      <c r="H617" s="4">
        <v>60</v>
      </c>
      <c r="I617" s="6">
        <v>7200000</v>
      </c>
      <c r="J617" s="6">
        <v>516795</v>
      </c>
      <c r="K617" s="7">
        <f t="shared" si="18"/>
        <v>6683205</v>
      </c>
      <c r="L617" s="4" t="str">
        <f t="shared" si="19"/>
        <v>COBRO JURIDICO</v>
      </c>
    </row>
    <row r="618" spans="1:12" x14ac:dyDescent="0.2">
      <c r="A618" s="4" t="s">
        <v>11</v>
      </c>
      <c r="B618" s="4" t="s">
        <v>25</v>
      </c>
      <c r="C618" s="4" t="s">
        <v>677</v>
      </c>
      <c r="D618" s="4" t="s">
        <v>349</v>
      </c>
      <c r="E618" s="4" t="s">
        <v>4828</v>
      </c>
      <c r="F618" s="4">
        <v>1508595</v>
      </c>
      <c r="G618" s="5" t="s">
        <v>954</v>
      </c>
      <c r="H618" s="4">
        <v>60</v>
      </c>
      <c r="I618" s="6">
        <v>7400000</v>
      </c>
      <c r="J618" s="6">
        <v>872567</v>
      </c>
      <c r="K618" s="7">
        <f t="shared" si="18"/>
        <v>6527433</v>
      </c>
      <c r="L618" s="4" t="str">
        <f t="shared" si="19"/>
        <v>COBRO JURIDICO</v>
      </c>
    </row>
    <row r="619" spans="1:12" x14ac:dyDescent="0.2">
      <c r="A619" s="4" t="s">
        <v>11</v>
      </c>
      <c r="B619" s="4" t="s">
        <v>50</v>
      </c>
      <c r="C619" s="4" t="s">
        <v>1029</v>
      </c>
      <c r="D619" s="4" t="s">
        <v>1030</v>
      </c>
      <c r="E619" s="4" t="s">
        <v>4829</v>
      </c>
      <c r="F619" s="4">
        <v>528198</v>
      </c>
      <c r="G619" s="5" t="s">
        <v>954</v>
      </c>
      <c r="H619" s="4">
        <v>60</v>
      </c>
      <c r="I619" s="6">
        <v>7600000</v>
      </c>
      <c r="J619" s="6">
        <v>742211</v>
      </c>
      <c r="K619" s="7">
        <f t="shared" si="18"/>
        <v>6857789</v>
      </c>
      <c r="L619" s="4" t="str">
        <f t="shared" si="19"/>
        <v>COBRO JURIDICO</v>
      </c>
    </row>
    <row r="620" spans="1:12" x14ac:dyDescent="0.2">
      <c r="A620" s="4" t="s">
        <v>11</v>
      </c>
      <c r="B620" s="4" t="s">
        <v>157</v>
      </c>
      <c r="C620" s="4" t="s">
        <v>191</v>
      </c>
      <c r="D620" s="4" t="s">
        <v>1031</v>
      </c>
      <c r="E620" s="4" t="s">
        <v>4830</v>
      </c>
      <c r="F620" s="4">
        <v>1538733</v>
      </c>
      <c r="G620" s="5" t="s">
        <v>954</v>
      </c>
      <c r="H620" s="4">
        <v>60</v>
      </c>
      <c r="I620" s="6">
        <v>7800000</v>
      </c>
      <c r="J620" s="6">
        <v>999185</v>
      </c>
      <c r="K620" s="7">
        <f t="shared" si="18"/>
        <v>6800815</v>
      </c>
      <c r="L620" s="4" t="str">
        <f t="shared" si="19"/>
        <v>COBRO JURIDICO</v>
      </c>
    </row>
    <row r="621" spans="1:12" x14ac:dyDescent="0.2">
      <c r="A621" s="4" t="s">
        <v>11</v>
      </c>
      <c r="B621" s="4" t="s">
        <v>12</v>
      </c>
      <c r="C621" s="4" t="s">
        <v>1032</v>
      </c>
      <c r="D621" s="4" t="s">
        <v>1033</v>
      </c>
      <c r="E621" s="4" t="s">
        <v>4831</v>
      </c>
      <c r="F621" s="4">
        <v>1681129</v>
      </c>
      <c r="G621" s="5" t="s">
        <v>954</v>
      </c>
      <c r="H621" s="4">
        <v>60</v>
      </c>
      <c r="I621" s="6">
        <v>8000000</v>
      </c>
      <c r="J621" s="6">
        <v>447761</v>
      </c>
      <c r="K621" s="7">
        <f t="shared" si="18"/>
        <v>7552239</v>
      </c>
      <c r="L621" s="4" t="str">
        <f t="shared" si="19"/>
        <v>COBRO JURIDICO</v>
      </c>
    </row>
    <row r="622" spans="1:12" x14ac:dyDescent="0.2">
      <c r="A622" s="4" t="s">
        <v>11</v>
      </c>
      <c r="B622" s="4" t="s">
        <v>25</v>
      </c>
      <c r="C622" s="4" t="s">
        <v>1034</v>
      </c>
      <c r="D622" s="4" t="s">
        <v>1035</v>
      </c>
      <c r="E622" s="4" t="s">
        <v>4832</v>
      </c>
      <c r="F622" s="4">
        <v>1161775</v>
      </c>
      <c r="G622" s="5" t="s">
        <v>954</v>
      </c>
      <c r="H622" s="4">
        <v>60</v>
      </c>
      <c r="I622" s="6">
        <v>8200000</v>
      </c>
      <c r="J622" s="6">
        <v>343790</v>
      </c>
      <c r="K622" s="7">
        <f t="shared" si="18"/>
        <v>7856210</v>
      </c>
      <c r="L622" s="4" t="str">
        <f t="shared" si="19"/>
        <v>COBRO JURIDICO</v>
      </c>
    </row>
    <row r="623" spans="1:12" x14ac:dyDescent="0.2">
      <c r="A623" s="4" t="s">
        <v>11</v>
      </c>
      <c r="B623" s="4" t="s">
        <v>157</v>
      </c>
      <c r="C623" s="4" t="s">
        <v>1036</v>
      </c>
      <c r="D623" s="4" t="s">
        <v>1037</v>
      </c>
      <c r="E623" s="4" t="s">
        <v>4833</v>
      </c>
      <c r="F623" s="4">
        <v>1390820</v>
      </c>
      <c r="G623" s="5" t="s">
        <v>954</v>
      </c>
      <c r="H623" s="4">
        <v>60</v>
      </c>
      <c r="I623" s="6">
        <v>8400000</v>
      </c>
      <c r="J623" s="6">
        <v>926223</v>
      </c>
      <c r="K623" s="7">
        <f t="shared" si="18"/>
        <v>7473777</v>
      </c>
      <c r="L623" s="4" t="str">
        <f t="shared" si="19"/>
        <v>COBRO JURIDICO</v>
      </c>
    </row>
    <row r="624" spans="1:12" x14ac:dyDescent="0.2">
      <c r="A624" s="4" t="s">
        <v>11</v>
      </c>
      <c r="B624" s="4" t="s">
        <v>157</v>
      </c>
      <c r="C624" s="4" t="s">
        <v>191</v>
      </c>
      <c r="D624" s="4" t="s">
        <v>1038</v>
      </c>
      <c r="E624" s="4" t="s">
        <v>4834</v>
      </c>
      <c r="F624" s="4">
        <v>1599156</v>
      </c>
      <c r="G624" s="5" t="s">
        <v>954</v>
      </c>
      <c r="H624" s="4">
        <v>60</v>
      </c>
      <c r="I624" s="6">
        <v>8600000</v>
      </c>
      <c r="J624" s="6">
        <v>796570</v>
      </c>
      <c r="K624" s="7">
        <f t="shared" si="18"/>
        <v>7803430</v>
      </c>
      <c r="L624" s="4" t="str">
        <f t="shared" si="19"/>
        <v>COBRO JURIDICO</v>
      </c>
    </row>
    <row r="625" spans="1:12" x14ac:dyDescent="0.2">
      <c r="A625" s="4" t="s">
        <v>11</v>
      </c>
      <c r="B625" s="4" t="s">
        <v>22</v>
      </c>
      <c r="C625" s="4" t="s">
        <v>1039</v>
      </c>
      <c r="D625" s="4" t="s">
        <v>265</v>
      </c>
      <c r="E625" s="4" t="s">
        <v>4835</v>
      </c>
      <c r="F625" s="4">
        <v>1451150</v>
      </c>
      <c r="G625" s="5" t="s">
        <v>954</v>
      </c>
      <c r="H625" s="4">
        <v>60</v>
      </c>
      <c r="I625" s="6">
        <v>8800000</v>
      </c>
      <c r="J625" s="6">
        <v>723549</v>
      </c>
      <c r="K625" s="7">
        <f t="shared" si="18"/>
        <v>8076451</v>
      </c>
      <c r="L625" s="4" t="str">
        <f t="shared" si="19"/>
        <v>COBRO JURIDICO</v>
      </c>
    </row>
    <row r="626" spans="1:12" x14ac:dyDescent="0.2">
      <c r="A626" s="4" t="s">
        <v>11</v>
      </c>
      <c r="B626" s="4" t="s">
        <v>25</v>
      </c>
      <c r="C626" s="4" t="s">
        <v>1040</v>
      </c>
      <c r="D626" s="4" t="s">
        <v>1041</v>
      </c>
      <c r="E626" s="4" t="s">
        <v>4836</v>
      </c>
      <c r="F626" s="4">
        <v>1526498</v>
      </c>
      <c r="G626" s="5" t="s">
        <v>954</v>
      </c>
      <c r="H626" s="4">
        <v>60</v>
      </c>
      <c r="I626" s="6">
        <v>9000000</v>
      </c>
      <c r="J626" s="6">
        <v>925002</v>
      </c>
      <c r="K626" s="7">
        <f t="shared" si="18"/>
        <v>8074998</v>
      </c>
      <c r="L626" s="4" t="str">
        <f t="shared" si="19"/>
        <v>COBRO JURIDICO</v>
      </c>
    </row>
    <row r="627" spans="1:12" x14ac:dyDescent="0.2">
      <c r="A627" s="4" t="s">
        <v>11</v>
      </c>
      <c r="B627" s="4" t="s">
        <v>157</v>
      </c>
      <c r="C627" s="4" t="s">
        <v>191</v>
      </c>
      <c r="D627" s="4" t="s">
        <v>1042</v>
      </c>
      <c r="E627" s="4" t="s">
        <v>4837</v>
      </c>
      <c r="F627" s="4">
        <v>1035680</v>
      </c>
      <c r="G627" s="5" t="s">
        <v>954</v>
      </c>
      <c r="H627" s="4">
        <v>60</v>
      </c>
      <c r="I627" s="6">
        <v>9200000</v>
      </c>
      <c r="J627" s="6">
        <v>442063</v>
      </c>
      <c r="K627" s="7">
        <f t="shared" si="18"/>
        <v>8757937</v>
      </c>
      <c r="L627" s="4" t="str">
        <f t="shared" si="19"/>
        <v>COBRO JURIDICO</v>
      </c>
    </row>
    <row r="628" spans="1:12" x14ac:dyDescent="0.2">
      <c r="A628" s="4" t="s">
        <v>11</v>
      </c>
      <c r="B628" s="4" t="s">
        <v>25</v>
      </c>
      <c r="C628" s="4" t="s">
        <v>1043</v>
      </c>
      <c r="D628" s="4" t="s">
        <v>1044</v>
      </c>
      <c r="E628" s="4" t="s">
        <v>4838</v>
      </c>
      <c r="F628" s="4">
        <v>592012</v>
      </c>
      <c r="G628" s="5" t="s">
        <v>954</v>
      </c>
      <c r="H628" s="4">
        <v>60</v>
      </c>
      <c r="I628" s="6">
        <v>9400000</v>
      </c>
      <c r="J628" s="6">
        <v>690141</v>
      </c>
      <c r="K628" s="7">
        <f t="shared" si="18"/>
        <v>8709859</v>
      </c>
      <c r="L628" s="4" t="str">
        <f t="shared" si="19"/>
        <v>COBRO JURIDICO</v>
      </c>
    </row>
    <row r="629" spans="1:12" x14ac:dyDescent="0.2">
      <c r="A629" s="4" t="s">
        <v>11</v>
      </c>
      <c r="B629" s="4" t="s">
        <v>67</v>
      </c>
      <c r="C629" s="4" t="s">
        <v>1045</v>
      </c>
      <c r="D629" s="4" t="s">
        <v>1046</v>
      </c>
      <c r="E629" s="4" t="s">
        <v>4839</v>
      </c>
      <c r="F629" s="4">
        <v>588127</v>
      </c>
      <c r="G629" s="5" t="s">
        <v>954</v>
      </c>
      <c r="H629" s="4">
        <v>60</v>
      </c>
      <c r="I629" s="6">
        <v>9600000</v>
      </c>
      <c r="J629" s="6">
        <v>1356135</v>
      </c>
      <c r="K629" s="7">
        <f t="shared" si="18"/>
        <v>8243865</v>
      </c>
      <c r="L629" s="4" t="str">
        <f t="shared" si="19"/>
        <v>COBRO JURIDICO</v>
      </c>
    </row>
    <row r="630" spans="1:12" x14ac:dyDescent="0.2">
      <c r="A630" s="4" t="s">
        <v>11</v>
      </c>
      <c r="B630" s="4" t="s">
        <v>157</v>
      </c>
      <c r="C630" s="4" t="s">
        <v>795</v>
      </c>
      <c r="D630" s="4" t="s">
        <v>1047</v>
      </c>
      <c r="E630" s="4" t="s">
        <v>4840</v>
      </c>
      <c r="F630" s="4">
        <v>1140399</v>
      </c>
      <c r="G630" s="5" t="s">
        <v>954</v>
      </c>
      <c r="H630" s="4">
        <v>60</v>
      </c>
      <c r="I630" s="6">
        <v>9800000</v>
      </c>
      <c r="J630" s="6">
        <v>465231</v>
      </c>
      <c r="K630" s="7">
        <f t="shared" si="18"/>
        <v>9334769</v>
      </c>
      <c r="L630" s="4" t="str">
        <f t="shared" si="19"/>
        <v>COBRO JURIDICO</v>
      </c>
    </row>
    <row r="631" spans="1:12" x14ac:dyDescent="0.2">
      <c r="A631" s="4" t="s">
        <v>11</v>
      </c>
      <c r="B631" s="4" t="s">
        <v>16</v>
      </c>
      <c r="C631" s="4" t="s">
        <v>356</v>
      </c>
      <c r="D631" s="4" t="s">
        <v>1048</v>
      </c>
      <c r="E631" s="4" t="s">
        <v>4841</v>
      </c>
      <c r="F631" s="4">
        <v>1532389</v>
      </c>
      <c r="G631" s="5" t="s">
        <v>954</v>
      </c>
      <c r="H631" s="4">
        <v>60</v>
      </c>
      <c r="I631" s="6">
        <v>10000000</v>
      </c>
      <c r="J631" s="6">
        <v>634836</v>
      </c>
      <c r="K631" s="7">
        <f t="shared" si="18"/>
        <v>9365164</v>
      </c>
      <c r="L631" s="4" t="str">
        <f t="shared" si="19"/>
        <v>COBRO JURIDICO</v>
      </c>
    </row>
    <row r="632" spans="1:12" x14ac:dyDescent="0.2">
      <c r="A632" s="4" t="s">
        <v>11</v>
      </c>
      <c r="B632" s="4" t="s">
        <v>12</v>
      </c>
      <c r="C632" s="4" t="s">
        <v>1049</v>
      </c>
      <c r="D632" s="4" t="s">
        <v>1050</v>
      </c>
      <c r="E632" s="4" t="s">
        <v>4842</v>
      </c>
      <c r="F632" s="4">
        <v>516177</v>
      </c>
      <c r="G632" s="5" t="s">
        <v>954</v>
      </c>
      <c r="H632" s="4">
        <v>60</v>
      </c>
      <c r="I632" s="6">
        <v>10200000</v>
      </c>
      <c r="J632" s="6">
        <v>1191800</v>
      </c>
      <c r="K632" s="7">
        <f t="shared" si="18"/>
        <v>9008200</v>
      </c>
      <c r="L632" s="4" t="str">
        <f t="shared" si="19"/>
        <v>COBRO JURIDICO</v>
      </c>
    </row>
    <row r="633" spans="1:12" x14ac:dyDescent="0.2">
      <c r="A633" s="4" t="s">
        <v>11</v>
      </c>
      <c r="B633" s="4" t="s">
        <v>25</v>
      </c>
      <c r="C633" s="4" t="s">
        <v>1051</v>
      </c>
      <c r="D633" s="4" t="s">
        <v>1052</v>
      </c>
      <c r="E633" s="4" t="s">
        <v>4843</v>
      </c>
      <c r="F633" s="4">
        <v>1171022</v>
      </c>
      <c r="G633" s="5" t="s">
        <v>954</v>
      </c>
      <c r="H633" s="4">
        <v>60</v>
      </c>
      <c r="I633" s="6">
        <v>10400000</v>
      </c>
      <c r="J633" s="6">
        <v>772771</v>
      </c>
      <c r="K633" s="7">
        <f t="shared" si="18"/>
        <v>9627229</v>
      </c>
      <c r="L633" s="4" t="str">
        <f t="shared" si="19"/>
        <v>COBRO JURIDICO</v>
      </c>
    </row>
    <row r="634" spans="1:12" x14ac:dyDescent="0.2">
      <c r="A634" s="4" t="s">
        <v>11</v>
      </c>
      <c r="B634" s="4" t="s">
        <v>16</v>
      </c>
      <c r="C634" s="4" t="s">
        <v>1014</v>
      </c>
      <c r="D634" s="4" t="s">
        <v>1053</v>
      </c>
      <c r="E634" s="4" t="s">
        <v>4844</v>
      </c>
      <c r="F634" s="4">
        <v>1096807</v>
      </c>
      <c r="G634" s="5" t="s">
        <v>954</v>
      </c>
      <c r="H634" s="4">
        <v>60</v>
      </c>
      <c r="I634" s="6">
        <v>10600000</v>
      </c>
      <c r="J634" s="6">
        <v>987966</v>
      </c>
      <c r="K634" s="7">
        <f t="shared" si="18"/>
        <v>9612034</v>
      </c>
      <c r="L634" s="4" t="str">
        <f t="shared" si="19"/>
        <v>COBRO JURIDICO</v>
      </c>
    </row>
    <row r="635" spans="1:12" x14ac:dyDescent="0.2">
      <c r="A635" s="4" t="s">
        <v>11</v>
      </c>
      <c r="B635" s="4" t="s">
        <v>19</v>
      </c>
      <c r="C635" s="4" t="s">
        <v>1054</v>
      </c>
      <c r="D635" s="4" t="s">
        <v>1055</v>
      </c>
      <c r="E635" s="4" t="s">
        <v>4845</v>
      </c>
      <c r="F635" s="4">
        <v>1444775</v>
      </c>
      <c r="G635" s="5" t="s">
        <v>954</v>
      </c>
      <c r="H635" s="4">
        <v>60</v>
      </c>
      <c r="I635" s="6">
        <v>10800000</v>
      </c>
      <c r="J635" s="6">
        <v>970971</v>
      </c>
      <c r="K635" s="7">
        <f t="shared" si="18"/>
        <v>9829029</v>
      </c>
      <c r="L635" s="4" t="str">
        <f t="shared" si="19"/>
        <v>COBRO JURIDICO</v>
      </c>
    </row>
    <row r="636" spans="1:12" x14ac:dyDescent="0.2">
      <c r="A636" s="4" t="s">
        <v>11</v>
      </c>
      <c r="B636" s="4" t="s">
        <v>12</v>
      </c>
      <c r="C636" s="4" t="s">
        <v>700</v>
      </c>
      <c r="D636" s="4" t="s">
        <v>1056</v>
      </c>
      <c r="E636" s="4" t="s">
        <v>4846</v>
      </c>
      <c r="F636" s="4">
        <v>764132</v>
      </c>
      <c r="G636" s="5" t="s">
        <v>954</v>
      </c>
      <c r="H636" s="4">
        <v>60</v>
      </c>
      <c r="I636" s="6">
        <v>11000000</v>
      </c>
      <c r="J636" s="6">
        <v>1009671</v>
      </c>
      <c r="K636" s="7">
        <f t="shared" si="18"/>
        <v>9990329</v>
      </c>
      <c r="L636" s="4" t="str">
        <f t="shared" si="19"/>
        <v>COBRO JURIDICO</v>
      </c>
    </row>
    <row r="637" spans="1:12" x14ac:dyDescent="0.2">
      <c r="A637" s="4" t="s">
        <v>11</v>
      </c>
      <c r="B637" s="4" t="s">
        <v>157</v>
      </c>
      <c r="C637" s="4" t="s">
        <v>700</v>
      </c>
      <c r="D637" s="4" t="s">
        <v>1057</v>
      </c>
      <c r="E637" s="4" t="s">
        <v>4847</v>
      </c>
      <c r="F637" s="4">
        <v>66320</v>
      </c>
      <c r="G637" s="5" t="s">
        <v>954</v>
      </c>
      <c r="H637" s="4">
        <v>60</v>
      </c>
      <c r="I637" s="6">
        <v>11200000</v>
      </c>
      <c r="J637" s="6">
        <v>290637</v>
      </c>
      <c r="K637" s="7">
        <f t="shared" si="18"/>
        <v>10909363</v>
      </c>
      <c r="L637" s="4" t="str">
        <f t="shared" si="19"/>
        <v>COBRO JURIDICO</v>
      </c>
    </row>
    <row r="638" spans="1:12" x14ac:dyDescent="0.2">
      <c r="A638" s="4" t="s">
        <v>11</v>
      </c>
      <c r="B638" s="4" t="s">
        <v>146</v>
      </c>
      <c r="C638" s="4" t="s">
        <v>686</v>
      </c>
      <c r="D638" s="4" t="s">
        <v>1058</v>
      </c>
      <c r="E638" s="4" t="s">
        <v>4848</v>
      </c>
      <c r="F638" s="4">
        <v>1499795</v>
      </c>
      <c r="G638" s="5" t="s">
        <v>954</v>
      </c>
      <c r="H638" s="4">
        <v>60</v>
      </c>
      <c r="I638" s="6">
        <v>11400000</v>
      </c>
      <c r="J638" s="6">
        <v>1624277</v>
      </c>
      <c r="K638" s="7">
        <f t="shared" si="18"/>
        <v>9775723</v>
      </c>
      <c r="L638" s="4" t="str">
        <f t="shared" si="19"/>
        <v>COBRO JURIDICO</v>
      </c>
    </row>
    <row r="639" spans="1:12" x14ac:dyDescent="0.2">
      <c r="A639" s="4" t="s">
        <v>11</v>
      </c>
      <c r="B639" s="4" t="s">
        <v>16</v>
      </c>
      <c r="C639" s="4" t="s">
        <v>1059</v>
      </c>
      <c r="D639" s="4" t="s">
        <v>1060</v>
      </c>
      <c r="E639" s="4" t="s">
        <v>4849</v>
      </c>
      <c r="F639" s="4">
        <v>1681376</v>
      </c>
      <c r="G639" s="5" t="s">
        <v>954</v>
      </c>
      <c r="H639" s="4">
        <v>60</v>
      </c>
      <c r="I639" s="6">
        <v>11600000</v>
      </c>
      <c r="J639" s="6">
        <v>384498</v>
      </c>
      <c r="K639" s="7">
        <f t="shared" si="18"/>
        <v>11215502</v>
      </c>
      <c r="L639" s="4" t="str">
        <f t="shared" si="19"/>
        <v>COBRO JURIDICO</v>
      </c>
    </row>
    <row r="640" spans="1:12" x14ac:dyDescent="0.2">
      <c r="A640" s="4" t="s">
        <v>11</v>
      </c>
      <c r="B640" s="4" t="s">
        <v>22</v>
      </c>
      <c r="C640" s="4" t="s">
        <v>1061</v>
      </c>
      <c r="D640" s="4" t="s">
        <v>458</v>
      </c>
      <c r="E640" s="4" t="s">
        <v>4850</v>
      </c>
      <c r="F640" s="4">
        <v>641637</v>
      </c>
      <c r="G640" s="5" t="s">
        <v>954</v>
      </c>
      <c r="H640" s="4">
        <v>60</v>
      </c>
      <c r="I640" s="6">
        <v>11800000</v>
      </c>
      <c r="J640" s="6">
        <v>1541679</v>
      </c>
      <c r="K640" s="7">
        <f t="shared" si="18"/>
        <v>10258321</v>
      </c>
      <c r="L640" s="4" t="str">
        <f t="shared" si="19"/>
        <v>COBRO JURIDICO</v>
      </c>
    </row>
    <row r="641" spans="1:12" x14ac:dyDescent="0.2">
      <c r="A641" s="4" t="s">
        <v>11</v>
      </c>
      <c r="B641" s="4" t="s">
        <v>19</v>
      </c>
      <c r="C641" s="4" t="s">
        <v>1062</v>
      </c>
      <c r="D641" s="4" t="s">
        <v>1063</v>
      </c>
      <c r="E641" s="4" t="s">
        <v>4851</v>
      </c>
      <c r="F641" s="4">
        <v>1357704</v>
      </c>
      <c r="G641" s="5" t="s">
        <v>954</v>
      </c>
      <c r="H641" s="4">
        <v>60</v>
      </c>
      <c r="I641" s="6">
        <v>12000000</v>
      </c>
      <c r="J641" s="6">
        <v>471423</v>
      </c>
      <c r="K641" s="7">
        <f t="shared" si="18"/>
        <v>11528577</v>
      </c>
      <c r="L641" s="4" t="str">
        <f t="shared" si="19"/>
        <v>COBRO JURIDICO</v>
      </c>
    </row>
    <row r="642" spans="1:12" x14ac:dyDescent="0.2">
      <c r="A642" s="4" t="s">
        <v>11</v>
      </c>
      <c r="B642" s="4" t="s">
        <v>67</v>
      </c>
      <c r="C642" s="4" t="s">
        <v>1064</v>
      </c>
      <c r="D642" s="4" t="s">
        <v>1065</v>
      </c>
      <c r="E642" s="4" t="s">
        <v>4852</v>
      </c>
      <c r="F642" s="4">
        <v>1616414</v>
      </c>
      <c r="G642" s="5" t="s">
        <v>954</v>
      </c>
      <c r="H642" s="4">
        <v>60</v>
      </c>
      <c r="I642" s="6">
        <v>12200000</v>
      </c>
      <c r="J642" s="6">
        <v>1123736</v>
      </c>
      <c r="K642" s="7">
        <f t="shared" si="18"/>
        <v>11076264</v>
      </c>
      <c r="L642" s="4" t="str">
        <f t="shared" si="19"/>
        <v>COBRO JURIDICO</v>
      </c>
    </row>
    <row r="643" spans="1:12" x14ac:dyDescent="0.2">
      <c r="A643" s="4" t="s">
        <v>11</v>
      </c>
      <c r="B643" s="4" t="s">
        <v>157</v>
      </c>
      <c r="C643" s="4" t="s">
        <v>1066</v>
      </c>
      <c r="D643" s="4" t="s">
        <v>1067</v>
      </c>
      <c r="E643" s="4" t="s">
        <v>4853</v>
      </c>
      <c r="F643" s="4">
        <v>96848</v>
      </c>
      <c r="G643" s="5" t="s">
        <v>954</v>
      </c>
      <c r="H643" s="4">
        <v>60</v>
      </c>
      <c r="I643" s="6">
        <v>12400000</v>
      </c>
      <c r="J643" s="6">
        <v>2996250</v>
      </c>
      <c r="K643" s="7">
        <f t="shared" ref="K643:K706" si="20">I643-J643</f>
        <v>9403750</v>
      </c>
      <c r="L643" s="4" t="str">
        <f t="shared" ref="L643:L706" si="21">IF(H643=0,"SIN REPORTE",IF(H643&lt;=90,"COBRO JURIDICO","CARTERA CASTIGADA"))</f>
        <v>COBRO JURIDICO</v>
      </c>
    </row>
    <row r="644" spans="1:12" x14ac:dyDescent="0.2">
      <c r="A644" s="4" t="s">
        <v>11</v>
      </c>
      <c r="B644" s="4" t="s">
        <v>157</v>
      </c>
      <c r="C644" s="4" t="s">
        <v>1068</v>
      </c>
      <c r="D644" s="4" t="s">
        <v>1069</v>
      </c>
      <c r="E644" s="4" t="s">
        <v>4854</v>
      </c>
      <c r="F644" s="4">
        <v>4021</v>
      </c>
      <c r="G644" s="5" t="s">
        <v>954</v>
      </c>
      <c r="H644" s="4">
        <v>60</v>
      </c>
      <c r="I644" s="6">
        <v>12600000</v>
      </c>
      <c r="J644" s="6">
        <v>2894917</v>
      </c>
      <c r="K644" s="7">
        <f t="shared" si="20"/>
        <v>9705083</v>
      </c>
      <c r="L644" s="4" t="str">
        <f t="shared" si="21"/>
        <v>COBRO JURIDICO</v>
      </c>
    </row>
    <row r="645" spans="1:12" x14ac:dyDescent="0.2">
      <c r="A645" s="4" t="s">
        <v>11</v>
      </c>
      <c r="B645" s="4" t="s">
        <v>157</v>
      </c>
      <c r="C645" s="4" t="s">
        <v>191</v>
      </c>
      <c r="D645" s="4" t="s">
        <v>1070</v>
      </c>
      <c r="E645" s="4" t="s">
        <v>4855</v>
      </c>
      <c r="F645" s="4">
        <v>1691771</v>
      </c>
      <c r="G645" s="5" t="s">
        <v>954</v>
      </c>
      <c r="H645" s="4">
        <v>60</v>
      </c>
      <c r="I645" s="6">
        <v>12800000</v>
      </c>
      <c r="J645" s="6">
        <v>1934590</v>
      </c>
      <c r="K645" s="7">
        <f t="shared" si="20"/>
        <v>10865410</v>
      </c>
      <c r="L645" s="4" t="str">
        <f t="shared" si="21"/>
        <v>COBRO JURIDICO</v>
      </c>
    </row>
    <row r="646" spans="1:12" x14ac:dyDescent="0.2">
      <c r="A646" s="4" t="s">
        <v>11</v>
      </c>
      <c r="B646" s="4" t="s">
        <v>12</v>
      </c>
      <c r="C646" s="4" t="s">
        <v>1059</v>
      </c>
      <c r="D646" s="4" t="s">
        <v>1071</v>
      </c>
      <c r="E646" s="4" t="s">
        <v>4856</v>
      </c>
      <c r="F646" s="4">
        <v>1447158</v>
      </c>
      <c r="G646" s="5" t="s">
        <v>954</v>
      </c>
      <c r="H646" s="4">
        <v>60</v>
      </c>
      <c r="I646" s="6">
        <v>13000000</v>
      </c>
      <c r="J646" s="6">
        <v>1683554</v>
      </c>
      <c r="K646" s="7">
        <f t="shared" si="20"/>
        <v>11316446</v>
      </c>
      <c r="L646" s="4" t="str">
        <f t="shared" si="21"/>
        <v>COBRO JURIDICO</v>
      </c>
    </row>
    <row r="647" spans="1:12" x14ac:dyDescent="0.2">
      <c r="A647" s="4" t="s">
        <v>11</v>
      </c>
      <c r="B647" s="4" t="s">
        <v>488</v>
      </c>
      <c r="C647" s="4" t="s">
        <v>275</v>
      </c>
      <c r="D647" s="4" t="s">
        <v>1072</v>
      </c>
      <c r="E647" s="4" t="s">
        <v>4857</v>
      </c>
      <c r="F647" s="4">
        <v>1688421</v>
      </c>
      <c r="G647" s="5" t="s">
        <v>954</v>
      </c>
      <c r="H647" s="4">
        <v>60</v>
      </c>
      <c r="I647" s="6">
        <v>13200000</v>
      </c>
      <c r="J647" s="6">
        <v>967189</v>
      </c>
      <c r="K647" s="7">
        <f t="shared" si="20"/>
        <v>12232811</v>
      </c>
      <c r="L647" s="4" t="str">
        <f t="shared" si="21"/>
        <v>COBRO JURIDICO</v>
      </c>
    </row>
    <row r="648" spans="1:12" x14ac:dyDescent="0.2">
      <c r="A648" s="4" t="s">
        <v>11</v>
      </c>
      <c r="B648" s="4" t="s">
        <v>16</v>
      </c>
      <c r="C648" s="4" t="s">
        <v>681</v>
      </c>
      <c r="D648" s="4" t="s">
        <v>1073</v>
      </c>
      <c r="E648" s="4" t="s">
        <v>4858</v>
      </c>
      <c r="F648" s="4">
        <v>48245</v>
      </c>
      <c r="G648" s="5" t="s">
        <v>954</v>
      </c>
      <c r="H648" s="4">
        <v>60</v>
      </c>
      <c r="I648" s="6">
        <v>13400000</v>
      </c>
      <c r="J648" s="6">
        <v>2694493</v>
      </c>
      <c r="K648" s="7">
        <f t="shared" si="20"/>
        <v>10705507</v>
      </c>
      <c r="L648" s="4" t="str">
        <f t="shared" si="21"/>
        <v>COBRO JURIDICO</v>
      </c>
    </row>
    <row r="649" spans="1:12" x14ac:dyDescent="0.2">
      <c r="A649" s="4" t="s">
        <v>11</v>
      </c>
      <c r="B649" s="4" t="s">
        <v>16</v>
      </c>
      <c r="C649" s="4" t="s">
        <v>1074</v>
      </c>
      <c r="D649" s="4" t="s">
        <v>422</v>
      </c>
      <c r="E649" s="4" t="s">
        <v>4859</v>
      </c>
      <c r="F649" s="4">
        <v>1684404</v>
      </c>
      <c r="G649" s="5" t="s">
        <v>954</v>
      </c>
      <c r="H649" s="4">
        <v>60</v>
      </c>
      <c r="I649" s="6">
        <v>13600000</v>
      </c>
      <c r="J649" s="6">
        <v>1167805</v>
      </c>
      <c r="K649" s="7">
        <f t="shared" si="20"/>
        <v>12432195</v>
      </c>
      <c r="L649" s="4" t="str">
        <f t="shared" si="21"/>
        <v>COBRO JURIDICO</v>
      </c>
    </row>
    <row r="650" spans="1:12" x14ac:dyDescent="0.2">
      <c r="A650" s="4" t="s">
        <v>11</v>
      </c>
      <c r="B650" s="4" t="s">
        <v>22</v>
      </c>
      <c r="C650" s="4" t="s">
        <v>1075</v>
      </c>
      <c r="D650" s="4" t="s">
        <v>1076</v>
      </c>
      <c r="E650" s="4" t="s">
        <v>4860</v>
      </c>
      <c r="F650" s="4">
        <v>67765</v>
      </c>
      <c r="G650" s="5" t="s">
        <v>954</v>
      </c>
      <c r="H650" s="4">
        <v>60</v>
      </c>
      <c r="I650" s="6">
        <v>13800000</v>
      </c>
      <c r="J650" s="6">
        <v>801546</v>
      </c>
      <c r="K650" s="7">
        <f t="shared" si="20"/>
        <v>12998454</v>
      </c>
      <c r="L650" s="4" t="str">
        <f t="shared" si="21"/>
        <v>COBRO JURIDICO</v>
      </c>
    </row>
    <row r="651" spans="1:12" x14ac:dyDescent="0.2">
      <c r="A651" s="4" t="s">
        <v>11</v>
      </c>
      <c r="B651" s="4" t="s">
        <v>25</v>
      </c>
      <c r="C651" s="4" t="s">
        <v>1077</v>
      </c>
      <c r="D651" s="4" t="s">
        <v>1078</v>
      </c>
      <c r="E651" s="4" t="s">
        <v>4861</v>
      </c>
      <c r="F651" s="4">
        <v>904530</v>
      </c>
      <c r="G651" s="5" t="s">
        <v>954</v>
      </c>
      <c r="H651" s="4">
        <v>60</v>
      </c>
      <c r="I651" s="6">
        <v>14000000</v>
      </c>
      <c r="J651" s="6">
        <v>1844338</v>
      </c>
      <c r="K651" s="7">
        <f t="shared" si="20"/>
        <v>12155662</v>
      </c>
      <c r="L651" s="4" t="str">
        <f t="shared" si="21"/>
        <v>COBRO JURIDICO</v>
      </c>
    </row>
    <row r="652" spans="1:12" x14ac:dyDescent="0.2">
      <c r="A652" s="4" t="s">
        <v>11</v>
      </c>
      <c r="B652" s="4" t="s">
        <v>157</v>
      </c>
      <c r="C652" s="4" t="s">
        <v>940</v>
      </c>
      <c r="D652" s="4" t="s">
        <v>1079</v>
      </c>
      <c r="E652" s="4" t="s">
        <v>4862</v>
      </c>
      <c r="F652" s="4">
        <v>1423845</v>
      </c>
      <c r="G652" s="5" t="s">
        <v>954</v>
      </c>
      <c r="H652" s="4">
        <v>60</v>
      </c>
      <c r="I652" s="6">
        <v>14200000</v>
      </c>
      <c r="J652" s="6">
        <v>731857</v>
      </c>
      <c r="K652" s="7">
        <f t="shared" si="20"/>
        <v>13468143</v>
      </c>
      <c r="L652" s="4" t="str">
        <f t="shared" si="21"/>
        <v>COBRO JURIDICO</v>
      </c>
    </row>
    <row r="653" spans="1:12" x14ac:dyDescent="0.2">
      <c r="A653" s="4" t="s">
        <v>11</v>
      </c>
      <c r="B653" s="4" t="s">
        <v>16</v>
      </c>
      <c r="C653" s="4" t="s">
        <v>1080</v>
      </c>
      <c r="D653" s="4" t="s">
        <v>1081</v>
      </c>
      <c r="E653" s="4" t="s">
        <v>4863</v>
      </c>
      <c r="F653" s="4">
        <v>98471</v>
      </c>
      <c r="G653" s="5" t="s">
        <v>954</v>
      </c>
      <c r="H653" s="4">
        <v>60</v>
      </c>
      <c r="I653" s="6">
        <v>14400000</v>
      </c>
      <c r="J653" s="6">
        <v>3015962</v>
      </c>
      <c r="K653" s="7">
        <f t="shared" si="20"/>
        <v>11384038</v>
      </c>
      <c r="L653" s="4" t="str">
        <f t="shared" si="21"/>
        <v>COBRO JURIDICO</v>
      </c>
    </row>
    <row r="654" spans="1:12" x14ac:dyDescent="0.2">
      <c r="A654" s="4" t="s">
        <v>11</v>
      </c>
      <c r="B654" s="4" t="s">
        <v>50</v>
      </c>
      <c r="C654" s="4" t="s">
        <v>1082</v>
      </c>
      <c r="D654" s="4" t="s">
        <v>1083</v>
      </c>
      <c r="E654" s="4" t="s">
        <v>4864</v>
      </c>
      <c r="F654" s="4">
        <v>1596715</v>
      </c>
      <c r="G654" s="5" t="s">
        <v>954</v>
      </c>
      <c r="H654" s="4">
        <v>60</v>
      </c>
      <c r="I654" s="6">
        <v>14600000</v>
      </c>
      <c r="J654" s="6">
        <v>893956</v>
      </c>
      <c r="K654" s="7">
        <f t="shared" si="20"/>
        <v>13706044</v>
      </c>
      <c r="L654" s="4" t="str">
        <f t="shared" si="21"/>
        <v>COBRO JURIDICO</v>
      </c>
    </row>
    <row r="655" spans="1:12" x14ac:dyDescent="0.2">
      <c r="A655" s="4" t="s">
        <v>11</v>
      </c>
      <c r="B655" s="4" t="s">
        <v>146</v>
      </c>
      <c r="C655" s="4" t="s">
        <v>961</v>
      </c>
      <c r="D655" s="4" t="s">
        <v>1084</v>
      </c>
      <c r="E655" s="4" t="s">
        <v>4865</v>
      </c>
      <c r="F655" s="4">
        <v>1687449</v>
      </c>
      <c r="G655" s="5" t="s">
        <v>954</v>
      </c>
      <c r="H655" s="4">
        <v>60</v>
      </c>
      <c r="I655" s="6">
        <v>14800000</v>
      </c>
      <c r="J655" s="6">
        <v>1461673</v>
      </c>
      <c r="K655" s="7">
        <f t="shared" si="20"/>
        <v>13338327</v>
      </c>
      <c r="L655" s="4" t="str">
        <f t="shared" si="21"/>
        <v>COBRO JURIDICO</v>
      </c>
    </row>
    <row r="656" spans="1:12" x14ac:dyDescent="0.2">
      <c r="A656" s="4" t="s">
        <v>11</v>
      </c>
      <c r="B656" s="4" t="s">
        <v>25</v>
      </c>
      <c r="C656" s="4" t="s">
        <v>1085</v>
      </c>
      <c r="D656" s="4" t="s">
        <v>54</v>
      </c>
      <c r="E656" s="4" t="s">
        <v>4866</v>
      </c>
      <c r="F656" s="4">
        <v>1296555</v>
      </c>
      <c r="G656" s="5" t="s">
        <v>954</v>
      </c>
      <c r="H656" s="4">
        <v>60</v>
      </c>
      <c r="I656" s="6">
        <v>15000000</v>
      </c>
      <c r="J656" s="6">
        <v>1220873</v>
      </c>
      <c r="K656" s="7">
        <f t="shared" si="20"/>
        <v>13779127</v>
      </c>
      <c r="L656" s="4" t="str">
        <f t="shared" si="21"/>
        <v>COBRO JURIDICO</v>
      </c>
    </row>
    <row r="657" spans="1:12" x14ac:dyDescent="0.2">
      <c r="A657" s="4" t="s">
        <v>11</v>
      </c>
      <c r="B657" s="4" t="s">
        <v>157</v>
      </c>
      <c r="C657" s="4" t="s">
        <v>799</v>
      </c>
      <c r="D657" s="4" t="s">
        <v>1086</v>
      </c>
      <c r="E657" s="4" t="s">
        <v>4867</v>
      </c>
      <c r="F657" s="4">
        <v>1510302</v>
      </c>
      <c r="G657" s="5" t="s">
        <v>954</v>
      </c>
      <c r="H657" s="4">
        <v>60</v>
      </c>
      <c r="I657" s="6">
        <v>4900000</v>
      </c>
      <c r="J657" s="6">
        <v>1939280</v>
      </c>
      <c r="K657" s="7">
        <f t="shared" si="20"/>
        <v>2960720</v>
      </c>
      <c r="L657" s="4" t="str">
        <f t="shared" si="21"/>
        <v>COBRO JURIDICO</v>
      </c>
    </row>
    <row r="658" spans="1:12" x14ac:dyDescent="0.2">
      <c r="A658" s="4" t="s">
        <v>11</v>
      </c>
      <c r="B658" s="4" t="s">
        <v>157</v>
      </c>
      <c r="C658" s="4" t="s">
        <v>1087</v>
      </c>
      <c r="D658" s="4" t="s">
        <v>1088</v>
      </c>
      <c r="E658" s="4" t="s">
        <v>4868</v>
      </c>
      <c r="F658" s="4">
        <v>1295631</v>
      </c>
      <c r="G658" s="5" t="s">
        <v>954</v>
      </c>
      <c r="H658" s="4">
        <v>60</v>
      </c>
      <c r="I658" s="6">
        <v>4800000</v>
      </c>
      <c r="J658" s="6">
        <v>1555439</v>
      </c>
      <c r="K658" s="7">
        <f t="shared" si="20"/>
        <v>3244561</v>
      </c>
      <c r="L658" s="4" t="str">
        <f t="shared" si="21"/>
        <v>COBRO JURIDICO</v>
      </c>
    </row>
    <row r="659" spans="1:12" x14ac:dyDescent="0.2">
      <c r="A659" s="4" t="s">
        <v>11</v>
      </c>
      <c r="B659" s="4" t="s">
        <v>157</v>
      </c>
      <c r="C659" s="4" t="s">
        <v>1089</v>
      </c>
      <c r="D659" s="4" t="s">
        <v>1090</v>
      </c>
      <c r="E659" s="4" t="s">
        <v>4869</v>
      </c>
      <c r="F659" s="4">
        <v>47346</v>
      </c>
      <c r="G659" s="5" t="s">
        <v>954</v>
      </c>
      <c r="H659" s="4">
        <v>60</v>
      </c>
      <c r="I659" s="6">
        <v>8800000</v>
      </c>
      <c r="J659" s="6">
        <v>6504093</v>
      </c>
      <c r="K659" s="7">
        <f t="shared" si="20"/>
        <v>2295907</v>
      </c>
      <c r="L659" s="4" t="str">
        <f t="shared" si="21"/>
        <v>COBRO JURIDICO</v>
      </c>
    </row>
    <row r="660" spans="1:12" x14ac:dyDescent="0.2">
      <c r="A660" s="4" t="s">
        <v>11</v>
      </c>
      <c r="B660" s="4" t="s">
        <v>50</v>
      </c>
      <c r="C660" s="4" t="s">
        <v>683</v>
      </c>
      <c r="D660" s="4" t="s">
        <v>989</v>
      </c>
      <c r="E660" s="4" t="s">
        <v>4870</v>
      </c>
      <c r="F660" s="4">
        <v>733939</v>
      </c>
      <c r="G660" s="5" t="s">
        <v>954</v>
      </c>
      <c r="H660" s="4">
        <v>60</v>
      </c>
      <c r="I660" s="6">
        <v>4800000</v>
      </c>
      <c r="J660" s="6">
        <v>1085897</v>
      </c>
      <c r="K660" s="7">
        <f t="shared" si="20"/>
        <v>3714103</v>
      </c>
      <c r="L660" s="4" t="str">
        <f t="shared" si="21"/>
        <v>COBRO JURIDICO</v>
      </c>
    </row>
    <row r="661" spans="1:12" x14ac:dyDescent="0.2">
      <c r="A661" s="4" t="s">
        <v>11</v>
      </c>
      <c r="B661" s="4" t="s">
        <v>25</v>
      </c>
      <c r="C661" s="4" t="s">
        <v>1091</v>
      </c>
      <c r="D661" s="4" t="s">
        <v>327</v>
      </c>
      <c r="E661" s="4" t="s">
        <v>4871</v>
      </c>
      <c r="F661" s="4">
        <v>647287</v>
      </c>
      <c r="G661" s="5" t="s">
        <v>954</v>
      </c>
      <c r="H661" s="4">
        <v>60</v>
      </c>
      <c r="I661" s="6">
        <v>4800000</v>
      </c>
      <c r="J661" s="6">
        <v>3041566</v>
      </c>
      <c r="K661" s="7">
        <f t="shared" si="20"/>
        <v>1758434</v>
      </c>
      <c r="L661" s="4" t="str">
        <f t="shared" si="21"/>
        <v>COBRO JURIDICO</v>
      </c>
    </row>
    <row r="662" spans="1:12" x14ac:dyDescent="0.2">
      <c r="A662" s="4" t="s">
        <v>11</v>
      </c>
      <c r="B662" s="4" t="s">
        <v>19</v>
      </c>
      <c r="C662" s="4" t="s">
        <v>1092</v>
      </c>
      <c r="D662" s="4" t="s">
        <v>1093</v>
      </c>
      <c r="E662" s="4" t="s">
        <v>4872</v>
      </c>
      <c r="F662" s="4">
        <v>122487</v>
      </c>
      <c r="G662" s="5" t="s">
        <v>954</v>
      </c>
      <c r="H662" s="4">
        <v>60</v>
      </c>
      <c r="I662" s="6">
        <v>9800000</v>
      </c>
      <c r="J662" s="6">
        <v>6000000</v>
      </c>
      <c r="K662" s="7">
        <f t="shared" si="20"/>
        <v>3800000</v>
      </c>
      <c r="L662" s="4" t="str">
        <f t="shared" si="21"/>
        <v>COBRO JURIDICO</v>
      </c>
    </row>
    <row r="663" spans="1:12" x14ac:dyDescent="0.2">
      <c r="A663" s="4" t="s">
        <v>11</v>
      </c>
      <c r="B663" s="4" t="s">
        <v>157</v>
      </c>
      <c r="C663" s="4" t="s">
        <v>1001</v>
      </c>
      <c r="D663" s="4" t="s">
        <v>1094</v>
      </c>
      <c r="E663" s="4" t="s">
        <v>4873</v>
      </c>
      <c r="F663" s="4">
        <v>1090404</v>
      </c>
      <c r="G663" s="5" t="s">
        <v>954</v>
      </c>
      <c r="H663" s="4">
        <v>60</v>
      </c>
      <c r="I663" s="6">
        <v>4800000</v>
      </c>
      <c r="J663" s="6">
        <v>2014746</v>
      </c>
      <c r="K663" s="7">
        <f t="shared" si="20"/>
        <v>2785254</v>
      </c>
      <c r="L663" s="4" t="str">
        <f t="shared" si="21"/>
        <v>COBRO JURIDICO</v>
      </c>
    </row>
    <row r="664" spans="1:12" x14ac:dyDescent="0.2">
      <c r="A664" s="4" t="s">
        <v>11</v>
      </c>
      <c r="B664" s="4" t="s">
        <v>12</v>
      </c>
      <c r="C664" s="4" t="s">
        <v>1095</v>
      </c>
      <c r="D664" s="4" t="s">
        <v>1096</v>
      </c>
      <c r="E664" s="4" t="s">
        <v>4874</v>
      </c>
      <c r="F664" s="4">
        <v>1067501</v>
      </c>
      <c r="G664" s="5" t="s">
        <v>954</v>
      </c>
      <c r="H664" s="4">
        <v>60</v>
      </c>
      <c r="I664" s="6">
        <v>4800000</v>
      </c>
      <c r="J664" s="6">
        <v>3003750</v>
      </c>
      <c r="K664" s="7">
        <f t="shared" si="20"/>
        <v>1796250</v>
      </c>
      <c r="L664" s="4" t="str">
        <f t="shared" si="21"/>
        <v>COBRO JURIDICO</v>
      </c>
    </row>
    <row r="665" spans="1:12" x14ac:dyDescent="0.2">
      <c r="A665" s="4" t="s">
        <v>11</v>
      </c>
      <c r="B665" s="4" t="s">
        <v>12</v>
      </c>
      <c r="C665" s="4" t="s">
        <v>172</v>
      </c>
      <c r="D665" s="4" t="s">
        <v>1097</v>
      </c>
      <c r="E665" s="4" t="s">
        <v>4875</v>
      </c>
      <c r="F665" s="4">
        <v>80099</v>
      </c>
      <c r="G665" s="5" t="s">
        <v>954</v>
      </c>
      <c r="H665" s="4">
        <v>60</v>
      </c>
      <c r="I665" s="6">
        <v>11800000</v>
      </c>
      <c r="J665" s="6">
        <v>8534804</v>
      </c>
      <c r="K665" s="7">
        <f t="shared" si="20"/>
        <v>3265196</v>
      </c>
      <c r="L665" s="4" t="str">
        <f t="shared" si="21"/>
        <v>COBRO JURIDICO</v>
      </c>
    </row>
    <row r="666" spans="1:12" x14ac:dyDescent="0.2">
      <c r="A666" s="4" t="s">
        <v>11</v>
      </c>
      <c r="B666" s="4" t="s">
        <v>12</v>
      </c>
      <c r="C666" s="4" t="s">
        <v>200</v>
      </c>
      <c r="D666" s="4" t="s">
        <v>1098</v>
      </c>
      <c r="E666" s="4" t="s">
        <v>4876</v>
      </c>
      <c r="F666" s="4">
        <v>1389210</v>
      </c>
      <c r="G666" s="5" t="s">
        <v>954</v>
      </c>
      <c r="H666" s="4">
        <v>60</v>
      </c>
      <c r="I666" s="6">
        <v>4800000</v>
      </c>
      <c r="J666" s="6">
        <v>2981500</v>
      </c>
      <c r="K666" s="7">
        <f t="shared" si="20"/>
        <v>1818500</v>
      </c>
      <c r="L666" s="4" t="str">
        <f t="shared" si="21"/>
        <v>COBRO JURIDICO</v>
      </c>
    </row>
    <row r="667" spans="1:12" x14ac:dyDescent="0.2">
      <c r="A667" s="4" t="s">
        <v>11</v>
      </c>
      <c r="B667" s="4" t="s">
        <v>22</v>
      </c>
      <c r="C667" s="4" t="s">
        <v>31</v>
      </c>
      <c r="D667" s="4" t="s">
        <v>1099</v>
      </c>
      <c r="E667" s="4" t="s">
        <v>4877</v>
      </c>
      <c r="F667" s="4">
        <v>67724</v>
      </c>
      <c r="G667" s="5" t="s">
        <v>954</v>
      </c>
      <c r="H667" s="4">
        <v>60</v>
      </c>
      <c r="I667" s="6">
        <v>4800000</v>
      </c>
      <c r="J667" s="6">
        <v>3567225</v>
      </c>
      <c r="K667" s="7">
        <f t="shared" si="20"/>
        <v>1232775</v>
      </c>
      <c r="L667" s="4" t="str">
        <f t="shared" si="21"/>
        <v>COBRO JURIDICO</v>
      </c>
    </row>
    <row r="668" spans="1:12" x14ac:dyDescent="0.2">
      <c r="A668" s="4" t="s">
        <v>11</v>
      </c>
      <c r="B668" s="4" t="s">
        <v>19</v>
      </c>
      <c r="C668" s="4" t="s">
        <v>405</v>
      </c>
      <c r="D668" s="4" t="s">
        <v>1100</v>
      </c>
      <c r="E668" s="4" t="s">
        <v>4878</v>
      </c>
      <c r="F668" s="4">
        <v>95402</v>
      </c>
      <c r="G668" s="5" t="s">
        <v>954</v>
      </c>
      <c r="H668" s="4">
        <v>60</v>
      </c>
      <c r="I668" s="6">
        <v>4800000</v>
      </c>
      <c r="J668" s="6">
        <v>4613684</v>
      </c>
      <c r="K668" s="7">
        <f t="shared" si="20"/>
        <v>186316</v>
      </c>
      <c r="L668" s="4" t="str">
        <f t="shared" si="21"/>
        <v>COBRO JURIDICO</v>
      </c>
    </row>
    <row r="669" spans="1:12" x14ac:dyDescent="0.2">
      <c r="A669" s="4" t="s">
        <v>11</v>
      </c>
      <c r="B669" s="4" t="s">
        <v>12</v>
      </c>
      <c r="C669" s="4" t="s">
        <v>1101</v>
      </c>
      <c r="D669" s="4" t="s">
        <v>1102</v>
      </c>
      <c r="E669" s="4" t="s">
        <v>4879</v>
      </c>
      <c r="F669" s="4">
        <v>647519</v>
      </c>
      <c r="G669" s="5" t="s">
        <v>954</v>
      </c>
      <c r="H669" s="4">
        <v>60</v>
      </c>
      <c r="I669" s="6">
        <v>4800000</v>
      </c>
      <c r="J669" s="6">
        <v>4657620</v>
      </c>
      <c r="K669" s="7">
        <f t="shared" si="20"/>
        <v>142380</v>
      </c>
      <c r="L669" s="4" t="str">
        <f t="shared" si="21"/>
        <v>COBRO JURIDICO</v>
      </c>
    </row>
    <row r="670" spans="1:12" x14ac:dyDescent="0.2">
      <c r="A670" s="4" t="s">
        <v>11</v>
      </c>
      <c r="B670" s="4" t="s">
        <v>12</v>
      </c>
      <c r="C670" s="8" t="s">
        <v>1103</v>
      </c>
      <c r="D670" s="8" t="s">
        <v>1104</v>
      </c>
      <c r="E670" s="8" t="s">
        <v>4880</v>
      </c>
      <c r="F670" s="4">
        <v>593689</v>
      </c>
      <c r="G670" s="5" t="s">
        <v>954</v>
      </c>
      <c r="H670" s="4">
        <v>30</v>
      </c>
      <c r="I670" s="6">
        <v>4800000</v>
      </c>
      <c r="J670" s="6">
        <v>3574</v>
      </c>
      <c r="K670" s="7">
        <f t="shared" si="20"/>
        <v>4796426</v>
      </c>
      <c r="L670" s="4" t="str">
        <f t="shared" si="21"/>
        <v>COBRO JURIDICO</v>
      </c>
    </row>
    <row r="671" spans="1:12" x14ac:dyDescent="0.2">
      <c r="A671" s="4" t="s">
        <v>11</v>
      </c>
      <c r="B671" s="4" t="s">
        <v>50</v>
      </c>
      <c r="C671" s="8" t="s">
        <v>1105</v>
      </c>
      <c r="D671" s="8" t="s">
        <v>1106</v>
      </c>
      <c r="E671" s="8" t="s">
        <v>4881</v>
      </c>
      <c r="F671" s="4">
        <v>1526753</v>
      </c>
      <c r="G671" s="5" t="s">
        <v>954</v>
      </c>
      <c r="H671" s="4">
        <v>30</v>
      </c>
      <c r="I671" s="6">
        <v>4800000</v>
      </c>
      <c r="J671" s="6">
        <v>0</v>
      </c>
      <c r="K671" s="7">
        <f t="shared" si="20"/>
        <v>4800000</v>
      </c>
      <c r="L671" s="4" t="str">
        <f t="shared" si="21"/>
        <v>COBRO JURIDICO</v>
      </c>
    </row>
    <row r="672" spans="1:12" x14ac:dyDescent="0.2">
      <c r="A672" s="4" t="s">
        <v>11</v>
      </c>
      <c r="B672" s="4" t="s">
        <v>12</v>
      </c>
      <c r="C672" s="8" t="s">
        <v>1107</v>
      </c>
      <c r="D672" s="8" t="s">
        <v>1108</v>
      </c>
      <c r="E672" s="8" t="s">
        <v>4882</v>
      </c>
      <c r="F672" s="4">
        <v>118360</v>
      </c>
      <c r="G672" s="5" t="s">
        <v>954</v>
      </c>
      <c r="H672" s="4">
        <v>30</v>
      </c>
      <c r="I672" s="6">
        <v>4800000</v>
      </c>
      <c r="J672" s="6">
        <v>24797</v>
      </c>
      <c r="K672" s="7">
        <f t="shared" si="20"/>
        <v>4775203</v>
      </c>
      <c r="L672" s="4" t="str">
        <f t="shared" si="21"/>
        <v>COBRO JURIDICO</v>
      </c>
    </row>
    <row r="673" spans="1:12" x14ac:dyDescent="0.2">
      <c r="A673" s="4" t="s">
        <v>11</v>
      </c>
      <c r="B673" s="4" t="s">
        <v>50</v>
      </c>
      <c r="C673" s="8" t="s">
        <v>1109</v>
      </c>
      <c r="D673" s="8" t="s">
        <v>1110</v>
      </c>
      <c r="E673" s="8" t="s">
        <v>4883</v>
      </c>
      <c r="F673" s="4">
        <v>1688843</v>
      </c>
      <c r="G673" s="5" t="s">
        <v>954</v>
      </c>
      <c r="H673" s="4">
        <v>30</v>
      </c>
      <c r="I673" s="6">
        <v>4800000</v>
      </c>
      <c r="J673" s="6">
        <v>190002</v>
      </c>
      <c r="K673" s="7">
        <f t="shared" si="20"/>
        <v>4609998</v>
      </c>
      <c r="L673" s="4" t="str">
        <f t="shared" si="21"/>
        <v>COBRO JURIDICO</v>
      </c>
    </row>
    <row r="674" spans="1:12" x14ac:dyDescent="0.2">
      <c r="A674" s="4" t="s">
        <v>11</v>
      </c>
      <c r="B674" s="4" t="s">
        <v>12</v>
      </c>
      <c r="C674" s="8" t="s">
        <v>1111</v>
      </c>
      <c r="D674" s="8" t="s">
        <v>1112</v>
      </c>
      <c r="E674" s="8" t="s">
        <v>4884</v>
      </c>
      <c r="F674" s="4">
        <v>1659588</v>
      </c>
      <c r="G674" s="5" t="s">
        <v>954</v>
      </c>
      <c r="H674" s="4">
        <v>30</v>
      </c>
      <c r="I674" s="6">
        <v>4800000</v>
      </c>
      <c r="J674" s="6">
        <v>458409</v>
      </c>
      <c r="K674" s="7">
        <f t="shared" si="20"/>
        <v>4341591</v>
      </c>
      <c r="L674" s="4" t="str">
        <f t="shared" si="21"/>
        <v>COBRO JURIDICO</v>
      </c>
    </row>
    <row r="675" spans="1:12" x14ac:dyDescent="0.2">
      <c r="A675" s="4" t="s">
        <v>11</v>
      </c>
      <c r="B675" s="4" t="s">
        <v>16</v>
      </c>
      <c r="C675" s="8" t="s">
        <v>1113</v>
      </c>
      <c r="D675" s="8" t="s">
        <v>1114</v>
      </c>
      <c r="E675" s="8" t="s">
        <v>4885</v>
      </c>
      <c r="F675" s="4">
        <v>1173226</v>
      </c>
      <c r="G675" s="5" t="s">
        <v>954</v>
      </c>
      <c r="H675" s="4">
        <v>30</v>
      </c>
      <c r="I675" s="6">
        <v>4800000</v>
      </c>
      <c r="J675" s="6">
        <v>231804</v>
      </c>
      <c r="K675" s="7">
        <f t="shared" si="20"/>
        <v>4568196</v>
      </c>
      <c r="L675" s="4" t="str">
        <f t="shared" si="21"/>
        <v>COBRO JURIDICO</v>
      </c>
    </row>
    <row r="676" spans="1:12" x14ac:dyDescent="0.2">
      <c r="A676" s="4" t="s">
        <v>11</v>
      </c>
      <c r="B676" s="4" t="s">
        <v>22</v>
      </c>
      <c r="C676" s="8" t="s">
        <v>1115</v>
      </c>
      <c r="D676" s="8" t="s">
        <v>1116</v>
      </c>
      <c r="E676" s="8" t="s">
        <v>4886</v>
      </c>
      <c r="F676" s="4">
        <v>505709</v>
      </c>
      <c r="G676" s="5" t="s">
        <v>954</v>
      </c>
      <c r="H676" s="4">
        <v>30</v>
      </c>
      <c r="I676" s="6">
        <v>4800000</v>
      </c>
      <c r="J676" s="6">
        <v>32978</v>
      </c>
      <c r="K676" s="7">
        <f t="shared" si="20"/>
        <v>4767022</v>
      </c>
      <c r="L676" s="4" t="str">
        <f t="shared" si="21"/>
        <v>COBRO JURIDICO</v>
      </c>
    </row>
    <row r="677" spans="1:12" x14ac:dyDescent="0.2">
      <c r="A677" s="4" t="s">
        <v>11</v>
      </c>
      <c r="B677" s="4" t="s">
        <v>488</v>
      </c>
      <c r="C677" s="8" t="s">
        <v>1117</v>
      </c>
      <c r="D677" s="8" t="s">
        <v>1118</v>
      </c>
      <c r="E677" s="8" t="s">
        <v>4887</v>
      </c>
      <c r="F677" s="4">
        <v>607950</v>
      </c>
      <c r="G677" s="5" t="s">
        <v>954</v>
      </c>
      <c r="H677" s="4">
        <v>30</v>
      </c>
      <c r="I677" s="6">
        <v>4800000</v>
      </c>
      <c r="J677" s="6">
        <v>36331</v>
      </c>
      <c r="K677" s="7">
        <f t="shared" si="20"/>
        <v>4763669</v>
      </c>
      <c r="L677" s="4" t="str">
        <f t="shared" si="21"/>
        <v>COBRO JURIDICO</v>
      </c>
    </row>
    <row r="678" spans="1:12" x14ac:dyDescent="0.2">
      <c r="A678" s="4" t="s">
        <v>11</v>
      </c>
      <c r="B678" s="4" t="s">
        <v>12</v>
      </c>
      <c r="C678" s="8" t="s">
        <v>1119</v>
      </c>
      <c r="D678" s="8" t="s">
        <v>1120</v>
      </c>
      <c r="E678" s="8" t="s">
        <v>4888</v>
      </c>
      <c r="F678" s="4">
        <v>118634</v>
      </c>
      <c r="G678" s="5" t="s">
        <v>954</v>
      </c>
      <c r="H678" s="4">
        <v>30</v>
      </c>
      <c r="I678" s="6">
        <v>4800000</v>
      </c>
      <c r="J678" s="6">
        <v>292422</v>
      </c>
      <c r="K678" s="7">
        <f t="shared" si="20"/>
        <v>4507578</v>
      </c>
      <c r="L678" s="4" t="str">
        <f t="shared" si="21"/>
        <v>COBRO JURIDICO</v>
      </c>
    </row>
    <row r="679" spans="1:12" x14ac:dyDescent="0.2">
      <c r="A679" s="4" t="s">
        <v>11</v>
      </c>
      <c r="B679" s="4" t="s">
        <v>12</v>
      </c>
      <c r="C679" s="8" t="s">
        <v>1121</v>
      </c>
      <c r="D679" s="8" t="s">
        <v>1122</v>
      </c>
      <c r="E679" s="8" t="s">
        <v>4889</v>
      </c>
      <c r="F679" s="4">
        <v>1095916</v>
      </c>
      <c r="G679" s="5" t="s">
        <v>954</v>
      </c>
      <c r="H679" s="4">
        <v>30</v>
      </c>
      <c r="I679" s="6">
        <v>4800000</v>
      </c>
      <c r="J679" s="6">
        <v>343844</v>
      </c>
      <c r="K679" s="7">
        <f t="shared" si="20"/>
        <v>4456156</v>
      </c>
      <c r="L679" s="4" t="str">
        <f t="shared" si="21"/>
        <v>COBRO JURIDICO</v>
      </c>
    </row>
    <row r="680" spans="1:12" x14ac:dyDescent="0.2">
      <c r="A680" s="4" t="s">
        <v>11</v>
      </c>
      <c r="B680" s="4" t="s">
        <v>25</v>
      </c>
      <c r="C680" s="8" t="s">
        <v>1123</v>
      </c>
      <c r="D680" s="8" t="s">
        <v>1124</v>
      </c>
      <c r="E680" s="8" t="s">
        <v>4890</v>
      </c>
      <c r="F680" s="4">
        <v>1296654</v>
      </c>
      <c r="G680" s="5" t="s">
        <v>954</v>
      </c>
      <c r="H680" s="4">
        <v>30</v>
      </c>
      <c r="I680" s="6">
        <v>4800000</v>
      </c>
      <c r="J680" s="6">
        <v>371889</v>
      </c>
      <c r="K680" s="7">
        <f t="shared" si="20"/>
        <v>4428111</v>
      </c>
      <c r="L680" s="4" t="str">
        <f t="shared" si="21"/>
        <v>COBRO JURIDICO</v>
      </c>
    </row>
    <row r="681" spans="1:12" x14ac:dyDescent="0.2">
      <c r="A681" s="4" t="s">
        <v>11</v>
      </c>
      <c r="B681" s="4" t="s">
        <v>16</v>
      </c>
      <c r="C681" s="10" t="s">
        <v>4206</v>
      </c>
      <c r="D681" s="10" t="s">
        <v>4208</v>
      </c>
      <c r="E681" s="8" t="s">
        <v>4891</v>
      </c>
      <c r="F681" s="4">
        <v>614006</v>
      </c>
      <c r="G681" s="5" t="s">
        <v>954</v>
      </c>
      <c r="H681" s="4">
        <v>30</v>
      </c>
      <c r="I681" s="6">
        <v>4800000</v>
      </c>
      <c r="J681" s="6">
        <v>184500</v>
      </c>
      <c r="K681" s="7">
        <f t="shared" si="20"/>
        <v>4615500</v>
      </c>
      <c r="L681" s="4" t="str">
        <f t="shared" si="21"/>
        <v>COBRO JURIDICO</v>
      </c>
    </row>
    <row r="682" spans="1:12" x14ac:dyDescent="0.2">
      <c r="A682" s="4" t="s">
        <v>11</v>
      </c>
      <c r="B682" s="4" t="s">
        <v>16</v>
      </c>
      <c r="C682" s="10" t="s">
        <v>4206</v>
      </c>
      <c r="D682" s="4" t="s">
        <v>1790</v>
      </c>
      <c r="E682" s="4" t="s">
        <v>4892</v>
      </c>
      <c r="F682" s="4">
        <v>593622</v>
      </c>
      <c r="G682" s="5" t="s">
        <v>954</v>
      </c>
      <c r="H682" s="4">
        <v>30</v>
      </c>
      <c r="I682" s="6">
        <v>4800000</v>
      </c>
      <c r="J682" s="6">
        <v>189579</v>
      </c>
      <c r="K682" s="7">
        <f t="shared" si="20"/>
        <v>4610421</v>
      </c>
      <c r="L682" s="4" t="str">
        <f t="shared" si="21"/>
        <v>COBRO JURIDICO</v>
      </c>
    </row>
    <row r="683" spans="1:12" x14ac:dyDescent="0.2">
      <c r="A683" s="4" t="s">
        <v>11</v>
      </c>
      <c r="B683" s="4" t="s">
        <v>67</v>
      </c>
      <c r="C683" s="4" t="s">
        <v>1125</v>
      </c>
      <c r="D683" s="4" t="s">
        <v>1126</v>
      </c>
      <c r="E683" s="4" t="s">
        <v>4893</v>
      </c>
      <c r="F683" s="4">
        <v>734457</v>
      </c>
      <c r="G683" s="5" t="s">
        <v>954</v>
      </c>
      <c r="H683" s="4">
        <v>30</v>
      </c>
      <c r="I683" s="6">
        <v>4800000</v>
      </c>
      <c r="J683" s="6">
        <v>30768</v>
      </c>
      <c r="K683" s="7">
        <f t="shared" si="20"/>
        <v>4769232</v>
      </c>
      <c r="L683" s="4" t="str">
        <f t="shared" si="21"/>
        <v>COBRO JURIDICO</v>
      </c>
    </row>
    <row r="684" spans="1:12" x14ac:dyDescent="0.2">
      <c r="A684" s="4" t="s">
        <v>11</v>
      </c>
      <c r="B684" s="4" t="s">
        <v>12</v>
      </c>
      <c r="C684" s="4" t="s">
        <v>1125</v>
      </c>
      <c r="D684" s="4" t="s">
        <v>1127</v>
      </c>
      <c r="E684" s="4" t="s">
        <v>4894</v>
      </c>
      <c r="F684" s="4">
        <v>1756640</v>
      </c>
      <c r="G684" s="5" t="s">
        <v>954</v>
      </c>
      <c r="H684" s="4">
        <v>30</v>
      </c>
      <c r="I684" s="6">
        <v>500000</v>
      </c>
      <c r="J684" s="6">
        <v>24122</v>
      </c>
      <c r="K684" s="7">
        <f t="shared" si="20"/>
        <v>475878</v>
      </c>
      <c r="L684" s="4" t="str">
        <f t="shared" si="21"/>
        <v>COBRO JURIDICO</v>
      </c>
    </row>
    <row r="685" spans="1:12" x14ac:dyDescent="0.2">
      <c r="A685" s="4" t="s">
        <v>11</v>
      </c>
      <c r="B685" s="4" t="s">
        <v>22</v>
      </c>
      <c r="C685" s="4" t="s">
        <v>1040</v>
      </c>
      <c r="D685" s="4" t="s">
        <v>447</v>
      </c>
      <c r="E685" s="4" t="s">
        <v>4895</v>
      </c>
      <c r="F685" s="4">
        <v>532331</v>
      </c>
      <c r="G685" s="5" t="s">
        <v>954</v>
      </c>
      <c r="H685" s="4">
        <v>30</v>
      </c>
      <c r="I685" s="6">
        <v>500000</v>
      </c>
      <c r="J685" s="6">
        <v>274291</v>
      </c>
      <c r="K685" s="7">
        <f t="shared" si="20"/>
        <v>225709</v>
      </c>
      <c r="L685" s="4" t="str">
        <f t="shared" si="21"/>
        <v>COBRO JURIDICO</v>
      </c>
    </row>
    <row r="686" spans="1:12" x14ac:dyDescent="0.2">
      <c r="A686" s="4" t="s">
        <v>11</v>
      </c>
      <c r="B686" s="4" t="s">
        <v>12</v>
      </c>
      <c r="C686" s="4" t="s">
        <v>1059</v>
      </c>
      <c r="D686" s="4" t="s">
        <v>1128</v>
      </c>
      <c r="E686" s="4" t="s">
        <v>4896</v>
      </c>
      <c r="F686" s="4">
        <v>1432481</v>
      </c>
      <c r="G686" s="5" t="s">
        <v>954</v>
      </c>
      <c r="H686" s="4">
        <v>30</v>
      </c>
      <c r="I686" s="6">
        <v>500000</v>
      </c>
      <c r="J686" s="6">
        <v>282209</v>
      </c>
      <c r="K686" s="7">
        <f t="shared" si="20"/>
        <v>217791</v>
      </c>
      <c r="L686" s="4" t="str">
        <f t="shared" si="21"/>
        <v>COBRO JURIDICO</v>
      </c>
    </row>
    <row r="687" spans="1:12" x14ac:dyDescent="0.2">
      <c r="A687" s="4" t="s">
        <v>11</v>
      </c>
      <c r="B687" s="4" t="s">
        <v>12</v>
      </c>
      <c r="C687" s="4" t="s">
        <v>1129</v>
      </c>
      <c r="D687" s="4" t="s">
        <v>1130</v>
      </c>
      <c r="E687" s="4" t="s">
        <v>4897</v>
      </c>
      <c r="F687" s="4">
        <v>1446572</v>
      </c>
      <c r="G687" s="5" t="s">
        <v>954</v>
      </c>
      <c r="H687" s="4">
        <v>30</v>
      </c>
      <c r="I687" s="6">
        <v>500000</v>
      </c>
      <c r="J687" s="6">
        <v>195428</v>
      </c>
      <c r="K687" s="7">
        <f t="shared" si="20"/>
        <v>304572</v>
      </c>
      <c r="L687" s="4" t="str">
        <f t="shared" si="21"/>
        <v>COBRO JURIDICO</v>
      </c>
    </row>
    <row r="688" spans="1:12" x14ac:dyDescent="0.2">
      <c r="A688" s="4" t="s">
        <v>11</v>
      </c>
      <c r="B688" s="4" t="s">
        <v>146</v>
      </c>
      <c r="C688" s="4" t="s">
        <v>1131</v>
      </c>
      <c r="D688" s="4" t="s">
        <v>1132</v>
      </c>
      <c r="E688" s="4" t="s">
        <v>4898</v>
      </c>
      <c r="F688" s="4">
        <v>1654118</v>
      </c>
      <c r="G688" s="5" t="s">
        <v>954</v>
      </c>
      <c r="H688" s="4">
        <v>30</v>
      </c>
      <c r="I688" s="6">
        <v>500000</v>
      </c>
      <c r="J688" s="6">
        <v>493674</v>
      </c>
      <c r="K688" s="7">
        <f t="shared" si="20"/>
        <v>6326</v>
      </c>
      <c r="L688" s="4" t="str">
        <f t="shared" si="21"/>
        <v>COBRO JURIDICO</v>
      </c>
    </row>
    <row r="689" spans="1:12" x14ac:dyDescent="0.2">
      <c r="A689" s="4" t="s">
        <v>11</v>
      </c>
      <c r="B689" s="4" t="s">
        <v>146</v>
      </c>
      <c r="C689" s="4" t="s">
        <v>1131</v>
      </c>
      <c r="D689" s="4" t="s">
        <v>1133</v>
      </c>
      <c r="E689" s="4" t="s">
        <v>4899</v>
      </c>
      <c r="F689" s="4">
        <v>1654126</v>
      </c>
      <c r="G689" s="5" t="s">
        <v>954</v>
      </c>
      <c r="H689" s="4">
        <v>30</v>
      </c>
      <c r="I689" s="6">
        <v>500000</v>
      </c>
      <c r="J689" s="6">
        <v>493674</v>
      </c>
      <c r="K689" s="7">
        <f t="shared" si="20"/>
        <v>6326</v>
      </c>
      <c r="L689" s="4" t="str">
        <f t="shared" si="21"/>
        <v>COBRO JURIDICO</v>
      </c>
    </row>
    <row r="690" spans="1:12" x14ac:dyDescent="0.2">
      <c r="A690" s="4" t="s">
        <v>11</v>
      </c>
      <c r="B690" s="4" t="s">
        <v>12</v>
      </c>
      <c r="C690" s="4" t="s">
        <v>1134</v>
      </c>
      <c r="D690" s="4" t="s">
        <v>1135</v>
      </c>
      <c r="E690" s="4" t="s">
        <v>4900</v>
      </c>
      <c r="F690" s="4">
        <v>525244</v>
      </c>
      <c r="G690" s="5" t="s">
        <v>954</v>
      </c>
      <c r="H690" s="4">
        <v>30</v>
      </c>
      <c r="I690" s="6">
        <v>500000</v>
      </c>
      <c r="J690" s="6">
        <v>196525</v>
      </c>
      <c r="K690" s="7">
        <f t="shared" si="20"/>
        <v>303475</v>
      </c>
      <c r="L690" s="4" t="str">
        <f t="shared" si="21"/>
        <v>COBRO JURIDICO</v>
      </c>
    </row>
    <row r="691" spans="1:12" x14ac:dyDescent="0.2">
      <c r="A691" s="4" t="s">
        <v>11</v>
      </c>
      <c r="B691" s="4" t="s">
        <v>50</v>
      </c>
      <c r="C691" s="4" t="s">
        <v>1136</v>
      </c>
      <c r="D691" s="4" t="s">
        <v>1137</v>
      </c>
      <c r="E691" s="4" t="s">
        <v>4901</v>
      </c>
      <c r="F691" s="4">
        <v>680783</v>
      </c>
      <c r="G691" s="5" t="s">
        <v>954</v>
      </c>
      <c r="H691" s="4">
        <v>30</v>
      </c>
      <c r="I691" s="6">
        <v>500000</v>
      </c>
      <c r="J691" s="6">
        <v>337500</v>
      </c>
      <c r="K691" s="7">
        <f t="shared" si="20"/>
        <v>162500</v>
      </c>
      <c r="L691" s="4" t="str">
        <f t="shared" si="21"/>
        <v>COBRO JURIDICO</v>
      </c>
    </row>
    <row r="692" spans="1:12" x14ac:dyDescent="0.2">
      <c r="A692" s="4" t="s">
        <v>11</v>
      </c>
      <c r="B692" s="4" t="s">
        <v>22</v>
      </c>
      <c r="C692" s="4" t="s">
        <v>1138</v>
      </c>
      <c r="D692" s="4" t="s">
        <v>1139</v>
      </c>
      <c r="E692" s="4" t="s">
        <v>4902</v>
      </c>
      <c r="F692" s="4">
        <v>1388709</v>
      </c>
      <c r="G692" s="5" t="s">
        <v>954</v>
      </c>
      <c r="H692" s="4">
        <v>30</v>
      </c>
      <c r="I692" s="6">
        <v>500000</v>
      </c>
      <c r="J692" s="6">
        <v>420810</v>
      </c>
      <c r="K692" s="7">
        <f t="shared" si="20"/>
        <v>79190</v>
      </c>
      <c r="L692" s="4" t="str">
        <f t="shared" si="21"/>
        <v>COBRO JURIDICO</v>
      </c>
    </row>
    <row r="693" spans="1:12" x14ac:dyDescent="0.2">
      <c r="A693" s="4" t="s">
        <v>11</v>
      </c>
      <c r="B693" s="4" t="s">
        <v>67</v>
      </c>
      <c r="C693" s="4" t="s">
        <v>1140</v>
      </c>
      <c r="D693" s="4" t="s">
        <v>1141</v>
      </c>
      <c r="E693" s="4" t="s">
        <v>4903</v>
      </c>
      <c r="F693" s="4">
        <v>507614</v>
      </c>
      <c r="G693" s="5" t="s">
        <v>954</v>
      </c>
      <c r="H693" s="4">
        <v>30</v>
      </c>
      <c r="I693" s="6">
        <v>500000</v>
      </c>
      <c r="J693" s="6">
        <v>109756</v>
      </c>
      <c r="K693" s="7">
        <f t="shared" si="20"/>
        <v>390244</v>
      </c>
      <c r="L693" s="4" t="str">
        <f t="shared" si="21"/>
        <v>COBRO JURIDICO</v>
      </c>
    </row>
    <row r="694" spans="1:12" x14ac:dyDescent="0.2">
      <c r="A694" s="4" t="s">
        <v>11</v>
      </c>
      <c r="B694" s="4" t="s">
        <v>19</v>
      </c>
      <c r="C694" s="4" t="s">
        <v>1008</v>
      </c>
      <c r="D694" s="4" t="s">
        <v>341</v>
      </c>
      <c r="E694" s="4" t="s">
        <v>4904</v>
      </c>
      <c r="F694" s="4">
        <v>1098431</v>
      </c>
      <c r="G694" s="5" t="s">
        <v>954</v>
      </c>
      <c r="H694" s="4">
        <v>30</v>
      </c>
      <c r="I694" s="6">
        <v>500000</v>
      </c>
      <c r="J694" s="6">
        <v>166900</v>
      </c>
      <c r="K694" s="7">
        <f t="shared" si="20"/>
        <v>333100</v>
      </c>
      <c r="L694" s="4" t="str">
        <f t="shared" si="21"/>
        <v>COBRO JURIDICO</v>
      </c>
    </row>
    <row r="695" spans="1:12" x14ac:dyDescent="0.2">
      <c r="A695" s="4" t="s">
        <v>11</v>
      </c>
      <c r="B695" s="4" t="s">
        <v>12</v>
      </c>
      <c r="C695" s="4" t="s">
        <v>1008</v>
      </c>
      <c r="D695" s="4" t="s">
        <v>1142</v>
      </c>
      <c r="E695" s="4" t="s">
        <v>4905</v>
      </c>
      <c r="F695" s="4">
        <v>600393</v>
      </c>
      <c r="G695" s="5" t="s">
        <v>954</v>
      </c>
      <c r="H695" s="4">
        <v>30</v>
      </c>
      <c r="I695" s="6">
        <v>500000</v>
      </c>
      <c r="J695" s="6">
        <v>454259</v>
      </c>
      <c r="K695" s="7">
        <f t="shared" si="20"/>
        <v>45741</v>
      </c>
      <c r="L695" s="4" t="str">
        <f t="shared" si="21"/>
        <v>COBRO JURIDICO</v>
      </c>
    </row>
    <row r="696" spans="1:12" x14ac:dyDescent="0.2">
      <c r="A696" s="4" t="s">
        <v>11</v>
      </c>
      <c r="B696" s="4" t="s">
        <v>146</v>
      </c>
      <c r="C696" s="4" t="s">
        <v>1143</v>
      </c>
      <c r="D696" s="4" t="s">
        <v>155</v>
      </c>
      <c r="E696" s="4" t="s">
        <v>4906</v>
      </c>
      <c r="F696" s="4">
        <v>762318</v>
      </c>
      <c r="G696" s="5" t="s">
        <v>954</v>
      </c>
      <c r="H696" s="4">
        <v>30</v>
      </c>
      <c r="I696" s="6">
        <v>500000</v>
      </c>
      <c r="J696" s="6">
        <v>111806</v>
      </c>
      <c r="K696" s="7">
        <f t="shared" si="20"/>
        <v>388194</v>
      </c>
      <c r="L696" s="4" t="str">
        <f t="shared" si="21"/>
        <v>COBRO JURIDICO</v>
      </c>
    </row>
    <row r="697" spans="1:12" x14ac:dyDescent="0.2">
      <c r="A697" s="4" t="s">
        <v>11</v>
      </c>
      <c r="B697" s="4" t="s">
        <v>12</v>
      </c>
      <c r="C697" s="4" t="s">
        <v>1144</v>
      </c>
      <c r="D697" s="4" t="s">
        <v>1145</v>
      </c>
      <c r="E697" s="4" t="s">
        <v>4907</v>
      </c>
      <c r="F697" s="4">
        <v>1658770</v>
      </c>
      <c r="G697" s="5" t="s">
        <v>954</v>
      </c>
      <c r="H697" s="4">
        <v>30</v>
      </c>
      <c r="I697" s="6">
        <v>500000</v>
      </c>
      <c r="J697" s="6">
        <v>108982</v>
      </c>
      <c r="K697" s="7">
        <f t="shared" si="20"/>
        <v>391018</v>
      </c>
      <c r="L697" s="4" t="str">
        <f t="shared" si="21"/>
        <v>COBRO JURIDICO</v>
      </c>
    </row>
    <row r="698" spans="1:12" x14ac:dyDescent="0.2">
      <c r="A698" s="4" t="s">
        <v>11</v>
      </c>
      <c r="B698" s="4" t="s">
        <v>146</v>
      </c>
      <c r="C698" s="4" t="s">
        <v>191</v>
      </c>
      <c r="D698" s="4" t="s">
        <v>211</v>
      </c>
      <c r="E698" s="4" t="s">
        <v>4908</v>
      </c>
      <c r="F698" s="4">
        <v>1390457</v>
      </c>
      <c r="G698" s="5" t="s">
        <v>954</v>
      </c>
      <c r="H698" s="4">
        <v>30</v>
      </c>
      <c r="I698" s="6">
        <v>500000</v>
      </c>
      <c r="J698" s="6">
        <v>458300</v>
      </c>
      <c r="K698" s="7">
        <f t="shared" si="20"/>
        <v>41700</v>
      </c>
      <c r="L698" s="4" t="str">
        <f t="shared" si="21"/>
        <v>COBRO JURIDICO</v>
      </c>
    </row>
    <row r="699" spans="1:12" x14ac:dyDescent="0.2">
      <c r="A699" s="4" t="s">
        <v>11</v>
      </c>
      <c r="B699" s="4" t="s">
        <v>12</v>
      </c>
      <c r="C699" s="4" t="s">
        <v>1125</v>
      </c>
      <c r="D699" s="4" t="s">
        <v>1146</v>
      </c>
      <c r="E699" s="4" t="s">
        <v>4909</v>
      </c>
      <c r="F699" s="4">
        <v>772168</v>
      </c>
      <c r="G699" s="5" t="s">
        <v>1147</v>
      </c>
      <c r="H699" s="4">
        <v>30</v>
      </c>
      <c r="I699" s="6">
        <v>500000</v>
      </c>
      <c r="J699" s="6">
        <v>100795</v>
      </c>
      <c r="K699" s="7">
        <f t="shared" si="20"/>
        <v>399205</v>
      </c>
      <c r="L699" s="4" t="str">
        <f t="shared" si="21"/>
        <v>COBRO JURIDICO</v>
      </c>
    </row>
    <row r="700" spans="1:12" x14ac:dyDescent="0.2">
      <c r="A700" s="4" t="s">
        <v>11</v>
      </c>
      <c r="B700" s="4" t="s">
        <v>19</v>
      </c>
      <c r="C700" s="4" t="s">
        <v>1148</v>
      </c>
      <c r="D700" s="4" t="s">
        <v>648</v>
      </c>
      <c r="E700" s="4" t="s">
        <v>4910</v>
      </c>
      <c r="F700" s="4">
        <v>1533270</v>
      </c>
      <c r="G700" s="5" t="s">
        <v>1147</v>
      </c>
      <c r="H700" s="4">
        <v>30</v>
      </c>
      <c r="I700" s="6">
        <v>500000</v>
      </c>
      <c r="J700" s="6">
        <v>71605</v>
      </c>
      <c r="K700" s="7">
        <f t="shared" si="20"/>
        <v>428395</v>
      </c>
      <c r="L700" s="4" t="str">
        <f t="shared" si="21"/>
        <v>COBRO JURIDICO</v>
      </c>
    </row>
    <row r="701" spans="1:12" x14ac:dyDescent="0.2">
      <c r="A701" s="4" t="s">
        <v>11</v>
      </c>
      <c r="B701" s="4" t="s">
        <v>19</v>
      </c>
      <c r="C701" s="4" t="s">
        <v>1148</v>
      </c>
      <c r="D701" s="4" t="s">
        <v>1149</v>
      </c>
      <c r="E701" s="4" t="s">
        <v>4911</v>
      </c>
      <c r="F701" s="4">
        <v>1687126</v>
      </c>
      <c r="G701" s="5" t="s">
        <v>1147</v>
      </c>
      <c r="H701" s="4">
        <v>30</v>
      </c>
      <c r="I701" s="6">
        <v>1000000</v>
      </c>
      <c r="J701" s="6">
        <v>1000000</v>
      </c>
      <c r="K701" s="7">
        <f t="shared" si="20"/>
        <v>0</v>
      </c>
      <c r="L701" s="4" t="str">
        <f t="shared" si="21"/>
        <v>COBRO JURIDICO</v>
      </c>
    </row>
    <row r="702" spans="1:12" x14ac:dyDescent="0.2">
      <c r="A702" s="4" t="s">
        <v>11</v>
      </c>
      <c r="B702" s="4" t="s">
        <v>67</v>
      </c>
      <c r="C702" s="4" t="s">
        <v>1150</v>
      </c>
      <c r="D702" s="4" t="s">
        <v>835</v>
      </c>
      <c r="E702" s="4" t="s">
        <v>4912</v>
      </c>
      <c r="F702" s="4">
        <v>1173135</v>
      </c>
      <c r="G702" s="5" t="s">
        <v>1147</v>
      </c>
      <c r="H702" s="4">
        <v>30</v>
      </c>
      <c r="I702" s="6">
        <v>1100000</v>
      </c>
      <c r="J702" s="6">
        <v>522578</v>
      </c>
      <c r="K702" s="7">
        <f t="shared" si="20"/>
        <v>577422</v>
      </c>
      <c r="L702" s="4" t="str">
        <f t="shared" si="21"/>
        <v>COBRO JURIDICO</v>
      </c>
    </row>
    <row r="703" spans="1:12" x14ac:dyDescent="0.2">
      <c r="A703" s="4" t="s">
        <v>11</v>
      </c>
      <c r="B703" s="4" t="s">
        <v>25</v>
      </c>
      <c r="C703" s="4" t="s">
        <v>1151</v>
      </c>
      <c r="D703" s="4" t="s">
        <v>1152</v>
      </c>
      <c r="E703" s="4" t="s">
        <v>4913</v>
      </c>
      <c r="F703" s="4">
        <v>1002870</v>
      </c>
      <c r="G703" s="5" t="s">
        <v>1147</v>
      </c>
      <c r="H703" s="4">
        <v>30</v>
      </c>
      <c r="I703" s="6">
        <v>1200000</v>
      </c>
      <c r="J703" s="6">
        <v>262367</v>
      </c>
      <c r="K703" s="7">
        <f t="shared" si="20"/>
        <v>937633</v>
      </c>
      <c r="L703" s="4" t="str">
        <f t="shared" si="21"/>
        <v>COBRO JURIDICO</v>
      </c>
    </row>
    <row r="704" spans="1:12" x14ac:dyDescent="0.2">
      <c r="A704" s="4" t="s">
        <v>11</v>
      </c>
      <c r="B704" s="4" t="s">
        <v>25</v>
      </c>
      <c r="C704" s="4" t="s">
        <v>686</v>
      </c>
      <c r="D704" s="4" t="s">
        <v>1153</v>
      </c>
      <c r="E704" s="4" t="s">
        <v>4914</v>
      </c>
      <c r="F704" s="4">
        <v>1537909</v>
      </c>
      <c r="G704" s="5" t="s">
        <v>1147</v>
      </c>
      <c r="H704" s="4">
        <v>30</v>
      </c>
      <c r="I704" s="6">
        <v>1300000</v>
      </c>
      <c r="J704" s="6">
        <v>99851</v>
      </c>
      <c r="K704" s="7">
        <f t="shared" si="20"/>
        <v>1200149</v>
      </c>
      <c r="L704" s="4" t="str">
        <f t="shared" si="21"/>
        <v>COBRO JURIDICO</v>
      </c>
    </row>
    <row r="705" spans="1:12" x14ac:dyDescent="0.2">
      <c r="A705" s="4" t="s">
        <v>11</v>
      </c>
      <c r="B705" s="4" t="s">
        <v>12</v>
      </c>
      <c r="C705" s="4" t="s">
        <v>1154</v>
      </c>
      <c r="D705" s="4" t="s">
        <v>1155</v>
      </c>
      <c r="E705" s="4" t="s">
        <v>4915</v>
      </c>
      <c r="F705" s="4">
        <v>585891</v>
      </c>
      <c r="G705" s="5" t="s">
        <v>1147</v>
      </c>
      <c r="H705" s="4">
        <v>30</v>
      </c>
      <c r="I705" s="6">
        <v>1400000</v>
      </c>
      <c r="J705" s="6">
        <v>71720</v>
      </c>
      <c r="K705" s="7">
        <f t="shared" si="20"/>
        <v>1328280</v>
      </c>
      <c r="L705" s="4" t="str">
        <f t="shared" si="21"/>
        <v>COBRO JURIDICO</v>
      </c>
    </row>
    <row r="706" spans="1:12" x14ac:dyDescent="0.2">
      <c r="A706" s="4" t="s">
        <v>11</v>
      </c>
      <c r="B706" s="4" t="s">
        <v>19</v>
      </c>
      <c r="C706" s="4" t="s">
        <v>1156</v>
      </c>
      <c r="D706" s="4" t="s">
        <v>1157</v>
      </c>
      <c r="E706" s="4" t="s">
        <v>4916</v>
      </c>
      <c r="F706" s="4">
        <v>499952</v>
      </c>
      <c r="G706" s="5" t="s">
        <v>954</v>
      </c>
      <c r="H706" s="4">
        <v>30</v>
      </c>
      <c r="I706" s="6">
        <v>1500000</v>
      </c>
      <c r="J706" s="6">
        <v>309872</v>
      </c>
      <c r="K706" s="7">
        <f t="shared" si="20"/>
        <v>1190128</v>
      </c>
      <c r="L706" s="4" t="str">
        <f t="shared" si="21"/>
        <v>COBRO JURIDICO</v>
      </c>
    </row>
    <row r="707" spans="1:12" x14ac:dyDescent="0.2">
      <c r="A707" s="4" t="s">
        <v>11</v>
      </c>
      <c r="B707" s="4" t="s">
        <v>25</v>
      </c>
      <c r="C707" s="4" t="s">
        <v>795</v>
      </c>
      <c r="D707" s="4" t="s">
        <v>1158</v>
      </c>
      <c r="E707" s="4" t="s">
        <v>4917</v>
      </c>
      <c r="F707" s="4">
        <v>1450822</v>
      </c>
      <c r="G707" s="5" t="s">
        <v>954</v>
      </c>
      <c r="H707" s="4">
        <v>30</v>
      </c>
      <c r="I707" s="6">
        <v>1600000</v>
      </c>
      <c r="J707" s="6">
        <v>582530</v>
      </c>
      <c r="K707" s="7">
        <f t="shared" ref="K707:K770" si="22">I707-J707</f>
        <v>1017470</v>
      </c>
      <c r="L707" s="4" t="str">
        <f t="shared" ref="L707:L770" si="23">IF(H707=0,"SIN REPORTE",IF(H707&lt;=90,"COBRO JURIDICO","CARTERA CASTIGADA"))</f>
        <v>COBRO JURIDICO</v>
      </c>
    </row>
    <row r="708" spans="1:12" x14ac:dyDescent="0.2">
      <c r="A708" s="4" t="s">
        <v>11</v>
      </c>
      <c r="B708" s="4" t="s">
        <v>50</v>
      </c>
      <c r="C708" s="4" t="s">
        <v>1159</v>
      </c>
      <c r="D708" s="4" t="s">
        <v>1160</v>
      </c>
      <c r="E708" s="4" t="s">
        <v>4918</v>
      </c>
      <c r="F708" s="4">
        <v>1604469</v>
      </c>
      <c r="G708" s="5" t="s">
        <v>954</v>
      </c>
      <c r="H708" s="4">
        <v>30</v>
      </c>
      <c r="I708" s="6">
        <v>1700000</v>
      </c>
      <c r="J708" s="6">
        <v>376228</v>
      </c>
      <c r="K708" s="7">
        <f t="shared" si="22"/>
        <v>1323772</v>
      </c>
      <c r="L708" s="4" t="str">
        <f t="shared" si="23"/>
        <v>COBRO JURIDICO</v>
      </c>
    </row>
    <row r="709" spans="1:12" x14ac:dyDescent="0.2">
      <c r="A709" s="4" t="s">
        <v>11</v>
      </c>
      <c r="B709" s="4" t="s">
        <v>12</v>
      </c>
      <c r="C709" s="4" t="s">
        <v>191</v>
      </c>
      <c r="D709" s="4" t="s">
        <v>1161</v>
      </c>
      <c r="E709" s="4" t="s">
        <v>4919</v>
      </c>
      <c r="F709" s="4">
        <v>1661972</v>
      </c>
      <c r="G709" s="5" t="s">
        <v>954</v>
      </c>
      <c r="H709" s="4">
        <v>30</v>
      </c>
      <c r="I709" s="6">
        <v>1800000</v>
      </c>
      <c r="J709" s="6">
        <v>487931</v>
      </c>
      <c r="K709" s="7">
        <f t="shared" si="22"/>
        <v>1312069</v>
      </c>
      <c r="L709" s="4" t="str">
        <f t="shared" si="23"/>
        <v>COBRO JURIDICO</v>
      </c>
    </row>
    <row r="710" spans="1:12" x14ac:dyDescent="0.2">
      <c r="A710" s="4" t="s">
        <v>11</v>
      </c>
      <c r="B710" s="4" t="s">
        <v>25</v>
      </c>
      <c r="C710" s="4" t="s">
        <v>1162</v>
      </c>
      <c r="D710" s="4" t="s">
        <v>497</v>
      </c>
      <c r="E710" s="4" t="s">
        <v>4920</v>
      </c>
      <c r="F710" s="4">
        <v>1141793</v>
      </c>
      <c r="G710" s="5" t="s">
        <v>954</v>
      </c>
      <c r="H710" s="4">
        <v>30</v>
      </c>
      <c r="I710" s="6">
        <v>1900000</v>
      </c>
      <c r="J710" s="6">
        <v>426111</v>
      </c>
      <c r="K710" s="7">
        <f t="shared" si="22"/>
        <v>1473889</v>
      </c>
      <c r="L710" s="4" t="str">
        <f t="shared" si="23"/>
        <v>COBRO JURIDICO</v>
      </c>
    </row>
    <row r="711" spans="1:12" x14ac:dyDescent="0.2">
      <c r="A711" s="4" t="s">
        <v>11</v>
      </c>
      <c r="B711" s="4" t="s">
        <v>16</v>
      </c>
      <c r="C711" s="4" t="s">
        <v>737</v>
      </c>
      <c r="D711" s="4" t="s">
        <v>1163</v>
      </c>
      <c r="E711" s="4" t="s">
        <v>4921</v>
      </c>
      <c r="F711" s="4">
        <v>1603560</v>
      </c>
      <c r="G711" s="5" t="s">
        <v>954</v>
      </c>
      <c r="H711" s="4">
        <v>30</v>
      </c>
      <c r="I711" s="6">
        <v>2000000</v>
      </c>
      <c r="J711" s="6">
        <v>178722</v>
      </c>
      <c r="K711" s="7">
        <f t="shared" si="22"/>
        <v>1821278</v>
      </c>
      <c r="L711" s="4" t="str">
        <f t="shared" si="23"/>
        <v>COBRO JURIDICO</v>
      </c>
    </row>
    <row r="712" spans="1:12" x14ac:dyDescent="0.2">
      <c r="A712" s="4" t="s">
        <v>11</v>
      </c>
      <c r="B712" s="4" t="s">
        <v>22</v>
      </c>
      <c r="C712" s="4" t="s">
        <v>1164</v>
      </c>
      <c r="D712" s="4" t="s">
        <v>1165</v>
      </c>
      <c r="E712" s="4" t="s">
        <v>4922</v>
      </c>
      <c r="F712" s="4">
        <v>1209830</v>
      </c>
      <c r="G712" s="5" t="s">
        <v>954</v>
      </c>
      <c r="H712" s="4">
        <v>30</v>
      </c>
      <c r="I712" s="6">
        <v>2100000</v>
      </c>
      <c r="J712" s="6">
        <v>146835</v>
      </c>
      <c r="K712" s="7">
        <f t="shared" si="22"/>
        <v>1953165</v>
      </c>
      <c r="L712" s="4" t="str">
        <f t="shared" si="23"/>
        <v>COBRO JURIDICO</v>
      </c>
    </row>
    <row r="713" spans="1:12" x14ac:dyDescent="0.2">
      <c r="A713" s="4" t="s">
        <v>11</v>
      </c>
      <c r="B713" s="4" t="s">
        <v>25</v>
      </c>
      <c r="C713" s="4" t="s">
        <v>1166</v>
      </c>
      <c r="D713" s="4" t="s">
        <v>1167</v>
      </c>
      <c r="E713" s="4" t="s">
        <v>4923</v>
      </c>
      <c r="F713" s="4">
        <v>507127</v>
      </c>
      <c r="G713" s="5" t="s">
        <v>954</v>
      </c>
      <c r="H713" s="4">
        <v>30</v>
      </c>
      <c r="I713" s="6">
        <v>2200000</v>
      </c>
      <c r="J713" s="6">
        <v>628187</v>
      </c>
      <c r="K713" s="7">
        <f t="shared" si="22"/>
        <v>1571813</v>
      </c>
      <c r="L713" s="4" t="str">
        <f t="shared" si="23"/>
        <v>COBRO JURIDICO</v>
      </c>
    </row>
    <row r="714" spans="1:12" x14ac:dyDescent="0.2">
      <c r="A714" s="4" t="s">
        <v>11</v>
      </c>
      <c r="B714" s="4" t="s">
        <v>12</v>
      </c>
      <c r="C714" s="4" t="s">
        <v>1168</v>
      </c>
      <c r="D714" s="4" t="s">
        <v>468</v>
      </c>
      <c r="E714" s="4" t="s">
        <v>4924</v>
      </c>
      <c r="F714" s="4">
        <v>1661758</v>
      </c>
      <c r="G714" s="5" t="s">
        <v>954</v>
      </c>
      <c r="H714" s="4">
        <v>30</v>
      </c>
      <c r="I714" s="6">
        <v>2300000</v>
      </c>
      <c r="J714" s="6">
        <v>801325</v>
      </c>
      <c r="K714" s="7">
        <f t="shared" si="22"/>
        <v>1498675</v>
      </c>
      <c r="L714" s="4" t="str">
        <f t="shared" si="23"/>
        <v>COBRO JURIDICO</v>
      </c>
    </row>
    <row r="715" spans="1:12" x14ac:dyDescent="0.2">
      <c r="A715" s="4" t="s">
        <v>11</v>
      </c>
      <c r="B715" s="4" t="s">
        <v>146</v>
      </c>
      <c r="C715" s="4" t="s">
        <v>191</v>
      </c>
      <c r="D715" s="4" t="s">
        <v>506</v>
      </c>
      <c r="E715" s="4" t="s">
        <v>4925</v>
      </c>
      <c r="F715" s="4">
        <v>1747771</v>
      </c>
      <c r="G715" s="5" t="s">
        <v>954</v>
      </c>
      <c r="H715" s="4">
        <v>30</v>
      </c>
      <c r="I715" s="6">
        <v>2400000</v>
      </c>
      <c r="J715" s="6">
        <v>1000000</v>
      </c>
      <c r="K715" s="7">
        <f t="shared" si="22"/>
        <v>1400000</v>
      </c>
      <c r="L715" s="4" t="str">
        <f t="shared" si="23"/>
        <v>COBRO JURIDICO</v>
      </c>
    </row>
    <row r="716" spans="1:12" x14ac:dyDescent="0.2">
      <c r="A716" s="4" t="s">
        <v>11</v>
      </c>
      <c r="B716" s="4" t="s">
        <v>12</v>
      </c>
      <c r="C716" s="4" t="s">
        <v>691</v>
      </c>
      <c r="D716" s="4" t="s">
        <v>1169</v>
      </c>
      <c r="E716" s="4" t="s">
        <v>4926</v>
      </c>
      <c r="F716" s="4">
        <v>1660602</v>
      </c>
      <c r="G716" s="5" t="s">
        <v>954</v>
      </c>
      <c r="H716" s="4">
        <v>30</v>
      </c>
      <c r="I716" s="6">
        <v>2500000</v>
      </c>
      <c r="J716" s="6">
        <v>944630</v>
      </c>
      <c r="K716" s="7">
        <f t="shared" si="22"/>
        <v>1555370</v>
      </c>
      <c r="L716" s="4" t="str">
        <f t="shared" si="23"/>
        <v>COBRO JURIDICO</v>
      </c>
    </row>
    <row r="717" spans="1:12" x14ac:dyDescent="0.2">
      <c r="A717" s="4" t="s">
        <v>11</v>
      </c>
      <c r="B717" s="4" t="s">
        <v>12</v>
      </c>
      <c r="C717" s="4" t="s">
        <v>757</v>
      </c>
      <c r="D717" s="4" t="s">
        <v>1170</v>
      </c>
      <c r="E717" s="4" t="s">
        <v>4927</v>
      </c>
      <c r="F717" s="4">
        <v>1662053</v>
      </c>
      <c r="G717" s="5" t="s">
        <v>954</v>
      </c>
      <c r="H717" s="4">
        <v>30</v>
      </c>
      <c r="I717" s="6">
        <v>2600000</v>
      </c>
      <c r="J717" s="6">
        <v>1333208</v>
      </c>
      <c r="K717" s="7">
        <f t="shared" si="22"/>
        <v>1266792</v>
      </c>
      <c r="L717" s="4" t="str">
        <f t="shared" si="23"/>
        <v>COBRO JURIDICO</v>
      </c>
    </row>
    <row r="718" spans="1:12" x14ac:dyDescent="0.2">
      <c r="A718" s="4" t="s">
        <v>11</v>
      </c>
      <c r="B718" s="4" t="s">
        <v>12</v>
      </c>
      <c r="C718" s="4" t="s">
        <v>584</v>
      </c>
      <c r="D718" s="4" t="s">
        <v>1171</v>
      </c>
      <c r="E718" s="4" t="s">
        <v>4928</v>
      </c>
      <c r="F718" s="4">
        <v>1018827</v>
      </c>
      <c r="G718" s="5" t="s">
        <v>954</v>
      </c>
      <c r="H718" s="4">
        <v>30</v>
      </c>
      <c r="I718" s="6">
        <v>2700000</v>
      </c>
      <c r="J718" s="6">
        <v>312478</v>
      </c>
      <c r="K718" s="7">
        <f t="shared" si="22"/>
        <v>2387522</v>
      </c>
      <c r="L718" s="4" t="str">
        <f t="shared" si="23"/>
        <v>COBRO JURIDICO</v>
      </c>
    </row>
    <row r="719" spans="1:12" x14ac:dyDescent="0.2">
      <c r="A719" s="4" t="s">
        <v>11</v>
      </c>
      <c r="B719" s="4" t="s">
        <v>12</v>
      </c>
      <c r="C719" s="4" t="s">
        <v>586</v>
      </c>
      <c r="D719" s="4" t="s">
        <v>1172</v>
      </c>
      <c r="E719" s="4" t="s">
        <v>4929</v>
      </c>
      <c r="F719" s="4">
        <v>641124</v>
      </c>
      <c r="G719" s="5" t="s">
        <v>954</v>
      </c>
      <c r="H719" s="4">
        <v>30</v>
      </c>
      <c r="I719" s="6">
        <v>2800000</v>
      </c>
      <c r="J719" s="6">
        <v>295007</v>
      </c>
      <c r="K719" s="7">
        <f t="shared" si="22"/>
        <v>2504993</v>
      </c>
      <c r="L719" s="4" t="str">
        <f t="shared" si="23"/>
        <v>COBRO JURIDICO</v>
      </c>
    </row>
    <row r="720" spans="1:12" x14ac:dyDescent="0.2">
      <c r="A720" s="4" t="s">
        <v>11</v>
      </c>
      <c r="B720" s="4" t="s">
        <v>19</v>
      </c>
      <c r="C720" s="4" t="s">
        <v>1150</v>
      </c>
      <c r="D720" s="4" t="s">
        <v>1173</v>
      </c>
      <c r="E720" s="4" t="s">
        <v>4930</v>
      </c>
      <c r="F720" s="4">
        <v>609709</v>
      </c>
      <c r="G720" s="5" t="s">
        <v>954</v>
      </c>
      <c r="H720" s="4">
        <v>30</v>
      </c>
      <c r="I720" s="6">
        <v>2900000</v>
      </c>
      <c r="J720" s="6">
        <v>736988</v>
      </c>
      <c r="K720" s="7">
        <f t="shared" si="22"/>
        <v>2163012</v>
      </c>
      <c r="L720" s="4" t="str">
        <f t="shared" si="23"/>
        <v>COBRO JURIDICO</v>
      </c>
    </row>
    <row r="721" spans="1:12" x14ac:dyDescent="0.2">
      <c r="A721" s="4" t="s">
        <v>11</v>
      </c>
      <c r="B721" s="4" t="s">
        <v>25</v>
      </c>
      <c r="C721" s="4" t="s">
        <v>1174</v>
      </c>
      <c r="D721" s="4" t="s">
        <v>1175</v>
      </c>
      <c r="E721" s="4" t="s">
        <v>4931</v>
      </c>
      <c r="F721" s="4">
        <v>519213</v>
      </c>
      <c r="G721" s="5" t="s">
        <v>954</v>
      </c>
      <c r="H721" s="4">
        <v>30</v>
      </c>
      <c r="I721" s="6">
        <v>3000000</v>
      </c>
      <c r="J721" s="6">
        <v>383184</v>
      </c>
      <c r="K721" s="7">
        <f t="shared" si="22"/>
        <v>2616816</v>
      </c>
      <c r="L721" s="4" t="str">
        <f t="shared" si="23"/>
        <v>COBRO JURIDICO</v>
      </c>
    </row>
    <row r="722" spans="1:12" x14ac:dyDescent="0.2">
      <c r="A722" s="4" t="s">
        <v>11</v>
      </c>
      <c r="B722" s="4" t="s">
        <v>67</v>
      </c>
      <c r="C722" s="4" t="s">
        <v>1176</v>
      </c>
      <c r="D722" s="4" t="s">
        <v>604</v>
      </c>
      <c r="E722" s="4" t="s">
        <v>4932</v>
      </c>
      <c r="F722" s="4">
        <v>1443728</v>
      </c>
      <c r="G722" s="5" t="s">
        <v>954</v>
      </c>
      <c r="H722" s="4">
        <v>30</v>
      </c>
      <c r="I722" s="6">
        <v>3100000</v>
      </c>
      <c r="J722" s="6">
        <v>410173</v>
      </c>
      <c r="K722" s="7">
        <f t="shared" si="22"/>
        <v>2689827</v>
      </c>
      <c r="L722" s="4" t="str">
        <f t="shared" si="23"/>
        <v>COBRO JURIDICO</v>
      </c>
    </row>
    <row r="723" spans="1:12" x14ac:dyDescent="0.2">
      <c r="A723" s="4" t="s">
        <v>11</v>
      </c>
      <c r="B723" s="4" t="s">
        <v>50</v>
      </c>
      <c r="C723" s="4" t="s">
        <v>1014</v>
      </c>
      <c r="D723" s="4" t="s">
        <v>1177</v>
      </c>
      <c r="E723" s="4" t="s">
        <v>4933</v>
      </c>
      <c r="F723" s="4">
        <v>1616166</v>
      </c>
      <c r="G723" s="5" t="s">
        <v>954</v>
      </c>
      <c r="H723" s="4">
        <v>30</v>
      </c>
      <c r="I723" s="6">
        <v>3200000</v>
      </c>
      <c r="J723" s="6">
        <v>905354</v>
      </c>
      <c r="K723" s="7">
        <f t="shared" si="22"/>
        <v>2294646</v>
      </c>
      <c r="L723" s="4" t="str">
        <f t="shared" si="23"/>
        <v>COBRO JURIDICO</v>
      </c>
    </row>
    <row r="724" spans="1:12" x14ac:dyDescent="0.2">
      <c r="A724" s="4" t="s">
        <v>11</v>
      </c>
      <c r="B724" s="4" t="s">
        <v>19</v>
      </c>
      <c r="C724" s="4" t="s">
        <v>275</v>
      </c>
      <c r="D724" s="4" t="s">
        <v>1178</v>
      </c>
      <c r="E724" s="4" t="s">
        <v>4934</v>
      </c>
      <c r="F724" s="4">
        <v>615540</v>
      </c>
      <c r="G724" s="5" t="s">
        <v>954</v>
      </c>
      <c r="H724" s="4">
        <v>30</v>
      </c>
      <c r="I724" s="6">
        <v>3300000</v>
      </c>
      <c r="J724" s="6">
        <v>408225</v>
      </c>
      <c r="K724" s="7">
        <f t="shared" si="22"/>
        <v>2891775</v>
      </c>
      <c r="L724" s="4" t="str">
        <f t="shared" si="23"/>
        <v>COBRO JURIDICO</v>
      </c>
    </row>
    <row r="725" spans="1:12" x14ac:dyDescent="0.2">
      <c r="A725" s="4" t="s">
        <v>11</v>
      </c>
      <c r="B725" s="4" t="s">
        <v>50</v>
      </c>
      <c r="C725" s="4" t="s">
        <v>1054</v>
      </c>
      <c r="D725" s="4" t="s">
        <v>1179</v>
      </c>
      <c r="E725" s="4" t="s">
        <v>4935</v>
      </c>
      <c r="F725" s="4">
        <v>584670</v>
      </c>
      <c r="G725" s="5" t="s">
        <v>954</v>
      </c>
      <c r="H725" s="4">
        <v>30</v>
      </c>
      <c r="I725" s="6">
        <v>3400000</v>
      </c>
      <c r="J725" s="6">
        <v>1160838</v>
      </c>
      <c r="K725" s="7">
        <f t="shared" si="22"/>
        <v>2239162</v>
      </c>
      <c r="L725" s="4" t="str">
        <f t="shared" si="23"/>
        <v>COBRO JURIDICO</v>
      </c>
    </row>
    <row r="726" spans="1:12" x14ac:dyDescent="0.2">
      <c r="A726" s="4" t="s">
        <v>11</v>
      </c>
      <c r="B726" s="4" t="s">
        <v>12</v>
      </c>
      <c r="C726" s="4" t="s">
        <v>1045</v>
      </c>
      <c r="D726" s="4" t="s">
        <v>1180</v>
      </c>
      <c r="E726" s="4" t="s">
        <v>4936</v>
      </c>
      <c r="F726" s="4">
        <v>1608429</v>
      </c>
      <c r="G726" s="5" t="s">
        <v>954</v>
      </c>
      <c r="H726" s="4">
        <v>30</v>
      </c>
      <c r="I726" s="6">
        <v>3500000</v>
      </c>
      <c r="J726" s="6">
        <v>257865</v>
      </c>
      <c r="K726" s="7">
        <f t="shared" si="22"/>
        <v>3242135</v>
      </c>
      <c r="L726" s="4" t="str">
        <f t="shared" si="23"/>
        <v>COBRO JURIDICO</v>
      </c>
    </row>
    <row r="727" spans="1:12" x14ac:dyDescent="0.2">
      <c r="A727" s="4" t="s">
        <v>11</v>
      </c>
      <c r="B727" s="4" t="s">
        <v>12</v>
      </c>
      <c r="C727" s="4" t="s">
        <v>1176</v>
      </c>
      <c r="D727" s="4" t="s">
        <v>1181</v>
      </c>
      <c r="E727" s="4" t="s">
        <v>4937</v>
      </c>
      <c r="F727" s="4">
        <v>1519063</v>
      </c>
      <c r="G727" s="5" t="s">
        <v>954</v>
      </c>
      <c r="H727" s="4">
        <v>30</v>
      </c>
      <c r="I727" s="6">
        <v>3600000</v>
      </c>
      <c r="J727" s="6">
        <v>624478</v>
      </c>
      <c r="K727" s="7">
        <f t="shared" si="22"/>
        <v>2975522</v>
      </c>
      <c r="L727" s="4" t="str">
        <f t="shared" si="23"/>
        <v>COBRO JURIDICO</v>
      </c>
    </row>
    <row r="728" spans="1:12" x14ac:dyDescent="0.2">
      <c r="A728" s="4" t="s">
        <v>11</v>
      </c>
      <c r="B728" s="4" t="s">
        <v>157</v>
      </c>
      <c r="C728" s="4" t="s">
        <v>1182</v>
      </c>
      <c r="D728" s="4" t="s">
        <v>1183</v>
      </c>
      <c r="E728" s="4" t="s">
        <v>4938</v>
      </c>
      <c r="F728" s="4">
        <v>685659</v>
      </c>
      <c r="G728" s="5" t="s">
        <v>954</v>
      </c>
      <c r="H728" s="4">
        <v>30</v>
      </c>
      <c r="I728" s="6">
        <v>3700000</v>
      </c>
      <c r="J728" s="6">
        <v>355886</v>
      </c>
      <c r="K728" s="7">
        <f t="shared" si="22"/>
        <v>3344114</v>
      </c>
      <c r="L728" s="4" t="str">
        <f t="shared" si="23"/>
        <v>COBRO JURIDICO</v>
      </c>
    </row>
    <row r="729" spans="1:12" x14ac:dyDescent="0.2">
      <c r="A729" s="4" t="s">
        <v>11</v>
      </c>
      <c r="B729" s="4" t="s">
        <v>12</v>
      </c>
      <c r="C729" s="4" t="s">
        <v>1184</v>
      </c>
      <c r="D729" s="4" t="s">
        <v>1185</v>
      </c>
      <c r="E729" s="4" t="s">
        <v>4939</v>
      </c>
      <c r="F729" s="4">
        <v>813442</v>
      </c>
      <c r="G729" s="5" t="s">
        <v>954</v>
      </c>
      <c r="H729" s="4">
        <v>30</v>
      </c>
      <c r="I729" s="6">
        <v>3800000</v>
      </c>
      <c r="J729" s="6">
        <v>684149</v>
      </c>
      <c r="K729" s="7">
        <f t="shared" si="22"/>
        <v>3115851</v>
      </c>
      <c r="L729" s="4" t="str">
        <f t="shared" si="23"/>
        <v>COBRO JURIDICO</v>
      </c>
    </row>
    <row r="730" spans="1:12" x14ac:dyDescent="0.2">
      <c r="A730" s="4" t="s">
        <v>11</v>
      </c>
      <c r="B730" s="4" t="s">
        <v>16</v>
      </c>
      <c r="C730" s="4" t="s">
        <v>1186</v>
      </c>
      <c r="D730" s="4" t="s">
        <v>541</v>
      </c>
      <c r="E730" s="4" t="s">
        <v>4940</v>
      </c>
      <c r="F730" s="4">
        <v>1747706</v>
      </c>
      <c r="G730" s="5" t="s">
        <v>954</v>
      </c>
      <c r="H730" s="4">
        <v>30</v>
      </c>
      <c r="I730" s="6">
        <v>3900000</v>
      </c>
      <c r="J730" s="6">
        <v>1409534</v>
      </c>
      <c r="K730" s="7">
        <f t="shared" si="22"/>
        <v>2490466</v>
      </c>
      <c r="L730" s="4" t="str">
        <f t="shared" si="23"/>
        <v>COBRO JURIDICO</v>
      </c>
    </row>
    <row r="731" spans="1:12" x14ac:dyDescent="0.2">
      <c r="A731" s="4" t="s">
        <v>11</v>
      </c>
      <c r="B731" s="4" t="s">
        <v>67</v>
      </c>
      <c r="C731" s="4" t="s">
        <v>1187</v>
      </c>
      <c r="D731" s="4" t="s">
        <v>1188</v>
      </c>
      <c r="E731" s="4" t="s">
        <v>4941</v>
      </c>
      <c r="F731" s="4">
        <v>756963</v>
      </c>
      <c r="G731" s="5" t="s">
        <v>954</v>
      </c>
      <c r="H731" s="4">
        <v>30</v>
      </c>
      <c r="I731" s="6">
        <v>4000000</v>
      </c>
      <c r="J731" s="6">
        <v>147992</v>
      </c>
      <c r="K731" s="7">
        <f t="shared" si="22"/>
        <v>3852008</v>
      </c>
      <c r="L731" s="4" t="str">
        <f t="shared" si="23"/>
        <v>COBRO JURIDICO</v>
      </c>
    </row>
    <row r="732" spans="1:12" x14ac:dyDescent="0.2">
      <c r="A732" s="4" t="s">
        <v>11</v>
      </c>
      <c r="B732" s="4" t="s">
        <v>67</v>
      </c>
      <c r="C732" s="4" t="s">
        <v>1187</v>
      </c>
      <c r="D732" s="4" t="s">
        <v>1189</v>
      </c>
      <c r="E732" s="4" t="s">
        <v>4942</v>
      </c>
      <c r="F732" s="4">
        <v>738631</v>
      </c>
      <c r="G732" s="5" t="s">
        <v>954</v>
      </c>
      <c r="H732" s="4">
        <v>30</v>
      </c>
      <c r="I732" s="6">
        <v>4100000</v>
      </c>
      <c r="J732" s="6">
        <v>385893</v>
      </c>
      <c r="K732" s="7">
        <f t="shared" si="22"/>
        <v>3714107</v>
      </c>
      <c r="L732" s="4" t="str">
        <f t="shared" si="23"/>
        <v>COBRO JURIDICO</v>
      </c>
    </row>
    <row r="733" spans="1:12" x14ac:dyDescent="0.2">
      <c r="A733" s="4" t="s">
        <v>11</v>
      </c>
      <c r="B733" s="4" t="s">
        <v>12</v>
      </c>
      <c r="C733" s="4" t="s">
        <v>1190</v>
      </c>
      <c r="D733" s="4" t="s">
        <v>1191</v>
      </c>
      <c r="E733" s="4" t="s">
        <v>4943</v>
      </c>
      <c r="F733" s="4">
        <v>1512597</v>
      </c>
      <c r="G733" s="5" t="s">
        <v>954</v>
      </c>
      <c r="H733" s="4">
        <v>30</v>
      </c>
      <c r="I733" s="6">
        <v>4200000</v>
      </c>
      <c r="J733" s="6">
        <v>477706</v>
      </c>
      <c r="K733" s="7">
        <f t="shared" si="22"/>
        <v>3722294</v>
      </c>
      <c r="L733" s="4" t="str">
        <f t="shared" si="23"/>
        <v>COBRO JURIDICO</v>
      </c>
    </row>
    <row r="734" spans="1:12" x14ac:dyDescent="0.2">
      <c r="A734" s="4" t="s">
        <v>11</v>
      </c>
      <c r="B734" s="4" t="s">
        <v>22</v>
      </c>
      <c r="C734" s="4" t="s">
        <v>1192</v>
      </c>
      <c r="D734" s="4" t="s">
        <v>131</v>
      </c>
      <c r="E734" s="4" t="s">
        <v>4944</v>
      </c>
      <c r="F734" s="4">
        <v>1116787</v>
      </c>
      <c r="G734" s="5" t="s">
        <v>954</v>
      </c>
      <c r="H734" s="4">
        <v>30</v>
      </c>
      <c r="I734" s="6">
        <v>1050000</v>
      </c>
      <c r="J734" s="6">
        <v>339274</v>
      </c>
      <c r="K734" s="7">
        <f t="shared" si="22"/>
        <v>710726</v>
      </c>
      <c r="L734" s="4" t="str">
        <f t="shared" si="23"/>
        <v>COBRO JURIDICO</v>
      </c>
    </row>
    <row r="735" spans="1:12" x14ac:dyDescent="0.2">
      <c r="A735" s="4" t="s">
        <v>11</v>
      </c>
      <c r="B735" s="4" t="s">
        <v>19</v>
      </c>
      <c r="C735" s="4" t="s">
        <v>1193</v>
      </c>
      <c r="D735" s="4" t="s">
        <v>1194</v>
      </c>
      <c r="E735" s="4" t="s">
        <v>4945</v>
      </c>
      <c r="F735" s="4">
        <v>731537</v>
      </c>
      <c r="G735" s="5" t="s">
        <v>954</v>
      </c>
      <c r="H735" s="4">
        <v>30</v>
      </c>
      <c r="I735" s="6">
        <v>1100000</v>
      </c>
      <c r="J735" s="6">
        <v>556701</v>
      </c>
      <c r="K735" s="7">
        <f t="shared" si="22"/>
        <v>543299</v>
      </c>
      <c r="L735" s="4" t="str">
        <f t="shared" si="23"/>
        <v>COBRO JURIDICO</v>
      </c>
    </row>
    <row r="736" spans="1:12" x14ac:dyDescent="0.2">
      <c r="A736" s="4" t="s">
        <v>11</v>
      </c>
      <c r="B736" s="4" t="s">
        <v>67</v>
      </c>
      <c r="C736" s="4" t="s">
        <v>981</v>
      </c>
      <c r="D736" s="4" t="s">
        <v>1195</v>
      </c>
      <c r="E736" s="4" t="s">
        <v>4946</v>
      </c>
      <c r="F736" s="4">
        <v>1144292</v>
      </c>
      <c r="G736" s="5" t="s">
        <v>954</v>
      </c>
      <c r="H736" s="4">
        <v>30</v>
      </c>
      <c r="I736" s="6">
        <v>1150000</v>
      </c>
      <c r="J736" s="6">
        <v>377675</v>
      </c>
      <c r="K736" s="7">
        <f t="shared" si="22"/>
        <v>772325</v>
      </c>
      <c r="L736" s="4" t="str">
        <f t="shared" si="23"/>
        <v>COBRO JURIDICO</v>
      </c>
    </row>
    <row r="737" spans="1:12" x14ac:dyDescent="0.2">
      <c r="A737" s="4" t="s">
        <v>11</v>
      </c>
      <c r="B737" s="4" t="s">
        <v>12</v>
      </c>
      <c r="C737" s="4" t="s">
        <v>1196</v>
      </c>
      <c r="D737" s="4" t="s">
        <v>1197</v>
      </c>
      <c r="E737" s="4" t="s">
        <v>4947</v>
      </c>
      <c r="F737" s="4">
        <v>1433042</v>
      </c>
      <c r="G737" s="5" t="s">
        <v>954</v>
      </c>
      <c r="H737" s="4">
        <v>30</v>
      </c>
      <c r="I737" s="6">
        <v>1200000</v>
      </c>
      <c r="J737" s="6">
        <v>574002</v>
      </c>
      <c r="K737" s="7">
        <f t="shared" si="22"/>
        <v>625998</v>
      </c>
      <c r="L737" s="4" t="str">
        <f t="shared" si="23"/>
        <v>COBRO JURIDICO</v>
      </c>
    </row>
    <row r="738" spans="1:12" x14ac:dyDescent="0.2">
      <c r="A738" s="4" t="s">
        <v>11</v>
      </c>
      <c r="B738" s="4" t="s">
        <v>12</v>
      </c>
      <c r="C738" s="4" t="s">
        <v>1196</v>
      </c>
      <c r="D738" s="4" t="s">
        <v>1198</v>
      </c>
      <c r="E738" s="4" t="s">
        <v>4948</v>
      </c>
      <c r="F738" s="4">
        <v>576056</v>
      </c>
      <c r="G738" s="5" t="s">
        <v>954</v>
      </c>
      <c r="H738" s="4">
        <v>30</v>
      </c>
      <c r="I738" s="6">
        <v>1250000</v>
      </c>
      <c r="J738" s="6">
        <v>395350</v>
      </c>
      <c r="K738" s="7">
        <f t="shared" si="22"/>
        <v>854650</v>
      </c>
      <c r="L738" s="4" t="str">
        <f t="shared" si="23"/>
        <v>COBRO JURIDICO</v>
      </c>
    </row>
    <row r="739" spans="1:12" x14ac:dyDescent="0.2">
      <c r="A739" s="4" t="s">
        <v>11</v>
      </c>
      <c r="B739" s="4" t="s">
        <v>488</v>
      </c>
      <c r="C739" s="4" t="s">
        <v>1199</v>
      </c>
      <c r="D739" s="4" t="s">
        <v>1200</v>
      </c>
      <c r="E739" s="4" t="s">
        <v>4949</v>
      </c>
      <c r="F739" s="4">
        <v>1738861</v>
      </c>
      <c r="G739" s="5" t="s">
        <v>954</v>
      </c>
      <c r="H739" s="4">
        <v>30</v>
      </c>
      <c r="I739" s="6">
        <v>1300000</v>
      </c>
      <c r="J739" s="6">
        <v>879974</v>
      </c>
      <c r="K739" s="7">
        <f t="shared" si="22"/>
        <v>420026</v>
      </c>
      <c r="L739" s="4" t="str">
        <f t="shared" si="23"/>
        <v>COBRO JURIDICO</v>
      </c>
    </row>
    <row r="740" spans="1:12" x14ac:dyDescent="0.2">
      <c r="A740" s="4" t="s">
        <v>11</v>
      </c>
      <c r="B740" s="4" t="s">
        <v>22</v>
      </c>
      <c r="C740" s="4" t="s">
        <v>1040</v>
      </c>
      <c r="D740" s="4" t="s">
        <v>1201</v>
      </c>
      <c r="E740" s="4" t="s">
        <v>4950</v>
      </c>
      <c r="F740" s="4">
        <v>648947</v>
      </c>
      <c r="G740" s="5" t="s">
        <v>954</v>
      </c>
      <c r="H740" s="4">
        <v>30</v>
      </c>
      <c r="I740" s="6">
        <v>1350000</v>
      </c>
      <c r="J740" s="6">
        <v>999963</v>
      </c>
      <c r="K740" s="7">
        <f t="shared" si="22"/>
        <v>350037</v>
      </c>
      <c r="L740" s="4" t="str">
        <f t="shared" si="23"/>
        <v>COBRO JURIDICO</v>
      </c>
    </row>
    <row r="741" spans="1:12" x14ac:dyDescent="0.2">
      <c r="A741" s="4" t="s">
        <v>11</v>
      </c>
      <c r="B741" s="4" t="s">
        <v>12</v>
      </c>
      <c r="C741" s="4" t="s">
        <v>1202</v>
      </c>
      <c r="D741" s="4" t="s">
        <v>1203</v>
      </c>
      <c r="E741" s="4" t="s">
        <v>4951</v>
      </c>
      <c r="F741" s="4">
        <v>56354</v>
      </c>
      <c r="G741" s="5" t="s">
        <v>954</v>
      </c>
      <c r="H741" s="4">
        <v>30</v>
      </c>
      <c r="I741" s="6">
        <v>1400000</v>
      </c>
      <c r="J741" s="6">
        <v>126401</v>
      </c>
      <c r="K741" s="7">
        <f t="shared" si="22"/>
        <v>1273599</v>
      </c>
      <c r="L741" s="4" t="str">
        <f t="shared" si="23"/>
        <v>COBRO JURIDICO</v>
      </c>
    </row>
    <row r="742" spans="1:12" x14ac:dyDescent="0.2">
      <c r="A742" s="4" t="s">
        <v>11</v>
      </c>
      <c r="B742" s="4" t="s">
        <v>12</v>
      </c>
      <c r="C742" s="4" t="s">
        <v>1204</v>
      </c>
      <c r="D742" s="4" t="s">
        <v>497</v>
      </c>
      <c r="E742" s="4" t="s">
        <v>4952</v>
      </c>
      <c r="F742" s="4">
        <v>1079647</v>
      </c>
      <c r="G742" s="5" t="s">
        <v>954</v>
      </c>
      <c r="H742" s="4">
        <v>30</v>
      </c>
      <c r="I742" s="6">
        <v>1450000</v>
      </c>
      <c r="J742" s="6">
        <v>901292</v>
      </c>
      <c r="K742" s="7">
        <f t="shared" si="22"/>
        <v>548708</v>
      </c>
      <c r="L742" s="4" t="str">
        <f t="shared" si="23"/>
        <v>COBRO JURIDICO</v>
      </c>
    </row>
    <row r="743" spans="1:12" x14ac:dyDescent="0.2">
      <c r="A743" s="4" t="s">
        <v>11</v>
      </c>
      <c r="B743" s="4" t="s">
        <v>12</v>
      </c>
      <c r="C743" s="4" t="s">
        <v>1205</v>
      </c>
      <c r="D743" s="4" t="s">
        <v>1206</v>
      </c>
      <c r="E743" s="4" t="s">
        <v>4953</v>
      </c>
      <c r="F743" s="4">
        <v>36695</v>
      </c>
      <c r="G743" s="5" t="s">
        <v>954</v>
      </c>
      <c r="H743" s="4">
        <v>30</v>
      </c>
      <c r="I743" s="6">
        <v>1500000</v>
      </c>
      <c r="J743" s="6">
        <v>830663</v>
      </c>
      <c r="K743" s="7">
        <f t="shared" si="22"/>
        <v>669337</v>
      </c>
      <c r="L743" s="4" t="str">
        <f t="shared" si="23"/>
        <v>COBRO JURIDICO</v>
      </c>
    </row>
    <row r="744" spans="1:12" x14ac:dyDescent="0.2">
      <c r="A744" s="4" t="s">
        <v>11</v>
      </c>
      <c r="B744" s="4" t="s">
        <v>22</v>
      </c>
      <c r="C744" s="4" t="s">
        <v>1207</v>
      </c>
      <c r="D744" s="4" t="s">
        <v>1208</v>
      </c>
      <c r="E744" s="4" t="s">
        <v>4954</v>
      </c>
      <c r="F744" s="4">
        <v>920189</v>
      </c>
      <c r="G744" s="5" t="s">
        <v>954</v>
      </c>
      <c r="H744" s="4">
        <v>30</v>
      </c>
      <c r="I744" s="6">
        <v>1550000</v>
      </c>
      <c r="J744" s="6">
        <v>416409</v>
      </c>
      <c r="K744" s="7">
        <f t="shared" si="22"/>
        <v>1133591</v>
      </c>
      <c r="L744" s="4" t="str">
        <f t="shared" si="23"/>
        <v>COBRO JURIDICO</v>
      </c>
    </row>
    <row r="745" spans="1:12" x14ac:dyDescent="0.2">
      <c r="A745" s="4" t="s">
        <v>11</v>
      </c>
      <c r="B745" s="4" t="s">
        <v>22</v>
      </c>
      <c r="C745" s="4" t="s">
        <v>832</v>
      </c>
      <c r="D745" s="4" t="s">
        <v>1209</v>
      </c>
      <c r="E745" s="4" t="s">
        <v>4955</v>
      </c>
      <c r="F745" s="4">
        <v>1075397</v>
      </c>
      <c r="G745" s="5" t="s">
        <v>954</v>
      </c>
      <c r="H745" s="4">
        <v>30</v>
      </c>
      <c r="I745" s="6">
        <v>1600000</v>
      </c>
      <c r="J745" s="6">
        <v>435256</v>
      </c>
      <c r="K745" s="7">
        <f t="shared" si="22"/>
        <v>1164744</v>
      </c>
      <c r="L745" s="4" t="str">
        <f t="shared" si="23"/>
        <v>COBRO JURIDICO</v>
      </c>
    </row>
    <row r="746" spans="1:12" x14ac:dyDescent="0.2">
      <c r="A746" s="4" t="s">
        <v>11</v>
      </c>
      <c r="B746" s="4" t="s">
        <v>50</v>
      </c>
      <c r="C746" s="4" t="s">
        <v>1210</v>
      </c>
      <c r="D746" s="4" t="s">
        <v>1211</v>
      </c>
      <c r="E746" s="4" t="s">
        <v>4956</v>
      </c>
      <c r="F746" s="4">
        <v>567006</v>
      </c>
      <c r="G746" s="5" t="s">
        <v>954</v>
      </c>
      <c r="H746" s="4">
        <v>30</v>
      </c>
      <c r="I746" s="6">
        <v>1650000</v>
      </c>
      <c r="J746" s="6">
        <v>954978</v>
      </c>
      <c r="K746" s="7">
        <f t="shared" si="22"/>
        <v>695022</v>
      </c>
      <c r="L746" s="4" t="str">
        <f t="shared" si="23"/>
        <v>COBRO JURIDICO</v>
      </c>
    </row>
    <row r="747" spans="1:12" x14ac:dyDescent="0.2">
      <c r="A747" s="4" t="s">
        <v>11</v>
      </c>
      <c r="B747" s="4" t="s">
        <v>12</v>
      </c>
      <c r="C747" s="4" t="s">
        <v>584</v>
      </c>
      <c r="D747" s="4" t="s">
        <v>1212</v>
      </c>
      <c r="E747" s="4" t="s">
        <v>4957</v>
      </c>
      <c r="F747" s="4">
        <v>1437696</v>
      </c>
      <c r="G747" s="5" t="s">
        <v>954</v>
      </c>
      <c r="H747" s="4">
        <v>30</v>
      </c>
      <c r="I747" s="6">
        <v>1700000</v>
      </c>
      <c r="J747" s="6">
        <v>807332</v>
      </c>
      <c r="K747" s="7">
        <f t="shared" si="22"/>
        <v>892668</v>
      </c>
      <c r="L747" s="4" t="str">
        <f t="shared" si="23"/>
        <v>COBRO JURIDICO</v>
      </c>
    </row>
    <row r="748" spans="1:12" x14ac:dyDescent="0.2">
      <c r="A748" s="4" t="s">
        <v>11</v>
      </c>
      <c r="B748" s="4" t="s">
        <v>12</v>
      </c>
      <c r="C748" s="4" t="s">
        <v>1213</v>
      </c>
      <c r="D748" s="4" t="s">
        <v>597</v>
      </c>
      <c r="E748" s="4" t="s">
        <v>4958</v>
      </c>
      <c r="F748" s="4">
        <v>1623238</v>
      </c>
      <c r="G748" s="5" t="s">
        <v>954</v>
      </c>
      <c r="H748" s="4">
        <v>30</v>
      </c>
      <c r="I748" s="6">
        <v>1750000</v>
      </c>
      <c r="J748" s="6">
        <v>713640</v>
      </c>
      <c r="K748" s="7">
        <f t="shared" si="22"/>
        <v>1036360</v>
      </c>
      <c r="L748" s="4" t="str">
        <f t="shared" si="23"/>
        <v>COBRO JURIDICO</v>
      </c>
    </row>
    <row r="749" spans="1:12" x14ac:dyDescent="0.2">
      <c r="A749" s="4" t="s">
        <v>11</v>
      </c>
      <c r="B749" s="4" t="s">
        <v>12</v>
      </c>
      <c r="C749" s="4" t="s">
        <v>1214</v>
      </c>
      <c r="D749" s="4" t="s">
        <v>1215</v>
      </c>
      <c r="E749" s="4" t="s">
        <v>4959</v>
      </c>
      <c r="F749" s="4">
        <v>1079563</v>
      </c>
      <c r="G749" s="5" t="s">
        <v>954</v>
      </c>
      <c r="H749" s="4">
        <v>30</v>
      </c>
      <c r="I749" s="6">
        <v>1800000</v>
      </c>
      <c r="J749" s="6">
        <v>930767</v>
      </c>
      <c r="K749" s="7">
        <f t="shared" si="22"/>
        <v>869233</v>
      </c>
      <c r="L749" s="4" t="str">
        <f t="shared" si="23"/>
        <v>COBRO JURIDICO</v>
      </c>
    </row>
    <row r="750" spans="1:12" x14ac:dyDescent="0.2">
      <c r="A750" s="4" t="s">
        <v>11</v>
      </c>
      <c r="B750" s="4" t="s">
        <v>25</v>
      </c>
      <c r="C750" s="4" t="s">
        <v>805</v>
      </c>
      <c r="D750" s="4" t="s">
        <v>1216</v>
      </c>
      <c r="E750" s="4" t="s">
        <v>4960</v>
      </c>
      <c r="F750" s="4">
        <v>1067972</v>
      </c>
      <c r="G750" s="5" t="s">
        <v>954</v>
      </c>
      <c r="H750" s="4">
        <v>30</v>
      </c>
      <c r="I750" s="6">
        <v>1850000</v>
      </c>
      <c r="J750" s="6">
        <v>895913</v>
      </c>
      <c r="K750" s="7">
        <f t="shared" si="22"/>
        <v>954087</v>
      </c>
      <c r="L750" s="4" t="str">
        <f t="shared" si="23"/>
        <v>COBRO JURIDICO</v>
      </c>
    </row>
    <row r="751" spans="1:12" x14ac:dyDescent="0.2">
      <c r="A751" s="4" t="s">
        <v>11</v>
      </c>
      <c r="B751" s="4" t="s">
        <v>19</v>
      </c>
      <c r="C751" s="4" t="s">
        <v>1217</v>
      </c>
      <c r="D751" s="4" t="s">
        <v>1218</v>
      </c>
      <c r="E751" s="4" t="s">
        <v>4961</v>
      </c>
      <c r="F751" s="4">
        <v>1623139</v>
      </c>
      <c r="G751" s="5" t="s">
        <v>954</v>
      </c>
      <c r="H751" s="4">
        <v>30</v>
      </c>
      <c r="I751" s="6">
        <v>1900000</v>
      </c>
      <c r="J751" s="6">
        <v>577515</v>
      </c>
      <c r="K751" s="7">
        <f t="shared" si="22"/>
        <v>1322485</v>
      </c>
      <c r="L751" s="4" t="str">
        <f t="shared" si="23"/>
        <v>COBRO JURIDICO</v>
      </c>
    </row>
    <row r="752" spans="1:12" x14ac:dyDescent="0.2">
      <c r="A752" s="4" t="s">
        <v>11</v>
      </c>
      <c r="B752" s="4" t="s">
        <v>25</v>
      </c>
      <c r="C752" s="4" t="s">
        <v>191</v>
      </c>
      <c r="D752" s="4" t="s">
        <v>1219</v>
      </c>
      <c r="E752" s="4" t="s">
        <v>4962</v>
      </c>
      <c r="F752" s="4">
        <v>1366796</v>
      </c>
      <c r="G752" s="5" t="s">
        <v>954</v>
      </c>
      <c r="H752" s="4">
        <v>30</v>
      </c>
      <c r="I752" s="6">
        <v>1950000</v>
      </c>
      <c r="J752" s="6">
        <v>846486</v>
      </c>
      <c r="K752" s="7">
        <f t="shared" si="22"/>
        <v>1103514</v>
      </c>
      <c r="L752" s="4" t="str">
        <f t="shared" si="23"/>
        <v>COBRO JURIDICO</v>
      </c>
    </row>
    <row r="753" spans="1:12" x14ac:dyDescent="0.2">
      <c r="A753" s="4" t="s">
        <v>11</v>
      </c>
      <c r="B753" s="4" t="s">
        <v>25</v>
      </c>
      <c r="C753" s="10" t="s">
        <v>4206</v>
      </c>
      <c r="D753" s="4" t="s">
        <v>1714</v>
      </c>
      <c r="E753" s="4" t="s">
        <v>4963</v>
      </c>
      <c r="F753" s="4">
        <v>1396074</v>
      </c>
      <c r="G753" s="5" t="s">
        <v>954</v>
      </c>
      <c r="H753" s="4">
        <v>30</v>
      </c>
      <c r="I753" s="6">
        <v>2000000</v>
      </c>
      <c r="J753" s="6">
        <v>553702</v>
      </c>
      <c r="K753" s="7">
        <f t="shared" si="22"/>
        <v>1446298</v>
      </c>
      <c r="L753" s="4" t="str">
        <f t="shared" si="23"/>
        <v>COBRO JURIDICO</v>
      </c>
    </row>
    <row r="754" spans="1:12" x14ac:dyDescent="0.2">
      <c r="A754" s="4" t="s">
        <v>11</v>
      </c>
      <c r="B754" s="4" t="s">
        <v>19</v>
      </c>
      <c r="C754" s="4" t="s">
        <v>1220</v>
      </c>
      <c r="D754" s="4" t="s">
        <v>1221</v>
      </c>
      <c r="E754" s="4" t="s">
        <v>4964</v>
      </c>
      <c r="F754" s="4">
        <v>1623725</v>
      </c>
      <c r="G754" s="5" t="s">
        <v>954</v>
      </c>
      <c r="H754" s="4">
        <v>30</v>
      </c>
      <c r="I754" s="6">
        <v>2050000</v>
      </c>
      <c r="J754" s="6">
        <v>236358</v>
      </c>
      <c r="K754" s="7">
        <f t="shared" si="22"/>
        <v>1813642</v>
      </c>
      <c r="L754" s="4" t="str">
        <f t="shared" si="23"/>
        <v>COBRO JURIDICO</v>
      </c>
    </row>
    <row r="755" spans="1:12" x14ac:dyDescent="0.2">
      <c r="A755" s="4" t="s">
        <v>11</v>
      </c>
      <c r="B755" s="4" t="s">
        <v>16</v>
      </c>
      <c r="C755" s="4" t="s">
        <v>887</v>
      </c>
      <c r="D755" s="4" t="s">
        <v>1222</v>
      </c>
      <c r="E755" s="4" t="s">
        <v>4965</v>
      </c>
      <c r="F755" s="4">
        <v>576023</v>
      </c>
      <c r="G755" s="5" t="s">
        <v>954</v>
      </c>
      <c r="H755" s="4">
        <v>30</v>
      </c>
      <c r="I755" s="6">
        <v>2100000</v>
      </c>
      <c r="J755" s="6">
        <v>535870</v>
      </c>
      <c r="K755" s="7">
        <f t="shared" si="22"/>
        <v>1564130</v>
      </c>
      <c r="L755" s="4" t="str">
        <f t="shared" si="23"/>
        <v>COBRO JURIDICO</v>
      </c>
    </row>
    <row r="756" spans="1:12" x14ac:dyDescent="0.2">
      <c r="A756" s="4" t="s">
        <v>11</v>
      </c>
      <c r="B756" s="4" t="s">
        <v>22</v>
      </c>
      <c r="C756" s="4" t="s">
        <v>1040</v>
      </c>
      <c r="D756" s="4" t="s">
        <v>155</v>
      </c>
      <c r="E756" s="4" t="s">
        <v>4966</v>
      </c>
      <c r="F756" s="4">
        <v>1352945</v>
      </c>
      <c r="G756" s="5" t="s">
        <v>954</v>
      </c>
      <c r="H756" s="4">
        <v>30</v>
      </c>
      <c r="I756" s="6">
        <v>2150000</v>
      </c>
      <c r="J756" s="6">
        <v>1414278</v>
      </c>
      <c r="K756" s="7">
        <f t="shared" si="22"/>
        <v>735722</v>
      </c>
      <c r="L756" s="4" t="str">
        <f t="shared" si="23"/>
        <v>COBRO JURIDICO</v>
      </c>
    </row>
    <row r="757" spans="1:12" x14ac:dyDescent="0.2">
      <c r="A757" s="4" t="s">
        <v>11</v>
      </c>
      <c r="B757" s="4" t="s">
        <v>12</v>
      </c>
      <c r="C757" s="4" t="s">
        <v>625</v>
      </c>
      <c r="D757" s="4" t="s">
        <v>626</v>
      </c>
      <c r="E757" s="4" t="s">
        <v>4567</v>
      </c>
      <c r="F757" s="4">
        <v>614253</v>
      </c>
      <c r="G757" s="5" t="s">
        <v>954</v>
      </c>
      <c r="H757" s="4">
        <v>30</v>
      </c>
      <c r="I757" s="6">
        <v>2200000</v>
      </c>
      <c r="J757" s="6">
        <v>119388</v>
      </c>
      <c r="K757" s="7">
        <f t="shared" si="22"/>
        <v>2080612</v>
      </c>
      <c r="L757" s="4" t="str">
        <f t="shared" si="23"/>
        <v>COBRO JURIDICO</v>
      </c>
    </row>
    <row r="758" spans="1:12" x14ac:dyDescent="0.2">
      <c r="A758" s="4" t="s">
        <v>11</v>
      </c>
      <c r="B758" s="4" t="s">
        <v>50</v>
      </c>
      <c r="C758" s="4" t="s">
        <v>981</v>
      </c>
      <c r="D758" s="4" t="s">
        <v>1223</v>
      </c>
      <c r="E758" s="4" t="s">
        <v>4967</v>
      </c>
      <c r="F758" s="4">
        <v>1441383</v>
      </c>
      <c r="G758" s="5" t="s">
        <v>954</v>
      </c>
      <c r="H758" s="4">
        <v>30</v>
      </c>
      <c r="I758" s="6">
        <v>2250000</v>
      </c>
      <c r="J758" s="6">
        <v>132728</v>
      </c>
      <c r="K758" s="7">
        <f t="shared" si="22"/>
        <v>2117272</v>
      </c>
      <c r="L758" s="4" t="str">
        <f t="shared" si="23"/>
        <v>COBRO JURIDICO</v>
      </c>
    </row>
    <row r="759" spans="1:12" x14ac:dyDescent="0.2">
      <c r="A759" s="4" t="s">
        <v>11</v>
      </c>
      <c r="B759" s="4" t="s">
        <v>16</v>
      </c>
      <c r="C759" s="4" t="s">
        <v>1224</v>
      </c>
      <c r="D759" s="4" t="s">
        <v>1225</v>
      </c>
      <c r="E759" s="4" t="s">
        <v>4968</v>
      </c>
      <c r="F759" s="4">
        <v>1625068</v>
      </c>
      <c r="G759" s="5" t="s">
        <v>954</v>
      </c>
      <c r="H759" s="4">
        <v>30</v>
      </c>
      <c r="I759" s="6">
        <v>2300000</v>
      </c>
      <c r="J759" s="6">
        <v>646350</v>
      </c>
      <c r="K759" s="7">
        <f t="shared" si="22"/>
        <v>1653650</v>
      </c>
      <c r="L759" s="4" t="str">
        <f t="shared" si="23"/>
        <v>COBRO JURIDICO</v>
      </c>
    </row>
    <row r="760" spans="1:12" x14ac:dyDescent="0.2">
      <c r="A760" s="4" t="s">
        <v>11</v>
      </c>
      <c r="B760" s="4" t="s">
        <v>25</v>
      </c>
      <c r="C760" s="4" t="s">
        <v>1154</v>
      </c>
      <c r="D760" s="4" t="s">
        <v>1226</v>
      </c>
      <c r="E760" s="4" t="s">
        <v>4969</v>
      </c>
      <c r="F760" s="4">
        <v>1280799</v>
      </c>
      <c r="G760" s="5" t="s">
        <v>954</v>
      </c>
      <c r="H760" s="4">
        <v>30</v>
      </c>
      <c r="I760" s="6">
        <v>2350000</v>
      </c>
      <c r="J760" s="6">
        <v>555893</v>
      </c>
      <c r="K760" s="7">
        <f t="shared" si="22"/>
        <v>1794107</v>
      </c>
      <c r="L760" s="4" t="str">
        <f t="shared" si="23"/>
        <v>COBRO JURIDICO</v>
      </c>
    </row>
    <row r="761" spans="1:12" x14ac:dyDescent="0.2">
      <c r="A761" s="4" t="s">
        <v>11</v>
      </c>
      <c r="B761" s="4" t="s">
        <v>157</v>
      </c>
      <c r="C761" s="4" t="s">
        <v>1227</v>
      </c>
      <c r="D761" s="4" t="s">
        <v>1228</v>
      </c>
      <c r="E761" s="4" t="s">
        <v>4970</v>
      </c>
      <c r="F761" s="4">
        <v>1517448</v>
      </c>
      <c r="G761" s="5" t="s">
        <v>954</v>
      </c>
      <c r="H761" s="4">
        <v>30</v>
      </c>
      <c r="I761" s="6">
        <v>2400000</v>
      </c>
      <c r="J761" s="6">
        <v>297542</v>
      </c>
      <c r="K761" s="7">
        <f t="shared" si="22"/>
        <v>2102458</v>
      </c>
      <c r="L761" s="4" t="str">
        <f t="shared" si="23"/>
        <v>COBRO JURIDICO</v>
      </c>
    </row>
    <row r="762" spans="1:12" x14ac:dyDescent="0.2">
      <c r="A762" s="4" t="s">
        <v>11</v>
      </c>
      <c r="B762" s="4" t="s">
        <v>12</v>
      </c>
      <c r="C762" s="4" t="s">
        <v>805</v>
      </c>
      <c r="D762" s="4" t="s">
        <v>1229</v>
      </c>
      <c r="E762" s="4" t="s">
        <v>4971</v>
      </c>
      <c r="F762" s="4">
        <v>1597440</v>
      </c>
      <c r="G762" s="5" t="s">
        <v>954</v>
      </c>
      <c r="H762" s="4">
        <v>30</v>
      </c>
      <c r="I762" s="6">
        <v>2450000</v>
      </c>
      <c r="J762" s="6">
        <v>994631</v>
      </c>
      <c r="K762" s="7">
        <f t="shared" si="22"/>
        <v>1455369</v>
      </c>
      <c r="L762" s="4" t="str">
        <f t="shared" si="23"/>
        <v>COBRO JURIDICO</v>
      </c>
    </row>
    <row r="763" spans="1:12" x14ac:dyDescent="0.2">
      <c r="A763" s="4" t="s">
        <v>11</v>
      </c>
      <c r="B763" s="4" t="s">
        <v>12</v>
      </c>
      <c r="C763" s="4" t="s">
        <v>1230</v>
      </c>
      <c r="D763" s="4" t="s">
        <v>1231</v>
      </c>
      <c r="E763" s="4" t="s">
        <v>4972</v>
      </c>
      <c r="F763" s="4">
        <v>1019221</v>
      </c>
      <c r="G763" s="5" t="s">
        <v>954</v>
      </c>
      <c r="H763" s="4">
        <v>30</v>
      </c>
      <c r="I763" s="6">
        <v>2500000</v>
      </c>
      <c r="J763" s="6">
        <v>719647</v>
      </c>
      <c r="K763" s="7">
        <f t="shared" si="22"/>
        <v>1780353</v>
      </c>
      <c r="L763" s="4" t="str">
        <f t="shared" si="23"/>
        <v>COBRO JURIDICO</v>
      </c>
    </row>
    <row r="764" spans="1:12" x14ac:dyDescent="0.2">
      <c r="A764" s="4" t="s">
        <v>11</v>
      </c>
      <c r="B764" s="4" t="s">
        <v>12</v>
      </c>
      <c r="C764" s="4" t="s">
        <v>1232</v>
      </c>
      <c r="D764" s="4" t="s">
        <v>979</v>
      </c>
      <c r="E764" s="4" t="s">
        <v>4973</v>
      </c>
      <c r="F764" s="4">
        <v>527166</v>
      </c>
      <c r="G764" s="5" t="s">
        <v>954</v>
      </c>
      <c r="H764" s="4">
        <v>30</v>
      </c>
      <c r="I764" s="6">
        <v>2550000</v>
      </c>
      <c r="J764" s="6">
        <v>500000</v>
      </c>
      <c r="K764" s="7">
        <f t="shared" si="22"/>
        <v>2050000</v>
      </c>
      <c r="L764" s="4" t="str">
        <f t="shared" si="23"/>
        <v>COBRO JURIDICO</v>
      </c>
    </row>
    <row r="765" spans="1:12" x14ac:dyDescent="0.2">
      <c r="A765" s="4" t="s">
        <v>11</v>
      </c>
      <c r="B765" s="4" t="s">
        <v>25</v>
      </c>
      <c r="C765" s="4" t="s">
        <v>1233</v>
      </c>
      <c r="D765" s="4" t="s">
        <v>1234</v>
      </c>
      <c r="E765" s="4" t="s">
        <v>4974</v>
      </c>
      <c r="F765" s="4">
        <v>1595774</v>
      </c>
      <c r="G765" s="5" t="s">
        <v>954</v>
      </c>
      <c r="H765" s="4">
        <v>30</v>
      </c>
      <c r="I765" s="6">
        <v>2600000</v>
      </c>
      <c r="J765" s="6">
        <v>749290</v>
      </c>
      <c r="K765" s="7">
        <f t="shared" si="22"/>
        <v>1850710</v>
      </c>
      <c r="L765" s="4" t="str">
        <f t="shared" si="23"/>
        <v>COBRO JURIDICO</v>
      </c>
    </row>
    <row r="766" spans="1:12" x14ac:dyDescent="0.2">
      <c r="A766" s="4" t="s">
        <v>11</v>
      </c>
      <c r="B766" s="4" t="s">
        <v>25</v>
      </c>
      <c r="C766" s="4" t="s">
        <v>1235</v>
      </c>
      <c r="D766" s="4" t="s">
        <v>1236</v>
      </c>
      <c r="E766" s="4" t="s">
        <v>4975</v>
      </c>
      <c r="F766" s="4">
        <v>1173366</v>
      </c>
      <c r="G766" s="5" t="s">
        <v>954</v>
      </c>
      <c r="H766" s="4">
        <v>30</v>
      </c>
      <c r="I766" s="6">
        <v>2650000</v>
      </c>
      <c r="J766" s="6">
        <v>388556</v>
      </c>
      <c r="K766" s="7">
        <f t="shared" si="22"/>
        <v>2261444</v>
      </c>
      <c r="L766" s="4" t="str">
        <f t="shared" si="23"/>
        <v>COBRO JURIDICO</v>
      </c>
    </row>
    <row r="767" spans="1:12" x14ac:dyDescent="0.2">
      <c r="A767" s="4" t="s">
        <v>11</v>
      </c>
      <c r="B767" s="4" t="s">
        <v>19</v>
      </c>
      <c r="C767" s="4" t="s">
        <v>1233</v>
      </c>
      <c r="D767" s="4" t="s">
        <v>930</v>
      </c>
      <c r="E767" s="4" t="s">
        <v>4976</v>
      </c>
      <c r="F767" s="4">
        <v>740553</v>
      </c>
      <c r="G767" s="5" t="s">
        <v>954</v>
      </c>
      <c r="H767" s="4">
        <v>30</v>
      </c>
      <c r="I767" s="6">
        <v>2700000</v>
      </c>
      <c r="J767" s="6">
        <v>1062172</v>
      </c>
      <c r="K767" s="7">
        <f t="shared" si="22"/>
        <v>1637828</v>
      </c>
      <c r="L767" s="4" t="str">
        <f t="shared" si="23"/>
        <v>COBRO JURIDICO</v>
      </c>
    </row>
    <row r="768" spans="1:12" x14ac:dyDescent="0.2">
      <c r="A768" s="4" t="s">
        <v>11</v>
      </c>
      <c r="B768" s="4" t="s">
        <v>25</v>
      </c>
      <c r="C768" s="4" t="s">
        <v>1040</v>
      </c>
      <c r="D768" s="4" t="s">
        <v>1237</v>
      </c>
      <c r="E768" s="4" t="s">
        <v>4977</v>
      </c>
      <c r="F768" s="4">
        <v>1380524</v>
      </c>
      <c r="G768" s="5" t="s">
        <v>954</v>
      </c>
      <c r="H768" s="4">
        <v>30</v>
      </c>
      <c r="I768" s="6">
        <v>2750000</v>
      </c>
      <c r="J768" s="6">
        <v>427589</v>
      </c>
      <c r="K768" s="7">
        <f t="shared" si="22"/>
        <v>2322411</v>
      </c>
      <c r="L768" s="4" t="str">
        <f t="shared" si="23"/>
        <v>COBRO JURIDICO</v>
      </c>
    </row>
    <row r="769" spans="1:12" x14ac:dyDescent="0.2">
      <c r="A769" s="4" t="s">
        <v>11</v>
      </c>
      <c r="B769" s="4" t="s">
        <v>12</v>
      </c>
      <c r="C769" s="4" t="s">
        <v>1238</v>
      </c>
      <c r="D769" s="4" t="s">
        <v>1239</v>
      </c>
      <c r="E769" s="4" t="s">
        <v>4978</v>
      </c>
      <c r="F769" s="4">
        <v>1011137</v>
      </c>
      <c r="G769" s="5" t="s">
        <v>954</v>
      </c>
      <c r="H769" s="4">
        <v>30</v>
      </c>
      <c r="I769" s="6">
        <v>2800000</v>
      </c>
      <c r="J769" s="6">
        <v>351933</v>
      </c>
      <c r="K769" s="7">
        <f t="shared" si="22"/>
        <v>2448067</v>
      </c>
      <c r="L769" s="4" t="str">
        <f t="shared" si="23"/>
        <v>COBRO JURIDICO</v>
      </c>
    </row>
    <row r="770" spans="1:12" x14ac:dyDescent="0.2">
      <c r="A770" s="4" t="s">
        <v>11</v>
      </c>
      <c r="B770" s="4" t="s">
        <v>50</v>
      </c>
      <c r="C770" s="4" t="s">
        <v>191</v>
      </c>
      <c r="D770" s="4" t="s">
        <v>1050</v>
      </c>
      <c r="E770" s="4" t="s">
        <v>4979</v>
      </c>
      <c r="F770" s="4">
        <v>1597739</v>
      </c>
      <c r="G770" s="5" t="s">
        <v>954</v>
      </c>
      <c r="H770" s="4">
        <v>30</v>
      </c>
      <c r="I770" s="6">
        <v>2850000</v>
      </c>
      <c r="J770" s="6">
        <v>468529</v>
      </c>
      <c r="K770" s="7">
        <f t="shared" si="22"/>
        <v>2381471</v>
      </c>
      <c r="L770" s="4" t="str">
        <f t="shared" si="23"/>
        <v>COBRO JURIDICO</v>
      </c>
    </row>
    <row r="771" spans="1:12" x14ac:dyDescent="0.2">
      <c r="A771" s="4" t="s">
        <v>11</v>
      </c>
      <c r="B771" s="4" t="s">
        <v>19</v>
      </c>
      <c r="C771" s="4" t="s">
        <v>805</v>
      </c>
      <c r="D771" s="4" t="s">
        <v>1229</v>
      </c>
      <c r="E771" s="4" t="s">
        <v>4971</v>
      </c>
      <c r="F771" s="4">
        <v>636108</v>
      </c>
      <c r="G771" s="5" t="s">
        <v>954</v>
      </c>
      <c r="H771" s="4">
        <v>30</v>
      </c>
      <c r="I771" s="6">
        <v>2900000</v>
      </c>
      <c r="J771" s="6">
        <v>312374</v>
      </c>
      <c r="K771" s="7">
        <f t="shared" ref="K771:K834" si="24">I771-J771</f>
        <v>2587626</v>
      </c>
      <c r="L771" s="4" t="str">
        <f t="shared" ref="L771:L834" si="25">IF(H771=0,"SIN REPORTE",IF(H771&lt;=90,"COBRO JURIDICO","CARTERA CASTIGADA"))</f>
        <v>COBRO JURIDICO</v>
      </c>
    </row>
    <row r="772" spans="1:12" x14ac:dyDescent="0.2">
      <c r="A772" s="4" t="s">
        <v>11</v>
      </c>
      <c r="B772" s="4" t="s">
        <v>25</v>
      </c>
      <c r="C772" s="4" t="s">
        <v>1240</v>
      </c>
      <c r="D772" s="4" t="s">
        <v>1241</v>
      </c>
      <c r="E772" s="4" t="s">
        <v>4980</v>
      </c>
      <c r="F772" s="4">
        <v>1079266</v>
      </c>
      <c r="G772" s="5" t="s">
        <v>954</v>
      </c>
      <c r="H772" s="4">
        <v>30</v>
      </c>
      <c r="I772" s="6">
        <v>2950000</v>
      </c>
      <c r="J772" s="6">
        <v>297477</v>
      </c>
      <c r="K772" s="7">
        <f t="shared" si="24"/>
        <v>2652523</v>
      </c>
      <c r="L772" s="4" t="str">
        <f t="shared" si="25"/>
        <v>COBRO JURIDICO</v>
      </c>
    </row>
    <row r="773" spans="1:12" x14ac:dyDescent="0.2">
      <c r="A773" s="4" t="s">
        <v>11</v>
      </c>
      <c r="B773" s="4" t="s">
        <v>19</v>
      </c>
      <c r="C773" s="4" t="s">
        <v>1154</v>
      </c>
      <c r="D773" s="4" t="s">
        <v>1242</v>
      </c>
      <c r="E773" s="4" t="s">
        <v>4981</v>
      </c>
      <c r="F773" s="4">
        <v>739522</v>
      </c>
      <c r="G773" s="5" t="s">
        <v>954</v>
      </c>
      <c r="H773" s="4">
        <v>30</v>
      </c>
      <c r="I773" s="6">
        <v>3000000</v>
      </c>
      <c r="J773" s="6">
        <v>363928</v>
      </c>
      <c r="K773" s="7">
        <f t="shared" si="24"/>
        <v>2636072</v>
      </c>
      <c r="L773" s="4" t="str">
        <f t="shared" si="25"/>
        <v>COBRO JURIDICO</v>
      </c>
    </row>
    <row r="774" spans="1:12" x14ac:dyDescent="0.2">
      <c r="A774" s="4" t="s">
        <v>11</v>
      </c>
      <c r="B774" s="4" t="s">
        <v>16</v>
      </c>
      <c r="C774" s="4" t="s">
        <v>1027</v>
      </c>
      <c r="D774" s="4" t="s">
        <v>1243</v>
      </c>
      <c r="E774" s="4" t="s">
        <v>4982</v>
      </c>
      <c r="F774" s="4">
        <v>734960</v>
      </c>
      <c r="G774" s="5" t="s">
        <v>954</v>
      </c>
      <c r="H774" s="4">
        <v>30</v>
      </c>
      <c r="I774" s="6">
        <v>3050000</v>
      </c>
      <c r="J774" s="6">
        <v>458536</v>
      </c>
      <c r="K774" s="7">
        <f t="shared" si="24"/>
        <v>2591464</v>
      </c>
      <c r="L774" s="4" t="str">
        <f t="shared" si="25"/>
        <v>COBRO JURIDICO</v>
      </c>
    </row>
    <row r="775" spans="1:12" x14ac:dyDescent="0.2">
      <c r="A775" s="4" t="s">
        <v>11</v>
      </c>
      <c r="B775" s="4" t="s">
        <v>50</v>
      </c>
      <c r="C775" s="4" t="s">
        <v>1244</v>
      </c>
      <c r="D775" s="4" t="s">
        <v>1245</v>
      </c>
      <c r="E775" s="4" t="s">
        <v>4983</v>
      </c>
      <c r="F775" s="4">
        <v>1604311</v>
      </c>
      <c r="G775" s="5" t="s">
        <v>954</v>
      </c>
      <c r="H775" s="4">
        <v>30</v>
      </c>
      <c r="I775" s="6">
        <v>3100000</v>
      </c>
      <c r="J775" s="6">
        <v>452416</v>
      </c>
      <c r="K775" s="7">
        <f t="shared" si="24"/>
        <v>2647584</v>
      </c>
      <c r="L775" s="4" t="str">
        <f t="shared" si="25"/>
        <v>COBRO JURIDICO</v>
      </c>
    </row>
    <row r="776" spans="1:12" x14ac:dyDescent="0.2">
      <c r="A776" s="4" t="s">
        <v>11</v>
      </c>
      <c r="B776" s="4" t="s">
        <v>12</v>
      </c>
      <c r="C776" s="4" t="s">
        <v>1246</v>
      </c>
      <c r="D776" s="4" t="s">
        <v>54</v>
      </c>
      <c r="E776" s="4" t="s">
        <v>4984</v>
      </c>
      <c r="F776" s="4">
        <v>613743</v>
      </c>
      <c r="G776" s="5" t="s">
        <v>954</v>
      </c>
      <c r="H776" s="4">
        <v>30</v>
      </c>
      <c r="I776" s="6">
        <v>3150000</v>
      </c>
      <c r="J776" s="6">
        <v>915552</v>
      </c>
      <c r="K776" s="7">
        <f t="shared" si="24"/>
        <v>2234448</v>
      </c>
      <c r="L776" s="4" t="str">
        <f t="shared" si="25"/>
        <v>COBRO JURIDICO</v>
      </c>
    </row>
    <row r="777" spans="1:12" x14ac:dyDescent="0.2">
      <c r="A777" s="4" t="s">
        <v>11</v>
      </c>
      <c r="B777" s="4" t="s">
        <v>22</v>
      </c>
      <c r="C777" s="4" t="s">
        <v>1246</v>
      </c>
      <c r="D777" s="4" t="s">
        <v>1247</v>
      </c>
      <c r="E777" s="4" t="s">
        <v>4985</v>
      </c>
      <c r="F777" s="4">
        <v>1013976</v>
      </c>
      <c r="G777" s="5" t="s">
        <v>954</v>
      </c>
      <c r="H777" s="4">
        <v>30</v>
      </c>
      <c r="I777" s="6">
        <v>3100000</v>
      </c>
      <c r="J777" s="6">
        <v>145800</v>
      </c>
      <c r="K777" s="7">
        <f t="shared" si="24"/>
        <v>2954200</v>
      </c>
      <c r="L777" s="4" t="str">
        <f t="shared" si="25"/>
        <v>COBRO JURIDICO</v>
      </c>
    </row>
    <row r="778" spans="1:12" x14ac:dyDescent="0.2">
      <c r="A778" s="4" t="s">
        <v>11</v>
      </c>
      <c r="B778" s="4" t="s">
        <v>22</v>
      </c>
      <c r="C778" s="4" t="s">
        <v>1166</v>
      </c>
      <c r="D778" s="4" t="s">
        <v>1248</v>
      </c>
      <c r="E778" s="4" t="s">
        <v>4986</v>
      </c>
      <c r="F778" s="4">
        <v>635126</v>
      </c>
      <c r="G778" s="5" t="s">
        <v>954</v>
      </c>
      <c r="H778" s="4">
        <v>30</v>
      </c>
      <c r="I778" s="6">
        <v>3050000</v>
      </c>
      <c r="J778" s="6">
        <v>861751</v>
      </c>
      <c r="K778" s="7">
        <f t="shared" si="24"/>
        <v>2188249</v>
      </c>
      <c r="L778" s="4" t="str">
        <f t="shared" si="25"/>
        <v>COBRO JURIDICO</v>
      </c>
    </row>
    <row r="779" spans="1:12" x14ac:dyDescent="0.2">
      <c r="A779" s="4" t="s">
        <v>11</v>
      </c>
      <c r="B779" s="4" t="s">
        <v>488</v>
      </c>
      <c r="C779" s="4" t="s">
        <v>1249</v>
      </c>
      <c r="D779" s="4" t="s">
        <v>1250</v>
      </c>
      <c r="E779" s="4" t="s">
        <v>4987</v>
      </c>
      <c r="F779" s="4">
        <v>1388907</v>
      </c>
      <c r="G779" s="5" t="s">
        <v>954</v>
      </c>
      <c r="H779" s="4">
        <v>30</v>
      </c>
      <c r="I779" s="6">
        <v>3000000</v>
      </c>
      <c r="J779" s="6">
        <v>653505</v>
      </c>
      <c r="K779" s="7">
        <f t="shared" si="24"/>
        <v>2346495</v>
      </c>
      <c r="L779" s="4" t="str">
        <f t="shared" si="25"/>
        <v>COBRO JURIDICO</v>
      </c>
    </row>
    <row r="780" spans="1:12" x14ac:dyDescent="0.2">
      <c r="A780" s="4" t="s">
        <v>11</v>
      </c>
      <c r="B780" s="4" t="s">
        <v>12</v>
      </c>
      <c r="C780" s="4" t="s">
        <v>1251</v>
      </c>
      <c r="D780" s="4" t="s">
        <v>1252</v>
      </c>
      <c r="E780" s="4" t="s">
        <v>4988</v>
      </c>
      <c r="F780" s="4">
        <v>122347</v>
      </c>
      <c r="G780" s="5" t="s">
        <v>954</v>
      </c>
      <c r="H780" s="4">
        <v>30</v>
      </c>
      <c r="I780" s="6">
        <v>2950000</v>
      </c>
      <c r="J780" s="6">
        <v>180600</v>
      </c>
      <c r="K780" s="7">
        <f t="shared" si="24"/>
        <v>2769400</v>
      </c>
      <c r="L780" s="4" t="str">
        <f t="shared" si="25"/>
        <v>COBRO JURIDICO</v>
      </c>
    </row>
    <row r="781" spans="1:12" x14ac:dyDescent="0.2">
      <c r="A781" s="4" t="s">
        <v>11</v>
      </c>
      <c r="B781" s="4" t="s">
        <v>25</v>
      </c>
      <c r="C781" s="4" t="s">
        <v>1187</v>
      </c>
      <c r="D781" s="4" t="s">
        <v>1253</v>
      </c>
      <c r="E781" s="4" t="s">
        <v>4989</v>
      </c>
      <c r="F781" s="4">
        <v>1359296</v>
      </c>
      <c r="G781" s="5" t="s">
        <v>954</v>
      </c>
      <c r="H781" s="4">
        <v>30</v>
      </c>
      <c r="I781" s="6">
        <v>2900000</v>
      </c>
      <c r="J781" s="6">
        <v>407606</v>
      </c>
      <c r="K781" s="7">
        <f t="shared" si="24"/>
        <v>2492394</v>
      </c>
      <c r="L781" s="4" t="str">
        <f t="shared" si="25"/>
        <v>COBRO JURIDICO</v>
      </c>
    </row>
    <row r="782" spans="1:12" x14ac:dyDescent="0.2">
      <c r="A782" s="4" t="s">
        <v>11</v>
      </c>
      <c r="B782" s="4" t="s">
        <v>25</v>
      </c>
      <c r="C782" s="4" t="s">
        <v>1254</v>
      </c>
      <c r="D782" s="4" t="s">
        <v>1255</v>
      </c>
      <c r="E782" s="4" t="s">
        <v>4990</v>
      </c>
      <c r="F782" s="4">
        <v>1145265</v>
      </c>
      <c r="G782" s="5" t="s">
        <v>954</v>
      </c>
      <c r="H782" s="4">
        <v>30</v>
      </c>
      <c r="I782" s="6">
        <v>2850000</v>
      </c>
      <c r="J782" s="6">
        <v>1057372</v>
      </c>
      <c r="K782" s="7">
        <f t="shared" si="24"/>
        <v>1792628</v>
      </c>
      <c r="L782" s="4" t="str">
        <f t="shared" si="25"/>
        <v>COBRO JURIDICO</v>
      </c>
    </row>
    <row r="783" spans="1:12" x14ac:dyDescent="0.2">
      <c r="A783" s="4" t="s">
        <v>11</v>
      </c>
      <c r="B783" s="4" t="s">
        <v>12</v>
      </c>
      <c r="C783" s="4" t="s">
        <v>191</v>
      </c>
      <c r="D783" s="4" t="s">
        <v>1256</v>
      </c>
      <c r="E783" s="4" t="s">
        <v>4991</v>
      </c>
      <c r="F783" s="4">
        <v>766285</v>
      </c>
      <c r="G783" s="5" t="s">
        <v>954</v>
      </c>
      <c r="H783" s="4">
        <v>30</v>
      </c>
      <c r="I783" s="6">
        <v>2800000</v>
      </c>
      <c r="J783" s="6">
        <v>1211802</v>
      </c>
      <c r="K783" s="7">
        <f t="shared" si="24"/>
        <v>1588198</v>
      </c>
      <c r="L783" s="4" t="str">
        <f t="shared" si="25"/>
        <v>COBRO JURIDICO</v>
      </c>
    </row>
    <row r="784" spans="1:12" x14ac:dyDescent="0.2">
      <c r="A784" s="4" t="s">
        <v>11</v>
      </c>
      <c r="B784" s="4" t="s">
        <v>19</v>
      </c>
      <c r="C784" s="4" t="s">
        <v>1257</v>
      </c>
      <c r="D784" s="4" t="s">
        <v>1258</v>
      </c>
      <c r="E784" s="4" t="s">
        <v>4992</v>
      </c>
      <c r="F784" s="4">
        <v>668713</v>
      </c>
      <c r="G784" s="5" t="s">
        <v>954</v>
      </c>
      <c r="H784" s="4">
        <v>30</v>
      </c>
      <c r="I784" s="6">
        <v>2750000</v>
      </c>
      <c r="J784" s="6">
        <v>483724</v>
      </c>
      <c r="K784" s="7">
        <f t="shared" si="24"/>
        <v>2266276</v>
      </c>
      <c r="L784" s="4" t="str">
        <f t="shared" si="25"/>
        <v>COBRO JURIDICO</v>
      </c>
    </row>
    <row r="785" spans="1:12" x14ac:dyDescent="0.2">
      <c r="A785" s="4" t="s">
        <v>11</v>
      </c>
      <c r="B785" s="4" t="s">
        <v>12</v>
      </c>
      <c r="C785" s="4" t="s">
        <v>275</v>
      </c>
      <c r="D785" s="4" t="s">
        <v>630</v>
      </c>
      <c r="E785" s="4" t="s">
        <v>4993</v>
      </c>
      <c r="F785" s="4">
        <v>616159</v>
      </c>
      <c r="G785" s="5" t="s">
        <v>954</v>
      </c>
      <c r="H785" s="4">
        <v>30</v>
      </c>
      <c r="I785" s="6">
        <v>2700000</v>
      </c>
      <c r="J785" s="6">
        <v>413599</v>
      </c>
      <c r="K785" s="7">
        <f t="shared" si="24"/>
        <v>2286401</v>
      </c>
      <c r="L785" s="4" t="str">
        <f t="shared" si="25"/>
        <v>COBRO JURIDICO</v>
      </c>
    </row>
    <row r="786" spans="1:12" x14ac:dyDescent="0.2">
      <c r="A786" s="4" t="s">
        <v>11</v>
      </c>
      <c r="B786" s="4" t="s">
        <v>12</v>
      </c>
      <c r="C786" s="4" t="s">
        <v>1259</v>
      </c>
      <c r="D786" s="4" t="s">
        <v>1260</v>
      </c>
      <c r="E786" s="4" t="s">
        <v>4994</v>
      </c>
      <c r="F786" s="4">
        <v>1659059</v>
      </c>
      <c r="G786" s="5" t="s">
        <v>954</v>
      </c>
      <c r="H786" s="4">
        <v>30</v>
      </c>
      <c r="I786" s="6">
        <v>2650000</v>
      </c>
      <c r="J786" s="6">
        <v>1571247</v>
      </c>
      <c r="K786" s="7">
        <f t="shared" si="24"/>
        <v>1078753</v>
      </c>
      <c r="L786" s="4" t="str">
        <f t="shared" si="25"/>
        <v>COBRO JURIDICO</v>
      </c>
    </row>
    <row r="787" spans="1:12" x14ac:dyDescent="0.2">
      <c r="A787" s="4" t="s">
        <v>11</v>
      </c>
      <c r="B787" s="4" t="s">
        <v>157</v>
      </c>
      <c r="C787" s="4" t="s">
        <v>1261</v>
      </c>
      <c r="D787" s="4" t="s">
        <v>1262</v>
      </c>
      <c r="E787" s="4" t="s">
        <v>4995</v>
      </c>
      <c r="F787" s="4">
        <v>1390838</v>
      </c>
      <c r="G787" s="5" t="s">
        <v>954</v>
      </c>
      <c r="H787" s="4">
        <v>30</v>
      </c>
      <c r="I787" s="6">
        <v>2600000</v>
      </c>
      <c r="J787" s="6">
        <v>327800</v>
      </c>
      <c r="K787" s="7">
        <f t="shared" si="24"/>
        <v>2272200</v>
      </c>
      <c r="L787" s="4" t="str">
        <f t="shared" si="25"/>
        <v>COBRO JURIDICO</v>
      </c>
    </row>
    <row r="788" spans="1:12" x14ac:dyDescent="0.2">
      <c r="A788" s="4" t="s">
        <v>11</v>
      </c>
      <c r="B788" s="4" t="s">
        <v>12</v>
      </c>
      <c r="C788" s="4" t="s">
        <v>1261</v>
      </c>
      <c r="D788" s="4" t="s">
        <v>1263</v>
      </c>
      <c r="E788" s="4" t="s">
        <v>4996</v>
      </c>
      <c r="F788" s="4">
        <v>1656980</v>
      </c>
      <c r="G788" s="5" t="s">
        <v>954</v>
      </c>
      <c r="H788" s="4">
        <v>30</v>
      </c>
      <c r="I788" s="6">
        <v>2550000</v>
      </c>
      <c r="J788" s="6">
        <v>796849</v>
      </c>
      <c r="K788" s="7">
        <f t="shared" si="24"/>
        <v>1753151</v>
      </c>
      <c r="L788" s="4" t="str">
        <f t="shared" si="25"/>
        <v>COBRO JURIDICO</v>
      </c>
    </row>
    <row r="789" spans="1:12" x14ac:dyDescent="0.2">
      <c r="A789" s="4" t="s">
        <v>11</v>
      </c>
      <c r="B789" s="4" t="s">
        <v>12</v>
      </c>
      <c r="C789" s="4" t="s">
        <v>1166</v>
      </c>
      <c r="D789" s="4" t="s">
        <v>908</v>
      </c>
      <c r="E789" s="4" t="s">
        <v>4997</v>
      </c>
      <c r="F789" s="4">
        <v>1608254</v>
      </c>
      <c r="G789" s="5" t="s">
        <v>954</v>
      </c>
      <c r="H789" s="4">
        <v>30</v>
      </c>
      <c r="I789" s="6">
        <v>2500000</v>
      </c>
      <c r="J789" s="6">
        <v>1017556</v>
      </c>
      <c r="K789" s="7">
        <f t="shared" si="24"/>
        <v>1482444</v>
      </c>
      <c r="L789" s="4" t="str">
        <f t="shared" si="25"/>
        <v>COBRO JURIDICO</v>
      </c>
    </row>
    <row r="790" spans="1:12" x14ac:dyDescent="0.2">
      <c r="A790" s="4" t="s">
        <v>11</v>
      </c>
      <c r="B790" s="4" t="s">
        <v>12</v>
      </c>
      <c r="C790" s="4" t="s">
        <v>1227</v>
      </c>
      <c r="D790" s="4" t="s">
        <v>1264</v>
      </c>
      <c r="E790" s="4" t="s">
        <v>4998</v>
      </c>
      <c r="F790" s="4">
        <v>569010</v>
      </c>
      <c r="G790" s="5" t="s">
        <v>954</v>
      </c>
      <c r="H790" s="4">
        <v>30</v>
      </c>
      <c r="I790" s="6">
        <v>2450000</v>
      </c>
      <c r="J790" s="6">
        <v>1261637</v>
      </c>
      <c r="K790" s="7">
        <f t="shared" si="24"/>
        <v>1188363</v>
      </c>
      <c r="L790" s="4" t="str">
        <f t="shared" si="25"/>
        <v>COBRO JURIDICO</v>
      </c>
    </row>
    <row r="791" spans="1:12" x14ac:dyDescent="0.2">
      <c r="A791" s="4" t="s">
        <v>11</v>
      </c>
      <c r="B791" s="4" t="s">
        <v>25</v>
      </c>
      <c r="C791" s="4" t="s">
        <v>1265</v>
      </c>
      <c r="D791" s="4" t="s">
        <v>1266</v>
      </c>
      <c r="E791" s="4" t="s">
        <v>4999</v>
      </c>
      <c r="F791" s="4">
        <v>1013216</v>
      </c>
      <c r="G791" s="5" t="s">
        <v>954</v>
      </c>
      <c r="H791" s="4">
        <v>30</v>
      </c>
      <c r="I791" s="6">
        <v>2400000</v>
      </c>
      <c r="J791" s="6">
        <v>569646</v>
      </c>
      <c r="K791" s="7">
        <f t="shared" si="24"/>
        <v>1830354</v>
      </c>
      <c r="L791" s="4" t="str">
        <f t="shared" si="25"/>
        <v>COBRO JURIDICO</v>
      </c>
    </row>
    <row r="792" spans="1:12" x14ac:dyDescent="0.2">
      <c r="A792" s="4" t="s">
        <v>11</v>
      </c>
      <c r="B792" s="4" t="s">
        <v>22</v>
      </c>
      <c r="C792" s="4" t="s">
        <v>1267</v>
      </c>
      <c r="D792" s="4" t="s">
        <v>1268</v>
      </c>
      <c r="E792" s="4" t="s">
        <v>5000</v>
      </c>
      <c r="F792" s="4">
        <v>1517539</v>
      </c>
      <c r="G792" s="5" t="s">
        <v>954</v>
      </c>
      <c r="H792" s="4">
        <v>30</v>
      </c>
      <c r="I792" s="6">
        <v>2350000</v>
      </c>
      <c r="J792" s="6">
        <v>850784</v>
      </c>
      <c r="K792" s="7">
        <f t="shared" si="24"/>
        <v>1499216</v>
      </c>
      <c r="L792" s="4" t="str">
        <f t="shared" si="25"/>
        <v>COBRO JURIDICO</v>
      </c>
    </row>
    <row r="793" spans="1:12" x14ac:dyDescent="0.2">
      <c r="A793" s="4" t="s">
        <v>11</v>
      </c>
      <c r="B793" s="4" t="s">
        <v>50</v>
      </c>
      <c r="C793" s="4" t="s">
        <v>1199</v>
      </c>
      <c r="D793" s="4" t="s">
        <v>1269</v>
      </c>
      <c r="E793" s="4" t="s">
        <v>5001</v>
      </c>
      <c r="F793" s="4">
        <v>749273</v>
      </c>
      <c r="G793" s="5" t="s">
        <v>954</v>
      </c>
      <c r="H793" s="4">
        <v>30</v>
      </c>
      <c r="I793" s="6">
        <v>2300000</v>
      </c>
      <c r="J793" s="6">
        <v>829559</v>
      </c>
      <c r="K793" s="7">
        <f t="shared" si="24"/>
        <v>1470441</v>
      </c>
      <c r="L793" s="4" t="str">
        <f t="shared" si="25"/>
        <v>COBRO JURIDICO</v>
      </c>
    </row>
    <row r="794" spans="1:12" x14ac:dyDescent="0.2">
      <c r="A794" s="4" t="s">
        <v>11</v>
      </c>
      <c r="B794" s="4" t="s">
        <v>12</v>
      </c>
      <c r="C794" s="4" t="s">
        <v>795</v>
      </c>
      <c r="D794" s="4" t="s">
        <v>1270</v>
      </c>
      <c r="E794" s="4" t="s">
        <v>5002</v>
      </c>
      <c r="F794" s="4">
        <v>621019</v>
      </c>
      <c r="G794" s="5" t="s">
        <v>954</v>
      </c>
      <c r="H794" s="4">
        <v>30</v>
      </c>
      <c r="I794" s="6">
        <v>2250000</v>
      </c>
      <c r="J794" s="6">
        <v>332642</v>
      </c>
      <c r="K794" s="7">
        <f t="shared" si="24"/>
        <v>1917358</v>
      </c>
      <c r="L794" s="4" t="str">
        <f t="shared" si="25"/>
        <v>COBRO JURIDICO</v>
      </c>
    </row>
    <row r="795" spans="1:12" x14ac:dyDescent="0.2">
      <c r="A795" s="4" t="s">
        <v>11</v>
      </c>
      <c r="B795" s="4" t="s">
        <v>22</v>
      </c>
      <c r="C795" s="4" t="s">
        <v>1271</v>
      </c>
      <c r="D795" s="4" t="s">
        <v>1272</v>
      </c>
      <c r="E795" s="4" t="s">
        <v>5003</v>
      </c>
      <c r="F795" s="4">
        <v>769867</v>
      </c>
      <c r="G795" s="5" t="s">
        <v>954</v>
      </c>
      <c r="H795" s="4">
        <v>30</v>
      </c>
      <c r="I795" s="6">
        <v>2200000</v>
      </c>
      <c r="J795" s="6">
        <v>443333</v>
      </c>
      <c r="K795" s="7">
        <f t="shared" si="24"/>
        <v>1756667</v>
      </c>
      <c r="L795" s="4" t="str">
        <f t="shared" si="25"/>
        <v>COBRO JURIDICO</v>
      </c>
    </row>
    <row r="796" spans="1:12" x14ac:dyDescent="0.2">
      <c r="A796" s="4" t="s">
        <v>11</v>
      </c>
      <c r="B796" s="4" t="s">
        <v>12</v>
      </c>
      <c r="C796" s="4" t="s">
        <v>191</v>
      </c>
      <c r="D796" s="4" t="s">
        <v>1273</v>
      </c>
      <c r="E796" s="4" t="s">
        <v>5004</v>
      </c>
      <c r="F796" s="4">
        <v>307478</v>
      </c>
      <c r="G796" s="5" t="s">
        <v>954</v>
      </c>
      <c r="H796" s="4">
        <v>30</v>
      </c>
      <c r="I796" s="6">
        <v>2150000</v>
      </c>
      <c r="J796" s="6">
        <v>1046572</v>
      </c>
      <c r="K796" s="7">
        <f t="shared" si="24"/>
        <v>1103428</v>
      </c>
      <c r="L796" s="4" t="str">
        <f t="shared" si="25"/>
        <v>COBRO JURIDICO</v>
      </c>
    </row>
    <row r="797" spans="1:12" x14ac:dyDescent="0.2">
      <c r="A797" s="4" t="s">
        <v>11</v>
      </c>
      <c r="B797" s="4" t="s">
        <v>25</v>
      </c>
      <c r="C797" s="4" t="s">
        <v>617</v>
      </c>
      <c r="D797" s="4" t="s">
        <v>327</v>
      </c>
      <c r="E797" s="4" t="s">
        <v>5005</v>
      </c>
      <c r="F797" s="4">
        <v>758803</v>
      </c>
      <c r="G797" s="5" t="s">
        <v>954</v>
      </c>
      <c r="H797" s="4">
        <v>30</v>
      </c>
      <c r="I797" s="6">
        <v>2100000</v>
      </c>
      <c r="J797" s="6">
        <v>483357</v>
      </c>
      <c r="K797" s="7">
        <f t="shared" si="24"/>
        <v>1616643</v>
      </c>
      <c r="L797" s="4" t="str">
        <f t="shared" si="25"/>
        <v>COBRO JURIDICO</v>
      </c>
    </row>
    <row r="798" spans="1:12" x14ac:dyDescent="0.2">
      <c r="A798" s="4" t="s">
        <v>11</v>
      </c>
      <c r="B798" s="4" t="s">
        <v>25</v>
      </c>
      <c r="C798" s="4" t="s">
        <v>677</v>
      </c>
      <c r="D798" s="4" t="s">
        <v>1274</v>
      </c>
      <c r="E798" s="4" t="s">
        <v>5006</v>
      </c>
      <c r="F798" s="4">
        <v>1658317</v>
      </c>
      <c r="G798" s="5" t="s">
        <v>954</v>
      </c>
      <c r="H798" s="4">
        <v>30</v>
      </c>
      <c r="I798" s="6">
        <v>2050000</v>
      </c>
      <c r="J798" s="6">
        <v>1359775</v>
      </c>
      <c r="K798" s="7">
        <f t="shared" si="24"/>
        <v>690225</v>
      </c>
      <c r="L798" s="4" t="str">
        <f t="shared" si="25"/>
        <v>COBRO JURIDICO</v>
      </c>
    </row>
    <row r="799" spans="1:12" x14ac:dyDescent="0.2">
      <c r="A799" s="4" t="s">
        <v>11</v>
      </c>
      <c r="B799" s="4" t="s">
        <v>67</v>
      </c>
      <c r="C799" s="4" t="s">
        <v>1275</v>
      </c>
      <c r="D799" s="4" t="s">
        <v>1276</v>
      </c>
      <c r="E799" s="4" t="s">
        <v>5007</v>
      </c>
      <c r="F799" s="4">
        <v>1013893</v>
      </c>
      <c r="G799" s="5" t="s">
        <v>954</v>
      </c>
      <c r="H799" s="4">
        <v>30</v>
      </c>
      <c r="I799" s="6">
        <v>2000000</v>
      </c>
      <c r="J799" s="6">
        <v>413686</v>
      </c>
      <c r="K799" s="7">
        <f t="shared" si="24"/>
        <v>1586314</v>
      </c>
      <c r="L799" s="4" t="str">
        <f t="shared" si="25"/>
        <v>COBRO JURIDICO</v>
      </c>
    </row>
    <row r="800" spans="1:12" x14ac:dyDescent="0.2">
      <c r="A800" s="4" t="s">
        <v>11</v>
      </c>
      <c r="B800" s="4" t="s">
        <v>12</v>
      </c>
      <c r="C800" s="4" t="s">
        <v>1034</v>
      </c>
      <c r="D800" s="4" t="s">
        <v>1277</v>
      </c>
      <c r="E800" s="4" t="s">
        <v>5008</v>
      </c>
      <c r="F800" s="4">
        <v>1654928</v>
      </c>
      <c r="G800" s="5" t="s">
        <v>954</v>
      </c>
      <c r="H800" s="4">
        <v>30</v>
      </c>
      <c r="I800" s="6">
        <v>1950000</v>
      </c>
      <c r="J800" s="6">
        <v>1166375</v>
      </c>
      <c r="K800" s="7">
        <f t="shared" si="24"/>
        <v>783625</v>
      </c>
      <c r="L800" s="4" t="str">
        <f t="shared" si="25"/>
        <v>COBRO JURIDICO</v>
      </c>
    </row>
    <row r="801" spans="1:12" x14ac:dyDescent="0.2">
      <c r="A801" s="4" t="s">
        <v>11</v>
      </c>
      <c r="B801" s="4" t="s">
        <v>12</v>
      </c>
      <c r="C801" s="4" t="s">
        <v>356</v>
      </c>
      <c r="D801" s="4" t="s">
        <v>1278</v>
      </c>
      <c r="E801" s="4" t="s">
        <v>5009</v>
      </c>
      <c r="F801" s="4">
        <v>613933</v>
      </c>
      <c r="G801" s="5" t="s">
        <v>954</v>
      </c>
      <c r="H801" s="4">
        <v>30</v>
      </c>
      <c r="I801" s="6">
        <v>1900000</v>
      </c>
      <c r="J801" s="6">
        <v>320685</v>
      </c>
      <c r="K801" s="7">
        <f t="shared" si="24"/>
        <v>1579315</v>
      </c>
      <c r="L801" s="4" t="str">
        <f t="shared" si="25"/>
        <v>COBRO JURIDICO</v>
      </c>
    </row>
    <row r="802" spans="1:12" x14ac:dyDescent="0.2">
      <c r="A802" s="4" t="s">
        <v>11</v>
      </c>
      <c r="B802" s="4" t="s">
        <v>157</v>
      </c>
      <c r="C802" s="4" t="s">
        <v>356</v>
      </c>
      <c r="D802" s="4" t="s">
        <v>1279</v>
      </c>
      <c r="E802" s="4" t="s">
        <v>5010</v>
      </c>
      <c r="F802" s="4">
        <v>1013679</v>
      </c>
      <c r="G802" s="5" t="s">
        <v>954</v>
      </c>
      <c r="H802" s="4">
        <v>30</v>
      </c>
      <c r="I802" s="6">
        <v>1850000</v>
      </c>
      <c r="J802" s="6">
        <v>800008</v>
      </c>
      <c r="K802" s="7">
        <f t="shared" si="24"/>
        <v>1049992</v>
      </c>
      <c r="L802" s="4" t="str">
        <f t="shared" si="25"/>
        <v>COBRO JURIDICO</v>
      </c>
    </row>
    <row r="803" spans="1:12" x14ac:dyDescent="0.2">
      <c r="A803" s="4" t="s">
        <v>11</v>
      </c>
      <c r="B803" s="4" t="s">
        <v>67</v>
      </c>
      <c r="C803" s="4" t="s">
        <v>1034</v>
      </c>
      <c r="D803" s="4" t="s">
        <v>688</v>
      </c>
      <c r="E803" s="4" t="s">
        <v>5011</v>
      </c>
      <c r="F803" s="4">
        <v>600328</v>
      </c>
      <c r="G803" s="5" t="s">
        <v>954</v>
      </c>
      <c r="H803" s="4">
        <v>30</v>
      </c>
      <c r="I803" s="6">
        <v>1800000</v>
      </c>
      <c r="J803" s="6">
        <v>1104981</v>
      </c>
      <c r="K803" s="7">
        <f t="shared" si="24"/>
        <v>695019</v>
      </c>
      <c r="L803" s="4" t="str">
        <f t="shared" si="25"/>
        <v>COBRO JURIDICO</v>
      </c>
    </row>
    <row r="804" spans="1:12" x14ac:dyDescent="0.2">
      <c r="A804" s="4" t="s">
        <v>11</v>
      </c>
      <c r="B804" s="4" t="s">
        <v>22</v>
      </c>
      <c r="C804" s="4" t="s">
        <v>1034</v>
      </c>
      <c r="D804" s="4" t="s">
        <v>619</v>
      </c>
      <c r="E804" s="4" t="s">
        <v>5012</v>
      </c>
      <c r="F804" s="4">
        <v>773075</v>
      </c>
      <c r="G804" s="5" t="s">
        <v>954</v>
      </c>
      <c r="H804" s="4">
        <v>30</v>
      </c>
      <c r="I804" s="6">
        <v>1750000</v>
      </c>
      <c r="J804" s="6">
        <v>646777</v>
      </c>
      <c r="K804" s="7">
        <f t="shared" si="24"/>
        <v>1103223</v>
      </c>
      <c r="L804" s="4" t="str">
        <f t="shared" si="25"/>
        <v>COBRO JURIDICO</v>
      </c>
    </row>
    <row r="805" spans="1:12" x14ac:dyDescent="0.2">
      <c r="A805" s="4" t="s">
        <v>11</v>
      </c>
      <c r="B805" s="4" t="s">
        <v>22</v>
      </c>
      <c r="C805" s="4" t="s">
        <v>765</v>
      </c>
      <c r="D805" s="4" t="s">
        <v>1280</v>
      </c>
      <c r="E805" s="4" t="s">
        <v>5013</v>
      </c>
      <c r="F805" s="4">
        <v>623254</v>
      </c>
      <c r="G805" s="5" t="s">
        <v>954</v>
      </c>
      <c r="H805" s="4">
        <v>30</v>
      </c>
      <c r="I805" s="6">
        <v>1700000</v>
      </c>
      <c r="J805" s="6">
        <v>698060</v>
      </c>
      <c r="K805" s="7">
        <f t="shared" si="24"/>
        <v>1001940</v>
      </c>
      <c r="L805" s="4" t="str">
        <f t="shared" si="25"/>
        <v>COBRO JURIDICO</v>
      </c>
    </row>
    <row r="806" spans="1:12" x14ac:dyDescent="0.2">
      <c r="A806" s="4" t="s">
        <v>11</v>
      </c>
      <c r="B806" s="4" t="s">
        <v>12</v>
      </c>
      <c r="C806" s="4" t="s">
        <v>1014</v>
      </c>
      <c r="D806" s="4" t="s">
        <v>1281</v>
      </c>
      <c r="E806" s="4" t="s">
        <v>5014</v>
      </c>
      <c r="F806" s="4">
        <v>683019</v>
      </c>
      <c r="G806" s="5" t="s">
        <v>954</v>
      </c>
      <c r="H806" s="4">
        <v>30</v>
      </c>
      <c r="I806" s="6">
        <v>1650000</v>
      </c>
      <c r="J806" s="6">
        <v>1121439</v>
      </c>
      <c r="K806" s="7">
        <f t="shared" si="24"/>
        <v>528561</v>
      </c>
      <c r="L806" s="4" t="str">
        <f t="shared" si="25"/>
        <v>COBRO JURIDICO</v>
      </c>
    </row>
    <row r="807" spans="1:12" x14ac:dyDescent="0.2">
      <c r="A807" s="4" t="s">
        <v>11</v>
      </c>
      <c r="B807" s="4" t="s">
        <v>50</v>
      </c>
      <c r="C807" s="4" t="s">
        <v>1282</v>
      </c>
      <c r="D807" s="4" t="s">
        <v>1283</v>
      </c>
      <c r="E807" s="4" t="s">
        <v>5015</v>
      </c>
      <c r="F807" s="4">
        <v>1090842</v>
      </c>
      <c r="G807" s="5" t="s">
        <v>954</v>
      </c>
      <c r="H807" s="4">
        <v>30</v>
      </c>
      <c r="I807" s="6">
        <v>1600000</v>
      </c>
      <c r="J807" s="6">
        <v>488124</v>
      </c>
      <c r="K807" s="7">
        <f t="shared" si="24"/>
        <v>1111876</v>
      </c>
      <c r="L807" s="4" t="str">
        <f t="shared" si="25"/>
        <v>COBRO JURIDICO</v>
      </c>
    </row>
    <row r="808" spans="1:12" x14ac:dyDescent="0.2">
      <c r="A808" s="4" t="s">
        <v>11</v>
      </c>
      <c r="B808" s="4" t="s">
        <v>16</v>
      </c>
      <c r="C808" s="4" t="s">
        <v>1284</v>
      </c>
      <c r="D808" s="4" t="s">
        <v>1285</v>
      </c>
      <c r="E808" s="4" t="s">
        <v>5016</v>
      </c>
      <c r="F808" s="4">
        <v>1604105</v>
      </c>
      <c r="G808" s="5" t="s">
        <v>954</v>
      </c>
      <c r="H808" s="4">
        <v>30</v>
      </c>
      <c r="I808" s="6">
        <v>1550000</v>
      </c>
      <c r="J808" s="6">
        <v>365373</v>
      </c>
      <c r="K808" s="7">
        <f t="shared" si="24"/>
        <v>1184627</v>
      </c>
      <c r="L808" s="4" t="str">
        <f t="shared" si="25"/>
        <v>COBRO JURIDICO</v>
      </c>
    </row>
    <row r="809" spans="1:12" x14ac:dyDescent="0.2">
      <c r="A809" s="4" t="s">
        <v>11</v>
      </c>
      <c r="B809" s="4" t="s">
        <v>12</v>
      </c>
      <c r="C809" s="4" t="s">
        <v>1286</v>
      </c>
      <c r="D809" s="4" t="s">
        <v>1287</v>
      </c>
      <c r="E809" s="4" t="s">
        <v>5017</v>
      </c>
      <c r="F809" s="4">
        <v>589612</v>
      </c>
      <c r="G809" s="5" t="s">
        <v>954</v>
      </c>
      <c r="H809" s="4">
        <v>30</v>
      </c>
      <c r="I809" s="6">
        <v>1500000</v>
      </c>
      <c r="J809" s="6">
        <v>1463434</v>
      </c>
      <c r="K809" s="7">
        <f t="shared" si="24"/>
        <v>36566</v>
      </c>
      <c r="L809" s="4" t="str">
        <f t="shared" si="25"/>
        <v>COBRO JURIDICO</v>
      </c>
    </row>
    <row r="810" spans="1:12" x14ac:dyDescent="0.2">
      <c r="A810" s="4" t="s">
        <v>11</v>
      </c>
      <c r="B810" s="4" t="s">
        <v>22</v>
      </c>
      <c r="C810" s="4" t="s">
        <v>625</v>
      </c>
      <c r="D810" s="4" t="s">
        <v>1288</v>
      </c>
      <c r="E810" s="4" t="s">
        <v>5018</v>
      </c>
      <c r="F810" s="4">
        <v>1759719</v>
      </c>
      <c r="G810" s="5" t="s">
        <v>954</v>
      </c>
      <c r="H810" s="4">
        <v>30</v>
      </c>
      <c r="I810" s="6">
        <v>1450000</v>
      </c>
      <c r="J810" s="6">
        <v>730067</v>
      </c>
      <c r="K810" s="7">
        <f t="shared" si="24"/>
        <v>719933</v>
      </c>
      <c r="L810" s="4" t="str">
        <f t="shared" si="25"/>
        <v>COBRO JURIDICO</v>
      </c>
    </row>
    <row r="811" spans="1:12" x14ac:dyDescent="0.2">
      <c r="A811" s="4" t="s">
        <v>11</v>
      </c>
      <c r="B811" s="4" t="s">
        <v>50</v>
      </c>
      <c r="C811" s="4" t="s">
        <v>1289</v>
      </c>
      <c r="D811" s="4" t="s">
        <v>541</v>
      </c>
      <c r="E811" s="4" t="s">
        <v>5019</v>
      </c>
      <c r="F811" s="4">
        <v>639284</v>
      </c>
      <c r="G811" s="5" t="s">
        <v>954</v>
      </c>
      <c r="H811" s="4">
        <v>30</v>
      </c>
      <c r="I811" s="6">
        <v>1400000</v>
      </c>
      <c r="J811" s="6">
        <v>593660</v>
      </c>
      <c r="K811" s="7">
        <f t="shared" si="24"/>
        <v>806340</v>
      </c>
      <c r="L811" s="4" t="str">
        <f t="shared" si="25"/>
        <v>COBRO JURIDICO</v>
      </c>
    </row>
    <row r="812" spans="1:12" x14ac:dyDescent="0.2">
      <c r="A812" s="4" t="s">
        <v>11</v>
      </c>
      <c r="B812" s="4" t="s">
        <v>19</v>
      </c>
      <c r="C812" s="4" t="s">
        <v>462</v>
      </c>
      <c r="D812" s="4" t="s">
        <v>1290</v>
      </c>
      <c r="E812" s="4" t="s">
        <v>5020</v>
      </c>
      <c r="F812" s="4">
        <v>1601333</v>
      </c>
      <c r="G812" s="5" t="s">
        <v>1291</v>
      </c>
      <c r="H812" s="4">
        <v>30</v>
      </c>
      <c r="I812" s="6">
        <v>1350000</v>
      </c>
      <c r="J812" s="6">
        <v>642626</v>
      </c>
      <c r="K812" s="7">
        <f t="shared" si="24"/>
        <v>707374</v>
      </c>
      <c r="L812" s="4" t="str">
        <f t="shared" si="25"/>
        <v>COBRO JURIDICO</v>
      </c>
    </row>
    <row r="813" spans="1:12" x14ac:dyDescent="0.2">
      <c r="A813" s="4" t="s">
        <v>11</v>
      </c>
      <c r="B813" s="4" t="s">
        <v>16</v>
      </c>
      <c r="C813" s="4" t="s">
        <v>1292</v>
      </c>
      <c r="D813" s="4" t="s">
        <v>1293</v>
      </c>
      <c r="E813" s="4" t="s">
        <v>5021</v>
      </c>
      <c r="F813" s="4">
        <v>1517497</v>
      </c>
      <c r="G813" s="5" t="s">
        <v>1291</v>
      </c>
      <c r="H813" s="4">
        <v>30</v>
      </c>
      <c r="I813" s="6">
        <v>1300000</v>
      </c>
      <c r="J813" s="6">
        <v>955874</v>
      </c>
      <c r="K813" s="7">
        <f t="shared" si="24"/>
        <v>344126</v>
      </c>
      <c r="L813" s="4" t="str">
        <f t="shared" si="25"/>
        <v>COBRO JURIDICO</v>
      </c>
    </row>
    <row r="814" spans="1:12" x14ac:dyDescent="0.2">
      <c r="A814" s="4" t="s">
        <v>11</v>
      </c>
      <c r="B814" s="4" t="s">
        <v>12</v>
      </c>
      <c r="C814" s="4" t="s">
        <v>1235</v>
      </c>
      <c r="D814" s="4" t="s">
        <v>458</v>
      </c>
      <c r="E814" s="4" t="s">
        <v>5022</v>
      </c>
      <c r="F814" s="4">
        <v>1450400</v>
      </c>
      <c r="G814" s="5" t="s">
        <v>1291</v>
      </c>
      <c r="H814" s="4">
        <v>30</v>
      </c>
      <c r="I814" s="6">
        <v>1250000</v>
      </c>
      <c r="J814" s="6">
        <v>192345</v>
      </c>
      <c r="K814" s="7">
        <f t="shared" si="24"/>
        <v>1057655</v>
      </c>
      <c r="L814" s="4" t="str">
        <f t="shared" si="25"/>
        <v>COBRO JURIDICO</v>
      </c>
    </row>
    <row r="815" spans="1:12" x14ac:dyDescent="0.2">
      <c r="A815" s="4" t="s">
        <v>11</v>
      </c>
      <c r="B815" s="4" t="s">
        <v>12</v>
      </c>
      <c r="C815" s="4" t="s">
        <v>677</v>
      </c>
      <c r="D815" s="4" t="s">
        <v>1294</v>
      </c>
      <c r="E815" s="4" t="s">
        <v>5023</v>
      </c>
      <c r="F815" s="4">
        <v>772226</v>
      </c>
      <c r="G815" s="5" t="s">
        <v>1291</v>
      </c>
      <c r="H815" s="4">
        <v>30</v>
      </c>
      <c r="I815" s="6">
        <v>1200000</v>
      </c>
      <c r="J815" s="6">
        <v>630562</v>
      </c>
      <c r="K815" s="7">
        <f t="shared" si="24"/>
        <v>569438</v>
      </c>
      <c r="L815" s="4" t="str">
        <f t="shared" si="25"/>
        <v>COBRO JURIDICO</v>
      </c>
    </row>
    <row r="816" spans="1:12" x14ac:dyDescent="0.2">
      <c r="A816" s="4" t="s">
        <v>11</v>
      </c>
      <c r="B816" s="4" t="s">
        <v>146</v>
      </c>
      <c r="C816" s="4" t="s">
        <v>984</v>
      </c>
      <c r="D816" s="4" t="s">
        <v>1285</v>
      </c>
      <c r="E816" s="4" t="s">
        <v>5024</v>
      </c>
      <c r="F816" s="4">
        <v>1620101</v>
      </c>
      <c r="G816" s="5" t="s">
        <v>1291</v>
      </c>
      <c r="H816" s="4">
        <v>30</v>
      </c>
      <c r="I816" s="6">
        <v>1150000</v>
      </c>
      <c r="J816" s="6">
        <v>964086</v>
      </c>
      <c r="K816" s="7">
        <f t="shared" si="24"/>
        <v>185914</v>
      </c>
      <c r="L816" s="4" t="str">
        <f t="shared" si="25"/>
        <v>COBRO JURIDICO</v>
      </c>
    </row>
    <row r="817" spans="1:12" x14ac:dyDescent="0.2">
      <c r="A817" s="4" t="s">
        <v>11</v>
      </c>
      <c r="B817" s="4" t="s">
        <v>25</v>
      </c>
      <c r="C817" s="4" t="s">
        <v>984</v>
      </c>
      <c r="D817" s="4" t="s">
        <v>1295</v>
      </c>
      <c r="E817" s="4" t="s">
        <v>5025</v>
      </c>
      <c r="F817" s="4">
        <v>1444759</v>
      </c>
      <c r="G817" s="5" t="s">
        <v>1291</v>
      </c>
      <c r="H817" s="4">
        <v>30</v>
      </c>
      <c r="I817" s="6">
        <v>1500000</v>
      </c>
      <c r="J817" s="6">
        <v>1329117</v>
      </c>
      <c r="K817" s="7">
        <f t="shared" si="24"/>
        <v>170883</v>
      </c>
      <c r="L817" s="4" t="str">
        <f t="shared" si="25"/>
        <v>COBRO JURIDICO</v>
      </c>
    </row>
    <row r="818" spans="1:12" x14ac:dyDescent="0.2">
      <c r="A818" s="4" t="s">
        <v>11</v>
      </c>
      <c r="B818" s="4" t="s">
        <v>16</v>
      </c>
      <c r="C818" s="4" t="s">
        <v>1296</v>
      </c>
      <c r="D818" s="4" t="s">
        <v>1297</v>
      </c>
      <c r="E818" s="4" t="s">
        <v>5026</v>
      </c>
      <c r="F818" s="4">
        <v>1680527</v>
      </c>
      <c r="G818" s="5" t="s">
        <v>1291</v>
      </c>
      <c r="H818" s="4">
        <v>30</v>
      </c>
      <c r="I818" s="6">
        <v>1050000</v>
      </c>
      <c r="J818" s="6">
        <v>612189</v>
      </c>
      <c r="K818" s="7">
        <f t="shared" si="24"/>
        <v>437811</v>
      </c>
      <c r="L818" s="4" t="str">
        <f t="shared" si="25"/>
        <v>COBRO JURIDICO</v>
      </c>
    </row>
    <row r="819" spans="1:12" x14ac:dyDescent="0.2">
      <c r="A819" s="4" t="s">
        <v>11</v>
      </c>
      <c r="B819" s="4" t="s">
        <v>12</v>
      </c>
      <c r="C819" s="4" t="s">
        <v>1032</v>
      </c>
      <c r="D819" s="4" t="s">
        <v>1298</v>
      </c>
      <c r="E819" s="4" t="s">
        <v>5027</v>
      </c>
      <c r="F819" s="4">
        <v>1660917</v>
      </c>
      <c r="G819" s="5" t="s">
        <v>1291</v>
      </c>
      <c r="H819" s="4">
        <v>30</v>
      </c>
      <c r="I819" s="6">
        <v>2000000</v>
      </c>
      <c r="J819" s="6">
        <v>1656451</v>
      </c>
      <c r="K819" s="7">
        <f t="shared" si="24"/>
        <v>343549</v>
      </c>
      <c r="L819" s="4" t="str">
        <f t="shared" si="25"/>
        <v>COBRO JURIDICO</v>
      </c>
    </row>
    <row r="820" spans="1:12" x14ac:dyDescent="0.2">
      <c r="A820" s="4" t="s">
        <v>11</v>
      </c>
      <c r="B820" s="4" t="s">
        <v>12</v>
      </c>
      <c r="C820" s="4" t="s">
        <v>795</v>
      </c>
      <c r="D820" s="4" t="s">
        <v>1299</v>
      </c>
      <c r="E820" s="4" t="s">
        <v>5028</v>
      </c>
      <c r="F820" s="4">
        <v>1340338</v>
      </c>
      <c r="G820" s="5" t="s">
        <v>1291</v>
      </c>
      <c r="H820" s="4">
        <v>30</v>
      </c>
      <c r="I820" s="6">
        <v>2950000</v>
      </c>
      <c r="J820" s="6">
        <v>1534315</v>
      </c>
      <c r="K820" s="7">
        <f t="shared" si="24"/>
        <v>1415685</v>
      </c>
      <c r="L820" s="4" t="str">
        <f t="shared" si="25"/>
        <v>COBRO JURIDICO</v>
      </c>
    </row>
    <row r="821" spans="1:12" x14ac:dyDescent="0.2">
      <c r="A821" s="4" t="s">
        <v>11</v>
      </c>
      <c r="B821" s="4" t="s">
        <v>12</v>
      </c>
      <c r="C821" s="4" t="s">
        <v>807</v>
      </c>
      <c r="D821" s="4" t="s">
        <v>1300</v>
      </c>
      <c r="E821" s="4" t="s">
        <v>5029</v>
      </c>
      <c r="F821" s="4">
        <v>668184</v>
      </c>
      <c r="G821" s="5" t="s">
        <v>1291</v>
      </c>
      <c r="H821" s="4">
        <v>30</v>
      </c>
      <c r="I821" s="6">
        <v>3900000</v>
      </c>
      <c r="J821" s="6">
        <v>1073900</v>
      </c>
      <c r="K821" s="7">
        <f t="shared" si="24"/>
        <v>2826100</v>
      </c>
      <c r="L821" s="4" t="str">
        <f t="shared" si="25"/>
        <v>COBRO JURIDICO</v>
      </c>
    </row>
    <row r="822" spans="1:12" x14ac:dyDescent="0.2">
      <c r="A822" s="4" t="s">
        <v>11</v>
      </c>
      <c r="B822" s="4" t="s">
        <v>19</v>
      </c>
      <c r="C822" s="4" t="s">
        <v>193</v>
      </c>
      <c r="D822" s="4" t="s">
        <v>1301</v>
      </c>
      <c r="E822" s="4" t="s">
        <v>5030</v>
      </c>
      <c r="F822" s="4">
        <v>1608601</v>
      </c>
      <c r="G822" s="5" t="s">
        <v>1291</v>
      </c>
      <c r="H822" s="4">
        <v>30</v>
      </c>
      <c r="I822" s="6">
        <v>4850000</v>
      </c>
      <c r="J822" s="6">
        <v>1685231</v>
      </c>
      <c r="K822" s="7">
        <f t="shared" si="24"/>
        <v>3164769</v>
      </c>
      <c r="L822" s="4" t="str">
        <f t="shared" si="25"/>
        <v>COBRO JURIDICO</v>
      </c>
    </row>
    <row r="823" spans="1:12" x14ac:dyDescent="0.2">
      <c r="A823" s="4" t="s">
        <v>11</v>
      </c>
      <c r="B823" s="4" t="s">
        <v>12</v>
      </c>
      <c r="C823" s="4" t="s">
        <v>1034</v>
      </c>
      <c r="D823" s="4" t="s">
        <v>1302</v>
      </c>
      <c r="E823" s="4" t="s">
        <v>5031</v>
      </c>
      <c r="F823" s="4">
        <v>533461</v>
      </c>
      <c r="G823" s="5" t="s">
        <v>1291</v>
      </c>
      <c r="H823" s="4">
        <v>30</v>
      </c>
      <c r="I823" s="6">
        <v>5800000</v>
      </c>
      <c r="J823" s="6">
        <v>604758</v>
      </c>
      <c r="K823" s="7">
        <f t="shared" si="24"/>
        <v>5195242</v>
      </c>
      <c r="L823" s="4" t="str">
        <f t="shared" si="25"/>
        <v>COBRO JURIDICO</v>
      </c>
    </row>
    <row r="824" spans="1:12" x14ac:dyDescent="0.2">
      <c r="A824" s="4" t="s">
        <v>11</v>
      </c>
      <c r="B824" s="4" t="s">
        <v>16</v>
      </c>
      <c r="C824" s="4" t="s">
        <v>1154</v>
      </c>
      <c r="D824" s="4" t="s">
        <v>917</v>
      </c>
      <c r="E824" s="4" t="s">
        <v>5032</v>
      </c>
      <c r="F824" s="4">
        <v>571040</v>
      </c>
      <c r="G824" s="5" t="s">
        <v>1291</v>
      </c>
      <c r="H824" s="4">
        <v>30</v>
      </c>
      <c r="I824" s="6">
        <v>6750000</v>
      </c>
      <c r="J824" s="6">
        <v>477385</v>
      </c>
      <c r="K824" s="7">
        <f t="shared" si="24"/>
        <v>6272615</v>
      </c>
      <c r="L824" s="4" t="str">
        <f t="shared" si="25"/>
        <v>COBRO JURIDICO</v>
      </c>
    </row>
    <row r="825" spans="1:12" x14ac:dyDescent="0.2">
      <c r="A825" s="4" t="s">
        <v>11</v>
      </c>
      <c r="B825" s="4" t="s">
        <v>16</v>
      </c>
      <c r="C825" s="4" t="s">
        <v>1303</v>
      </c>
      <c r="D825" s="4" t="s">
        <v>504</v>
      </c>
      <c r="E825" s="4" t="s">
        <v>5033</v>
      </c>
      <c r="F825" s="4">
        <v>676419</v>
      </c>
      <c r="G825" s="5" t="s">
        <v>1291</v>
      </c>
      <c r="H825" s="4">
        <v>30</v>
      </c>
      <c r="I825" s="6">
        <v>7700000</v>
      </c>
      <c r="J825" s="6">
        <v>560312</v>
      </c>
      <c r="K825" s="7">
        <f t="shared" si="24"/>
        <v>7139688</v>
      </c>
      <c r="L825" s="4" t="str">
        <f t="shared" si="25"/>
        <v>COBRO JURIDICO</v>
      </c>
    </row>
    <row r="826" spans="1:12" x14ac:dyDescent="0.2">
      <c r="A826" s="4" t="s">
        <v>11</v>
      </c>
      <c r="B826" s="4" t="s">
        <v>12</v>
      </c>
      <c r="C826" s="4" t="s">
        <v>1304</v>
      </c>
      <c r="D826" s="4" t="s">
        <v>1305</v>
      </c>
      <c r="E826" s="4" t="s">
        <v>5034</v>
      </c>
      <c r="F826" s="4">
        <v>1620424</v>
      </c>
      <c r="G826" s="5" t="s">
        <v>1291</v>
      </c>
      <c r="H826" s="4">
        <v>30</v>
      </c>
      <c r="I826" s="6">
        <v>8650000</v>
      </c>
      <c r="J826" s="6">
        <v>983090</v>
      </c>
      <c r="K826" s="7">
        <f t="shared" si="24"/>
        <v>7666910</v>
      </c>
      <c r="L826" s="4" t="str">
        <f t="shared" si="25"/>
        <v>COBRO JURIDICO</v>
      </c>
    </row>
    <row r="827" spans="1:12" x14ac:dyDescent="0.2">
      <c r="A827" s="4" t="s">
        <v>11</v>
      </c>
      <c r="B827" s="4" t="s">
        <v>50</v>
      </c>
      <c r="C827" s="4" t="s">
        <v>1059</v>
      </c>
      <c r="D827" s="4" t="s">
        <v>1306</v>
      </c>
      <c r="E827" s="4" t="s">
        <v>5035</v>
      </c>
      <c r="F827" s="4">
        <v>679025</v>
      </c>
      <c r="G827" s="5" t="s">
        <v>1291</v>
      </c>
      <c r="H827" s="4">
        <v>30</v>
      </c>
      <c r="I827" s="6">
        <v>9600000</v>
      </c>
      <c r="J827" s="6">
        <v>743104</v>
      </c>
      <c r="K827" s="7">
        <f t="shared" si="24"/>
        <v>8856896</v>
      </c>
      <c r="L827" s="4" t="str">
        <f t="shared" si="25"/>
        <v>COBRO JURIDICO</v>
      </c>
    </row>
    <row r="828" spans="1:12" x14ac:dyDescent="0.2">
      <c r="A828" s="4" t="s">
        <v>11</v>
      </c>
      <c r="B828" s="4" t="s">
        <v>12</v>
      </c>
      <c r="C828" s="4" t="s">
        <v>191</v>
      </c>
      <c r="D828" s="4" t="s">
        <v>1307</v>
      </c>
      <c r="E828" s="4" t="s">
        <v>5036</v>
      </c>
      <c r="F828" s="4">
        <v>1611662</v>
      </c>
      <c r="G828" s="5" t="s">
        <v>1291</v>
      </c>
      <c r="H828" s="4">
        <v>30</v>
      </c>
      <c r="I828" s="6">
        <v>1800000</v>
      </c>
      <c r="J828" s="6">
        <v>1010082</v>
      </c>
      <c r="K828" s="7">
        <f t="shared" si="24"/>
        <v>789918</v>
      </c>
      <c r="L828" s="4" t="str">
        <f t="shared" si="25"/>
        <v>COBRO JURIDICO</v>
      </c>
    </row>
    <row r="829" spans="1:12" x14ac:dyDescent="0.2">
      <c r="A829" s="4" t="s">
        <v>11</v>
      </c>
      <c r="B829" s="4" t="s">
        <v>25</v>
      </c>
      <c r="C829" s="4" t="s">
        <v>1308</v>
      </c>
      <c r="D829" s="4" t="s">
        <v>1309</v>
      </c>
      <c r="E829" s="4" t="s">
        <v>5037</v>
      </c>
      <c r="F829" s="4">
        <v>1596228</v>
      </c>
      <c r="G829" s="5" t="s">
        <v>1291</v>
      </c>
      <c r="H829" s="4">
        <v>30</v>
      </c>
      <c r="I829" s="6">
        <v>1800000</v>
      </c>
      <c r="J829" s="6">
        <v>445524</v>
      </c>
      <c r="K829" s="7">
        <f t="shared" si="24"/>
        <v>1354476</v>
      </c>
      <c r="L829" s="4" t="str">
        <f t="shared" si="25"/>
        <v>COBRO JURIDICO</v>
      </c>
    </row>
    <row r="830" spans="1:12" x14ac:dyDescent="0.2">
      <c r="A830" s="4" t="s">
        <v>11</v>
      </c>
      <c r="B830" s="4" t="s">
        <v>12</v>
      </c>
      <c r="C830" s="4" t="s">
        <v>1296</v>
      </c>
      <c r="D830" s="4" t="s">
        <v>1310</v>
      </c>
      <c r="E830" s="4" t="s">
        <v>5038</v>
      </c>
      <c r="F830" s="4">
        <v>640951</v>
      </c>
      <c r="G830" s="5" t="s">
        <v>1291</v>
      </c>
      <c r="H830" s="4">
        <v>30</v>
      </c>
      <c r="I830" s="6">
        <v>1800000</v>
      </c>
      <c r="J830" s="6">
        <v>378700</v>
      </c>
      <c r="K830" s="7">
        <f t="shared" si="24"/>
        <v>1421300</v>
      </c>
      <c r="L830" s="4" t="str">
        <f t="shared" si="25"/>
        <v>COBRO JURIDICO</v>
      </c>
    </row>
    <row r="831" spans="1:12" x14ac:dyDescent="0.2">
      <c r="A831" s="4" t="s">
        <v>11</v>
      </c>
      <c r="B831" s="4" t="s">
        <v>12</v>
      </c>
      <c r="C831" s="4" t="s">
        <v>1311</v>
      </c>
      <c r="D831" s="4" t="s">
        <v>665</v>
      </c>
      <c r="E831" s="4" t="s">
        <v>5039</v>
      </c>
      <c r="F831" s="4">
        <v>599629</v>
      </c>
      <c r="G831" s="5" t="s">
        <v>1291</v>
      </c>
      <c r="H831" s="4">
        <v>30</v>
      </c>
      <c r="I831" s="6">
        <v>1800000</v>
      </c>
      <c r="J831" s="6">
        <v>1281976</v>
      </c>
      <c r="K831" s="7">
        <f t="shared" si="24"/>
        <v>518024</v>
      </c>
      <c r="L831" s="4" t="str">
        <f t="shared" si="25"/>
        <v>COBRO JURIDICO</v>
      </c>
    </row>
    <row r="832" spans="1:12" x14ac:dyDescent="0.2">
      <c r="A832" s="4" t="s">
        <v>11</v>
      </c>
      <c r="B832" s="4" t="s">
        <v>12</v>
      </c>
      <c r="C832" s="4" t="s">
        <v>1312</v>
      </c>
      <c r="D832" s="4" t="s">
        <v>1313</v>
      </c>
      <c r="E832" s="4" t="s">
        <v>5040</v>
      </c>
      <c r="F832" s="4">
        <v>672988</v>
      </c>
      <c r="G832" s="5" t="s">
        <v>1291</v>
      </c>
      <c r="H832" s="4">
        <v>30</v>
      </c>
      <c r="I832" s="6">
        <v>1800000</v>
      </c>
      <c r="J832" s="6">
        <v>548497</v>
      </c>
      <c r="K832" s="7">
        <f t="shared" si="24"/>
        <v>1251503</v>
      </c>
      <c r="L832" s="4" t="str">
        <f t="shared" si="25"/>
        <v>COBRO JURIDICO</v>
      </c>
    </row>
    <row r="833" spans="1:12" x14ac:dyDescent="0.2">
      <c r="A833" s="4" t="s">
        <v>11</v>
      </c>
      <c r="B833" s="4" t="s">
        <v>157</v>
      </c>
      <c r="C833" s="4" t="s">
        <v>1312</v>
      </c>
      <c r="D833" s="4" t="s">
        <v>534</v>
      </c>
      <c r="E833" s="4" t="s">
        <v>5041</v>
      </c>
      <c r="F833" s="4">
        <v>1017738</v>
      </c>
      <c r="G833" s="5" t="s">
        <v>1291</v>
      </c>
      <c r="H833" s="4">
        <v>30</v>
      </c>
      <c r="I833" s="6">
        <v>1800000</v>
      </c>
      <c r="J833" s="6">
        <v>461152</v>
      </c>
      <c r="K833" s="7">
        <f t="shared" si="24"/>
        <v>1338848</v>
      </c>
      <c r="L833" s="4" t="str">
        <f t="shared" si="25"/>
        <v>COBRO JURIDICO</v>
      </c>
    </row>
    <row r="834" spans="1:12" x14ac:dyDescent="0.2">
      <c r="A834" s="4" t="s">
        <v>11</v>
      </c>
      <c r="B834" s="4" t="s">
        <v>50</v>
      </c>
      <c r="C834" s="4" t="s">
        <v>1314</v>
      </c>
      <c r="D834" s="4" t="s">
        <v>1315</v>
      </c>
      <c r="E834" s="4" t="s">
        <v>5042</v>
      </c>
      <c r="F834" s="4">
        <v>635837</v>
      </c>
      <c r="G834" s="5" t="s">
        <v>1291</v>
      </c>
      <c r="H834" s="4">
        <v>30</v>
      </c>
      <c r="I834" s="6">
        <v>1800000</v>
      </c>
      <c r="J834" s="6">
        <v>300274</v>
      </c>
      <c r="K834" s="7">
        <f t="shared" si="24"/>
        <v>1499726</v>
      </c>
      <c r="L834" s="4" t="str">
        <f t="shared" si="25"/>
        <v>COBRO JURIDICO</v>
      </c>
    </row>
    <row r="835" spans="1:12" x14ac:dyDescent="0.2">
      <c r="A835" s="4" t="s">
        <v>11</v>
      </c>
      <c r="B835" s="4" t="s">
        <v>488</v>
      </c>
      <c r="C835" s="4" t="s">
        <v>191</v>
      </c>
      <c r="D835" s="4" t="s">
        <v>1316</v>
      </c>
      <c r="E835" s="4" t="s">
        <v>5043</v>
      </c>
      <c r="F835" s="4">
        <v>735637</v>
      </c>
      <c r="G835" s="5" t="s">
        <v>1291</v>
      </c>
      <c r="H835" s="4">
        <v>30</v>
      </c>
      <c r="I835" s="6">
        <v>1800000</v>
      </c>
      <c r="J835" s="6">
        <v>809598</v>
      </c>
      <c r="K835" s="7">
        <f t="shared" ref="K835:K898" si="26">I835-J835</f>
        <v>990402</v>
      </c>
      <c r="L835" s="4" t="str">
        <f t="shared" ref="L835:L898" si="27">IF(H835=0,"SIN REPORTE",IF(H835&lt;=90,"COBRO JURIDICO","CARTERA CASTIGADA"))</f>
        <v>COBRO JURIDICO</v>
      </c>
    </row>
    <row r="836" spans="1:12" x14ac:dyDescent="0.2">
      <c r="A836" s="4" t="s">
        <v>11</v>
      </c>
      <c r="B836" s="4" t="s">
        <v>16</v>
      </c>
      <c r="C836" s="4" t="s">
        <v>1166</v>
      </c>
      <c r="D836" s="4" t="s">
        <v>1317</v>
      </c>
      <c r="E836" s="4" t="s">
        <v>5044</v>
      </c>
      <c r="F836" s="4">
        <v>677045</v>
      </c>
      <c r="G836" s="5" t="s">
        <v>1291</v>
      </c>
      <c r="H836" s="4">
        <v>30</v>
      </c>
      <c r="I836" s="6">
        <v>1800000</v>
      </c>
      <c r="J836" s="6">
        <v>1273940</v>
      </c>
      <c r="K836" s="7">
        <f t="shared" si="26"/>
        <v>526060</v>
      </c>
      <c r="L836" s="4" t="str">
        <f t="shared" si="27"/>
        <v>COBRO JURIDICO</v>
      </c>
    </row>
    <row r="837" spans="1:12" x14ac:dyDescent="0.2">
      <c r="A837" s="4" t="s">
        <v>11</v>
      </c>
      <c r="B837" s="4" t="s">
        <v>67</v>
      </c>
      <c r="C837" s="4" t="s">
        <v>1312</v>
      </c>
      <c r="D837" s="4" t="s">
        <v>1318</v>
      </c>
      <c r="E837" s="4" t="s">
        <v>5045</v>
      </c>
      <c r="F837" s="4">
        <v>1623253</v>
      </c>
      <c r="G837" s="5" t="s">
        <v>1291</v>
      </c>
      <c r="H837" s="4">
        <v>30</v>
      </c>
      <c r="I837" s="6">
        <v>1800000</v>
      </c>
      <c r="J837" s="6">
        <v>943263</v>
      </c>
      <c r="K837" s="7">
        <f t="shared" si="26"/>
        <v>856737</v>
      </c>
      <c r="L837" s="4" t="str">
        <f t="shared" si="27"/>
        <v>COBRO JURIDICO</v>
      </c>
    </row>
    <row r="838" spans="1:12" x14ac:dyDescent="0.2">
      <c r="A838" s="4" t="s">
        <v>11</v>
      </c>
      <c r="B838" s="4" t="s">
        <v>22</v>
      </c>
      <c r="C838" s="4" t="s">
        <v>747</v>
      </c>
      <c r="D838" s="4" t="s">
        <v>1319</v>
      </c>
      <c r="E838" s="4" t="s">
        <v>5046</v>
      </c>
      <c r="F838" s="4">
        <v>578649</v>
      </c>
      <c r="G838" s="5" t="s">
        <v>1291</v>
      </c>
      <c r="H838" s="4">
        <v>30</v>
      </c>
      <c r="I838" s="6">
        <v>1800000</v>
      </c>
      <c r="J838" s="6">
        <v>641127</v>
      </c>
      <c r="K838" s="7">
        <f t="shared" si="26"/>
        <v>1158873</v>
      </c>
      <c r="L838" s="4" t="str">
        <f t="shared" si="27"/>
        <v>COBRO JURIDICO</v>
      </c>
    </row>
    <row r="839" spans="1:12" x14ac:dyDescent="0.2">
      <c r="A839" s="4" t="s">
        <v>11</v>
      </c>
      <c r="B839" s="4" t="s">
        <v>12</v>
      </c>
      <c r="C839" s="4" t="s">
        <v>1320</v>
      </c>
      <c r="D839" s="4" t="s">
        <v>1321</v>
      </c>
      <c r="E839" s="4" t="s">
        <v>5047</v>
      </c>
      <c r="F839" s="4">
        <v>607539</v>
      </c>
      <c r="G839" s="5" t="s">
        <v>1291</v>
      </c>
      <c r="H839" s="4">
        <v>30</v>
      </c>
      <c r="I839" s="6">
        <v>1500000</v>
      </c>
      <c r="J839" s="6">
        <v>1292563</v>
      </c>
      <c r="K839" s="7">
        <f t="shared" si="26"/>
        <v>207437</v>
      </c>
      <c r="L839" s="4" t="str">
        <f t="shared" si="27"/>
        <v>COBRO JURIDICO</v>
      </c>
    </row>
    <row r="840" spans="1:12" x14ac:dyDescent="0.2">
      <c r="A840" s="4" t="s">
        <v>11</v>
      </c>
      <c r="B840" s="4" t="s">
        <v>25</v>
      </c>
      <c r="C840" s="4" t="s">
        <v>1322</v>
      </c>
      <c r="D840" s="4" t="s">
        <v>1323</v>
      </c>
      <c r="E840" s="4" t="s">
        <v>5048</v>
      </c>
      <c r="F840" s="4">
        <v>1508298</v>
      </c>
      <c r="G840" s="5" t="s">
        <v>1291</v>
      </c>
      <c r="H840" s="4">
        <v>30</v>
      </c>
      <c r="I840" s="6">
        <v>1500000</v>
      </c>
      <c r="J840" s="6">
        <v>1153338</v>
      </c>
      <c r="K840" s="7">
        <f t="shared" si="26"/>
        <v>346662</v>
      </c>
      <c r="L840" s="4" t="str">
        <f t="shared" si="27"/>
        <v>COBRO JURIDICO</v>
      </c>
    </row>
    <row r="841" spans="1:12" x14ac:dyDescent="0.2">
      <c r="A841" s="4" t="s">
        <v>11</v>
      </c>
      <c r="B841" s="4" t="s">
        <v>19</v>
      </c>
      <c r="C841" s="4" t="s">
        <v>1324</v>
      </c>
      <c r="D841" s="4" t="s">
        <v>1325</v>
      </c>
      <c r="E841" s="4" t="s">
        <v>5049</v>
      </c>
      <c r="F841" s="4">
        <v>44129</v>
      </c>
      <c r="G841" s="5" t="s">
        <v>1291</v>
      </c>
      <c r="H841" s="4">
        <v>30</v>
      </c>
      <c r="I841" s="6">
        <v>1500000</v>
      </c>
      <c r="J841" s="6">
        <v>461003</v>
      </c>
      <c r="K841" s="7">
        <f t="shared" si="26"/>
        <v>1038997</v>
      </c>
      <c r="L841" s="4" t="str">
        <f t="shared" si="27"/>
        <v>COBRO JURIDICO</v>
      </c>
    </row>
    <row r="842" spans="1:12" x14ac:dyDescent="0.2">
      <c r="A842" s="4" t="s">
        <v>11</v>
      </c>
      <c r="B842" s="4" t="s">
        <v>50</v>
      </c>
      <c r="C842" s="4" t="s">
        <v>1326</v>
      </c>
      <c r="D842" s="4" t="s">
        <v>1327</v>
      </c>
      <c r="E842" s="4" t="s">
        <v>5050</v>
      </c>
      <c r="F842" s="4">
        <v>1538808</v>
      </c>
      <c r="G842" s="5" t="s">
        <v>1291</v>
      </c>
      <c r="H842" s="4">
        <v>30</v>
      </c>
      <c r="I842" s="6">
        <v>1500000</v>
      </c>
      <c r="J842" s="6">
        <v>711995</v>
      </c>
      <c r="K842" s="7">
        <f t="shared" si="26"/>
        <v>788005</v>
      </c>
      <c r="L842" s="4" t="str">
        <f t="shared" si="27"/>
        <v>COBRO JURIDICO</v>
      </c>
    </row>
    <row r="843" spans="1:12" x14ac:dyDescent="0.2">
      <c r="A843" s="4" t="s">
        <v>11</v>
      </c>
      <c r="B843" s="4" t="s">
        <v>12</v>
      </c>
      <c r="C843" s="4" t="s">
        <v>1199</v>
      </c>
      <c r="D843" s="4" t="s">
        <v>1328</v>
      </c>
      <c r="E843" s="4" t="s">
        <v>5051</v>
      </c>
      <c r="F843" s="4">
        <v>1661022</v>
      </c>
      <c r="G843" s="5" t="s">
        <v>1291</v>
      </c>
      <c r="H843" s="4">
        <v>30</v>
      </c>
      <c r="I843" s="6">
        <v>1500000</v>
      </c>
      <c r="J843" s="6">
        <v>738070</v>
      </c>
      <c r="K843" s="7">
        <f t="shared" si="26"/>
        <v>761930</v>
      </c>
      <c r="L843" s="4" t="str">
        <f t="shared" si="27"/>
        <v>COBRO JURIDICO</v>
      </c>
    </row>
    <row r="844" spans="1:12" x14ac:dyDescent="0.2">
      <c r="A844" s="4" t="s">
        <v>11</v>
      </c>
      <c r="B844" s="4" t="s">
        <v>67</v>
      </c>
      <c r="C844" s="4" t="s">
        <v>1166</v>
      </c>
      <c r="D844" s="4" t="s">
        <v>531</v>
      </c>
      <c r="E844" s="4" t="s">
        <v>5052</v>
      </c>
      <c r="F844" s="4">
        <v>1680519</v>
      </c>
      <c r="G844" s="5" t="s">
        <v>1291</v>
      </c>
      <c r="H844" s="4">
        <v>30</v>
      </c>
      <c r="I844" s="6">
        <v>2500000</v>
      </c>
      <c r="J844" s="6">
        <v>1960079</v>
      </c>
      <c r="K844" s="7">
        <f t="shared" si="26"/>
        <v>539921</v>
      </c>
      <c r="L844" s="4" t="str">
        <f t="shared" si="27"/>
        <v>COBRO JURIDICO</v>
      </c>
    </row>
    <row r="845" spans="1:12" x14ac:dyDescent="0.2">
      <c r="A845" s="4" t="s">
        <v>11</v>
      </c>
      <c r="B845" s="4" t="s">
        <v>12</v>
      </c>
      <c r="C845" s="4" t="s">
        <v>1054</v>
      </c>
      <c r="D845" s="4" t="s">
        <v>1329</v>
      </c>
      <c r="E845" s="4" t="s">
        <v>5053</v>
      </c>
      <c r="F845" s="4">
        <v>529303</v>
      </c>
      <c r="G845" s="5" t="s">
        <v>1291</v>
      </c>
      <c r="H845" s="4">
        <v>30</v>
      </c>
      <c r="I845" s="6">
        <v>3500000</v>
      </c>
      <c r="J845" s="6">
        <v>1049070</v>
      </c>
      <c r="K845" s="7">
        <f t="shared" si="26"/>
        <v>2450930</v>
      </c>
      <c r="L845" s="4" t="str">
        <f t="shared" si="27"/>
        <v>COBRO JURIDICO</v>
      </c>
    </row>
    <row r="846" spans="1:12" x14ac:dyDescent="0.2">
      <c r="A846" s="4" t="s">
        <v>11</v>
      </c>
      <c r="B846" s="4" t="s">
        <v>19</v>
      </c>
      <c r="C846" s="4" t="s">
        <v>1184</v>
      </c>
      <c r="D846" s="4" t="s">
        <v>1330</v>
      </c>
      <c r="E846" s="4" t="s">
        <v>5054</v>
      </c>
      <c r="F846" s="4">
        <v>3189</v>
      </c>
      <c r="G846" s="5" t="s">
        <v>1291</v>
      </c>
      <c r="H846" s="4">
        <v>30</v>
      </c>
      <c r="I846" s="6">
        <v>4500000</v>
      </c>
      <c r="J846" s="6">
        <v>1621405</v>
      </c>
      <c r="K846" s="7">
        <f t="shared" si="26"/>
        <v>2878595</v>
      </c>
      <c r="L846" s="4" t="str">
        <f t="shared" si="27"/>
        <v>COBRO JURIDICO</v>
      </c>
    </row>
    <row r="847" spans="1:12" x14ac:dyDescent="0.2">
      <c r="A847" s="4" t="s">
        <v>11</v>
      </c>
      <c r="B847" s="4" t="s">
        <v>12</v>
      </c>
      <c r="C847" s="4" t="s">
        <v>1331</v>
      </c>
      <c r="D847" s="4" t="s">
        <v>1332</v>
      </c>
      <c r="E847" s="4" t="s">
        <v>5055</v>
      </c>
      <c r="F847" s="4">
        <v>1438181</v>
      </c>
      <c r="G847" s="5" t="s">
        <v>1291</v>
      </c>
      <c r="H847" s="4">
        <v>30</v>
      </c>
      <c r="I847" s="6">
        <v>1500000</v>
      </c>
      <c r="J847" s="6">
        <v>576187</v>
      </c>
      <c r="K847" s="7">
        <f t="shared" si="26"/>
        <v>923813</v>
      </c>
      <c r="L847" s="4" t="str">
        <f t="shared" si="27"/>
        <v>COBRO JURIDICO</v>
      </c>
    </row>
    <row r="848" spans="1:12" x14ac:dyDescent="0.2">
      <c r="A848" s="4" t="s">
        <v>11</v>
      </c>
      <c r="B848" s="4" t="s">
        <v>67</v>
      </c>
      <c r="C848" s="4" t="s">
        <v>1333</v>
      </c>
      <c r="D848" s="4" t="s">
        <v>1334</v>
      </c>
      <c r="E848" s="4" t="s">
        <v>5056</v>
      </c>
      <c r="F848" s="4">
        <v>673481</v>
      </c>
      <c r="G848" s="5" t="s">
        <v>1291</v>
      </c>
      <c r="H848" s="4">
        <v>30</v>
      </c>
      <c r="I848" s="6">
        <v>2500000</v>
      </c>
      <c r="J848" s="6">
        <v>2491710</v>
      </c>
      <c r="K848" s="7">
        <f t="shared" si="26"/>
        <v>8290</v>
      </c>
      <c r="L848" s="4" t="str">
        <f t="shared" si="27"/>
        <v>COBRO JURIDICO</v>
      </c>
    </row>
    <row r="849" spans="1:12" x14ac:dyDescent="0.2">
      <c r="A849" s="4" t="s">
        <v>11</v>
      </c>
      <c r="B849" s="4" t="s">
        <v>50</v>
      </c>
      <c r="C849" s="4" t="s">
        <v>1284</v>
      </c>
      <c r="D849" s="4" t="s">
        <v>1335</v>
      </c>
      <c r="E849" s="4" t="s">
        <v>5057</v>
      </c>
      <c r="F849" s="4">
        <v>1091394</v>
      </c>
      <c r="G849" s="5" t="s">
        <v>1291</v>
      </c>
      <c r="H849" s="4">
        <v>30</v>
      </c>
      <c r="I849" s="6">
        <v>1500000</v>
      </c>
      <c r="J849" s="6">
        <v>992898</v>
      </c>
      <c r="K849" s="7">
        <f t="shared" si="26"/>
        <v>507102</v>
      </c>
      <c r="L849" s="4" t="str">
        <f t="shared" si="27"/>
        <v>COBRO JURIDICO</v>
      </c>
    </row>
    <row r="850" spans="1:12" x14ac:dyDescent="0.2">
      <c r="A850" s="4" t="s">
        <v>11</v>
      </c>
      <c r="B850" s="4" t="s">
        <v>157</v>
      </c>
      <c r="C850" s="4" t="s">
        <v>1336</v>
      </c>
      <c r="D850" s="4" t="s">
        <v>1337</v>
      </c>
      <c r="E850" s="4" t="s">
        <v>5058</v>
      </c>
      <c r="F850" s="4">
        <v>1014123</v>
      </c>
      <c r="G850" s="5" t="s">
        <v>1291</v>
      </c>
      <c r="H850" s="4">
        <v>30</v>
      </c>
      <c r="I850" s="6">
        <v>1500000</v>
      </c>
      <c r="J850" s="6">
        <v>952746</v>
      </c>
      <c r="K850" s="7">
        <f t="shared" si="26"/>
        <v>547254</v>
      </c>
      <c r="L850" s="4" t="str">
        <f t="shared" si="27"/>
        <v>COBRO JURIDICO</v>
      </c>
    </row>
    <row r="851" spans="1:12" x14ac:dyDescent="0.2">
      <c r="A851" s="4" t="s">
        <v>11</v>
      </c>
      <c r="B851" s="4" t="s">
        <v>12</v>
      </c>
      <c r="C851" s="4" t="s">
        <v>686</v>
      </c>
      <c r="D851" s="4" t="s">
        <v>1338</v>
      </c>
      <c r="E851" s="4" t="s">
        <v>5059</v>
      </c>
      <c r="F851" s="4">
        <v>37339</v>
      </c>
      <c r="G851" s="5" t="s">
        <v>1291</v>
      </c>
      <c r="H851" s="4">
        <v>30</v>
      </c>
      <c r="I851" s="6">
        <v>1500000</v>
      </c>
      <c r="J851" s="6">
        <v>483780</v>
      </c>
      <c r="K851" s="7">
        <f t="shared" si="26"/>
        <v>1016220</v>
      </c>
      <c r="L851" s="4" t="str">
        <f t="shared" si="27"/>
        <v>COBRO JURIDICO</v>
      </c>
    </row>
    <row r="852" spans="1:12" x14ac:dyDescent="0.2">
      <c r="A852" s="4" t="s">
        <v>11</v>
      </c>
      <c r="B852" s="4" t="s">
        <v>146</v>
      </c>
      <c r="C852" s="4" t="s">
        <v>686</v>
      </c>
      <c r="D852" s="4" t="s">
        <v>1339</v>
      </c>
      <c r="E852" s="4" t="s">
        <v>5060</v>
      </c>
      <c r="F852" s="4">
        <v>1391067</v>
      </c>
      <c r="G852" s="5" t="s">
        <v>1291</v>
      </c>
      <c r="H852" s="4">
        <v>30</v>
      </c>
      <c r="I852" s="6">
        <v>1500000</v>
      </c>
      <c r="J852" s="6">
        <v>484839</v>
      </c>
      <c r="K852" s="7">
        <f t="shared" si="26"/>
        <v>1015161</v>
      </c>
      <c r="L852" s="4" t="str">
        <f t="shared" si="27"/>
        <v>COBRO JURIDICO</v>
      </c>
    </row>
    <row r="853" spans="1:12" x14ac:dyDescent="0.2">
      <c r="A853" s="4" t="s">
        <v>11</v>
      </c>
      <c r="B853" s="4" t="s">
        <v>146</v>
      </c>
      <c r="C853" s="4" t="s">
        <v>275</v>
      </c>
      <c r="D853" s="4" t="s">
        <v>1340</v>
      </c>
      <c r="E853" s="4" t="s">
        <v>5061</v>
      </c>
      <c r="F853" s="4">
        <v>39087</v>
      </c>
      <c r="G853" s="5" t="s">
        <v>1291</v>
      </c>
      <c r="H853" s="4">
        <v>30</v>
      </c>
      <c r="I853" s="6">
        <v>1500000</v>
      </c>
      <c r="J853" s="6">
        <v>924216</v>
      </c>
      <c r="K853" s="7">
        <f t="shared" si="26"/>
        <v>575784</v>
      </c>
      <c r="L853" s="4" t="str">
        <f t="shared" si="27"/>
        <v>COBRO JURIDICO</v>
      </c>
    </row>
    <row r="854" spans="1:12" x14ac:dyDescent="0.2">
      <c r="A854" s="4" t="s">
        <v>11</v>
      </c>
      <c r="B854" s="4" t="s">
        <v>12</v>
      </c>
      <c r="C854" s="4" t="s">
        <v>275</v>
      </c>
      <c r="D854" s="4" t="s">
        <v>1341</v>
      </c>
      <c r="E854" s="4" t="s">
        <v>5062</v>
      </c>
      <c r="F854" s="4">
        <v>572162</v>
      </c>
      <c r="G854" s="5" t="s">
        <v>1291</v>
      </c>
      <c r="H854" s="4">
        <v>30</v>
      </c>
      <c r="I854" s="6">
        <v>1500000</v>
      </c>
      <c r="J854" s="6">
        <v>345036</v>
      </c>
      <c r="K854" s="7">
        <f t="shared" si="26"/>
        <v>1154964</v>
      </c>
      <c r="L854" s="4" t="str">
        <f t="shared" si="27"/>
        <v>COBRO JURIDICO</v>
      </c>
    </row>
    <row r="855" spans="1:12" x14ac:dyDescent="0.2">
      <c r="A855" s="4" t="s">
        <v>11</v>
      </c>
      <c r="B855" s="4" t="s">
        <v>19</v>
      </c>
      <c r="C855" s="4" t="s">
        <v>1342</v>
      </c>
      <c r="D855" s="4" t="s">
        <v>1343</v>
      </c>
      <c r="E855" s="4" t="s">
        <v>5063</v>
      </c>
      <c r="F855" s="4">
        <v>570331</v>
      </c>
      <c r="G855" s="5" t="s">
        <v>1291</v>
      </c>
      <c r="H855" s="4">
        <v>30</v>
      </c>
      <c r="I855" s="6">
        <v>1500000</v>
      </c>
      <c r="J855" s="6">
        <v>690265</v>
      </c>
      <c r="K855" s="7">
        <f t="shared" si="26"/>
        <v>809735</v>
      </c>
      <c r="L855" s="4" t="str">
        <f t="shared" si="27"/>
        <v>COBRO JURIDICO</v>
      </c>
    </row>
    <row r="856" spans="1:12" x14ac:dyDescent="0.2">
      <c r="A856" s="4" t="s">
        <v>11</v>
      </c>
      <c r="B856" s="4" t="s">
        <v>157</v>
      </c>
      <c r="C856" s="4" t="s">
        <v>952</v>
      </c>
      <c r="D856" s="4" t="s">
        <v>1344</v>
      </c>
      <c r="E856" s="4" t="s">
        <v>5064</v>
      </c>
      <c r="F856" s="4">
        <v>1132289</v>
      </c>
      <c r="G856" s="5" t="s">
        <v>1291</v>
      </c>
      <c r="H856" s="4">
        <v>30</v>
      </c>
      <c r="I856" s="6">
        <v>1500000</v>
      </c>
      <c r="J856" s="6">
        <v>683856</v>
      </c>
      <c r="K856" s="7">
        <f t="shared" si="26"/>
        <v>816144</v>
      </c>
      <c r="L856" s="4" t="str">
        <f t="shared" si="27"/>
        <v>COBRO JURIDICO</v>
      </c>
    </row>
    <row r="857" spans="1:12" x14ac:dyDescent="0.2">
      <c r="A857" s="4" t="s">
        <v>11</v>
      </c>
      <c r="B857" s="4" t="s">
        <v>19</v>
      </c>
      <c r="C857" s="4" t="s">
        <v>1345</v>
      </c>
      <c r="D857" s="4" t="s">
        <v>1346</v>
      </c>
      <c r="E857" s="4" t="s">
        <v>5065</v>
      </c>
      <c r="F857" s="4">
        <v>616696</v>
      </c>
      <c r="G857" s="5" t="s">
        <v>1291</v>
      </c>
      <c r="H857" s="4">
        <v>30</v>
      </c>
      <c r="I857" s="6">
        <v>1500000</v>
      </c>
      <c r="J857" s="6">
        <v>360378</v>
      </c>
      <c r="K857" s="7">
        <f t="shared" si="26"/>
        <v>1139622</v>
      </c>
      <c r="L857" s="4" t="str">
        <f t="shared" si="27"/>
        <v>COBRO JURIDICO</v>
      </c>
    </row>
    <row r="858" spans="1:12" x14ac:dyDescent="0.2">
      <c r="A858" s="4" t="s">
        <v>11</v>
      </c>
      <c r="B858" s="4" t="s">
        <v>67</v>
      </c>
      <c r="C858" s="4" t="s">
        <v>1014</v>
      </c>
      <c r="D858" s="4" t="s">
        <v>1347</v>
      </c>
      <c r="E858" s="4" t="s">
        <v>5066</v>
      </c>
      <c r="F858" s="4">
        <v>1084423</v>
      </c>
      <c r="G858" s="5" t="s">
        <v>1291</v>
      </c>
      <c r="H858" s="4">
        <v>30</v>
      </c>
      <c r="I858" s="6">
        <v>1500000</v>
      </c>
      <c r="J858" s="6">
        <v>625311</v>
      </c>
      <c r="K858" s="7">
        <f t="shared" si="26"/>
        <v>874689</v>
      </c>
      <c r="L858" s="4" t="str">
        <f t="shared" si="27"/>
        <v>COBRO JURIDICO</v>
      </c>
    </row>
    <row r="859" spans="1:12" x14ac:dyDescent="0.2">
      <c r="A859" s="4" t="s">
        <v>11</v>
      </c>
      <c r="B859" s="4" t="s">
        <v>67</v>
      </c>
      <c r="C859" s="4" t="s">
        <v>191</v>
      </c>
      <c r="D859" s="4" t="s">
        <v>1348</v>
      </c>
      <c r="E859" s="4" t="s">
        <v>5067</v>
      </c>
      <c r="F859" s="4">
        <v>588283</v>
      </c>
      <c r="G859" s="5" t="s">
        <v>1291</v>
      </c>
      <c r="H859" s="4">
        <v>30</v>
      </c>
      <c r="I859" s="6">
        <v>1500000</v>
      </c>
      <c r="J859" s="6">
        <v>1010455</v>
      </c>
      <c r="K859" s="7">
        <f t="shared" si="26"/>
        <v>489545</v>
      </c>
      <c r="L859" s="4" t="str">
        <f t="shared" si="27"/>
        <v>COBRO JURIDICO</v>
      </c>
    </row>
    <row r="860" spans="1:12" x14ac:dyDescent="0.2">
      <c r="A860" s="4" t="s">
        <v>11</v>
      </c>
      <c r="B860" s="4" t="s">
        <v>12</v>
      </c>
      <c r="C860" s="4" t="s">
        <v>1213</v>
      </c>
      <c r="D860" s="4" t="s">
        <v>1349</v>
      </c>
      <c r="E860" s="4" t="s">
        <v>5068</v>
      </c>
      <c r="F860" s="4">
        <v>998466</v>
      </c>
      <c r="G860" s="5" t="s">
        <v>1291</v>
      </c>
      <c r="H860" s="4">
        <v>30</v>
      </c>
      <c r="I860" s="6">
        <v>1500000</v>
      </c>
      <c r="J860" s="6">
        <v>1449907</v>
      </c>
      <c r="K860" s="7">
        <f t="shared" si="26"/>
        <v>50093</v>
      </c>
      <c r="L860" s="4" t="str">
        <f t="shared" si="27"/>
        <v>COBRO JURIDICO</v>
      </c>
    </row>
    <row r="861" spans="1:12" x14ac:dyDescent="0.2">
      <c r="A861" s="4" t="s">
        <v>11</v>
      </c>
      <c r="B861" s="4" t="s">
        <v>22</v>
      </c>
      <c r="C861" s="4" t="s">
        <v>275</v>
      </c>
      <c r="D861" s="4" t="s">
        <v>1350</v>
      </c>
      <c r="E861" s="4" t="s">
        <v>5069</v>
      </c>
      <c r="F861" s="4">
        <v>1341963</v>
      </c>
      <c r="G861" s="5" t="s">
        <v>1291</v>
      </c>
      <c r="H861" s="4">
        <v>30</v>
      </c>
      <c r="I861" s="6">
        <v>1500000</v>
      </c>
      <c r="J861" s="6">
        <v>1109461</v>
      </c>
      <c r="K861" s="7">
        <f t="shared" si="26"/>
        <v>390539</v>
      </c>
      <c r="L861" s="4" t="str">
        <f t="shared" si="27"/>
        <v>COBRO JURIDICO</v>
      </c>
    </row>
    <row r="862" spans="1:12" x14ac:dyDescent="0.2">
      <c r="A862" s="4" t="s">
        <v>11</v>
      </c>
      <c r="B862" s="4" t="s">
        <v>12</v>
      </c>
      <c r="C862" s="4" t="s">
        <v>1351</v>
      </c>
      <c r="D862" s="4" t="s">
        <v>1352</v>
      </c>
      <c r="E862" s="4" t="s">
        <v>5070</v>
      </c>
      <c r="F862" s="4">
        <v>1365509</v>
      </c>
      <c r="G862" s="5" t="s">
        <v>1291</v>
      </c>
      <c r="H862" s="4">
        <v>30</v>
      </c>
      <c r="I862" s="6">
        <v>1500000</v>
      </c>
      <c r="J862" s="6">
        <v>475658</v>
      </c>
      <c r="K862" s="7">
        <f t="shared" si="26"/>
        <v>1024342</v>
      </c>
      <c r="L862" s="4" t="str">
        <f t="shared" si="27"/>
        <v>COBRO JURIDICO</v>
      </c>
    </row>
    <row r="863" spans="1:12" x14ac:dyDescent="0.2">
      <c r="A863" s="4" t="s">
        <v>11</v>
      </c>
      <c r="B863" s="4" t="s">
        <v>25</v>
      </c>
      <c r="C863" s="4" t="s">
        <v>1164</v>
      </c>
      <c r="D863" s="4" t="s">
        <v>177</v>
      </c>
      <c r="E863" s="4" t="s">
        <v>5071</v>
      </c>
      <c r="F863" s="4">
        <v>635530</v>
      </c>
      <c r="G863" s="5" t="s">
        <v>1291</v>
      </c>
      <c r="H863" s="4">
        <v>30</v>
      </c>
      <c r="I863" s="6">
        <v>1500000</v>
      </c>
      <c r="J863" s="6">
        <v>1456863</v>
      </c>
      <c r="K863" s="7">
        <f t="shared" si="26"/>
        <v>43137</v>
      </c>
      <c r="L863" s="4" t="str">
        <f t="shared" si="27"/>
        <v>COBRO JURIDICO</v>
      </c>
    </row>
    <row r="864" spans="1:12" x14ac:dyDescent="0.2">
      <c r="A864" s="4" t="s">
        <v>11</v>
      </c>
      <c r="B864" s="4" t="s">
        <v>12</v>
      </c>
      <c r="C864" s="4" t="s">
        <v>805</v>
      </c>
      <c r="D864" s="4" t="s">
        <v>1353</v>
      </c>
      <c r="E864" s="4" t="s">
        <v>5072</v>
      </c>
      <c r="F864" s="4">
        <v>1338605</v>
      </c>
      <c r="G864" s="5" t="s">
        <v>1291</v>
      </c>
      <c r="H864" s="4">
        <v>30</v>
      </c>
      <c r="I864" s="6">
        <v>1500000</v>
      </c>
      <c r="J864" s="6">
        <v>288349</v>
      </c>
      <c r="K864" s="7">
        <f t="shared" si="26"/>
        <v>1211651</v>
      </c>
      <c r="L864" s="4" t="str">
        <f t="shared" si="27"/>
        <v>COBRO JURIDICO</v>
      </c>
    </row>
    <row r="865" spans="1:12" x14ac:dyDescent="0.2">
      <c r="A865" s="4" t="s">
        <v>11</v>
      </c>
      <c r="B865" s="4" t="s">
        <v>12</v>
      </c>
      <c r="C865" s="4" t="s">
        <v>1354</v>
      </c>
      <c r="D865" s="4" t="s">
        <v>1355</v>
      </c>
      <c r="E865" s="4" t="s">
        <v>5073</v>
      </c>
      <c r="F865" s="4">
        <v>1533981</v>
      </c>
      <c r="G865" s="5" t="s">
        <v>1291</v>
      </c>
      <c r="H865" s="4">
        <v>30</v>
      </c>
      <c r="I865" s="6">
        <v>1500000</v>
      </c>
      <c r="J865" s="6">
        <v>707645</v>
      </c>
      <c r="K865" s="7">
        <f t="shared" si="26"/>
        <v>792355</v>
      </c>
      <c r="L865" s="4" t="str">
        <f t="shared" si="27"/>
        <v>COBRO JURIDICO</v>
      </c>
    </row>
    <row r="866" spans="1:12" x14ac:dyDescent="0.2">
      <c r="A866" s="4" t="s">
        <v>11</v>
      </c>
      <c r="B866" s="4" t="s">
        <v>12</v>
      </c>
      <c r="C866" s="4" t="s">
        <v>1356</v>
      </c>
      <c r="D866" s="4" t="s">
        <v>1357</v>
      </c>
      <c r="E866" s="4" t="s">
        <v>5074</v>
      </c>
      <c r="F866" s="4">
        <v>1365764</v>
      </c>
      <c r="G866" s="5" t="s">
        <v>1291</v>
      </c>
      <c r="H866" s="4">
        <v>30</v>
      </c>
      <c r="I866" s="6">
        <v>1500000</v>
      </c>
      <c r="J866" s="6">
        <v>975914</v>
      </c>
      <c r="K866" s="7">
        <f t="shared" si="26"/>
        <v>524086</v>
      </c>
      <c r="L866" s="4" t="str">
        <f t="shared" si="27"/>
        <v>COBRO JURIDICO</v>
      </c>
    </row>
    <row r="867" spans="1:12" x14ac:dyDescent="0.2">
      <c r="A867" s="4" t="s">
        <v>11</v>
      </c>
      <c r="B867" s="4" t="s">
        <v>19</v>
      </c>
      <c r="C867" s="4" t="s">
        <v>737</v>
      </c>
      <c r="D867" s="4" t="s">
        <v>1358</v>
      </c>
      <c r="E867" s="4" t="s">
        <v>5075</v>
      </c>
      <c r="F867" s="4">
        <v>612109</v>
      </c>
      <c r="G867" s="5" t="s">
        <v>1291</v>
      </c>
      <c r="H867" s="4">
        <v>30</v>
      </c>
      <c r="I867" s="6">
        <v>1500000</v>
      </c>
      <c r="J867" s="6">
        <v>335536</v>
      </c>
      <c r="K867" s="7">
        <f t="shared" si="26"/>
        <v>1164464</v>
      </c>
      <c r="L867" s="4" t="str">
        <f t="shared" si="27"/>
        <v>COBRO JURIDICO</v>
      </c>
    </row>
    <row r="868" spans="1:12" x14ac:dyDescent="0.2">
      <c r="A868" s="4" t="s">
        <v>11</v>
      </c>
      <c r="B868" s="4" t="s">
        <v>50</v>
      </c>
      <c r="C868" s="4" t="s">
        <v>1359</v>
      </c>
      <c r="D868" s="4" t="s">
        <v>1360</v>
      </c>
      <c r="E868" s="4" t="s">
        <v>5076</v>
      </c>
      <c r="F868" s="4">
        <v>646883</v>
      </c>
      <c r="G868" s="5" t="s">
        <v>1291</v>
      </c>
      <c r="H868" s="4">
        <v>30</v>
      </c>
      <c r="I868" s="6">
        <v>1500000</v>
      </c>
      <c r="J868" s="6">
        <v>978642</v>
      </c>
      <c r="K868" s="7">
        <f t="shared" si="26"/>
        <v>521358</v>
      </c>
      <c r="L868" s="4" t="str">
        <f t="shared" si="27"/>
        <v>COBRO JURIDICO</v>
      </c>
    </row>
    <row r="869" spans="1:12" x14ac:dyDescent="0.2">
      <c r="A869" s="4" t="s">
        <v>11</v>
      </c>
      <c r="B869" s="4" t="s">
        <v>19</v>
      </c>
      <c r="C869" s="4" t="s">
        <v>1361</v>
      </c>
      <c r="D869" s="4" t="s">
        <v>1362</v>
      </c>
      <c r="E869" s="4" t="s">
        <v>5077</v>
      </c>
      <c r="F869" s="4">
        <v>860567</v>
      </c>
      <c r="G869" s="5" t="s">
        <v>1291</v>
      </c>
      <c r="H869" s="4">
        <v>30</v>
      </c>
      <c r="I869" s="6">
        <v>1500000</v>
      </c>
      <c r="J869" s="6">
        <v>512326</v>
      </c>
      <c r="K869" s="7">
        <f t="shared" si="26"/>
        <v>987674</v>
      </c>
      <c r="L869" s="4" t="str">
        <f t="shared" si="27"/>
        <v>COBRO JURIDICO</v>
      </c>
    </row>
    <row r="870" spans="1:12" x14ac:dyDescent="0.2">
      <c r="A870" s="4" t="s">
        <v>11</v>
      </c>
      <c r="B870" s="4" t="s">
        <v>19</v>
      </c>
      <c r="C870" s="4" t="s">
        <v>1363</v>
      </c>
      <c r="D870" s="4" t="s">
        <v>1364</v>
      </c>
      <c r="E870" s="4" t="s">
        <v>5078</v>
      </c>
      <c r="F870" s="4">
        <v>742302</v>
      </c>
      <c r="G870" s="5" t="s">
        <v>1291</v>
      </c>
      <c r="H870" s="4">
        <v>30</v>
      </c>
      <c r="I870" s="6">
        <v>1500000</v>
      </c>
      <c r="J870" s="6">
        <v>565448</v>
      </c>
      <c r="K870" s="7">
        <f t="shared" si="26"/>
        <v>934552</v>
      </c>
      <c r="L870" s="4" t="str">
        <f t="shared" si="27"/>
        <v>COBRO JURIDICO</v>
      </c>
    </row>
    <row r="871" spans="1:12" x14ac:dyDescent="0.2">
      <c r="A871" s="4" t="s">
        <v>11</v>
      </c>
      <c r="B871" s="4" t="s">
        <v>25</v>
      </c>
      <c r="C871" s="4" t="s">
        <v>809</v>
      </c>
      <c r="D871" s="4" t="s">
        <v>221</v>
      </c>
      <c r="E871" s="4" t="s">
        <v>5079</v>
      </c>
      <c r="F871" s="4">
        <v>1601960</v>
      </c>
      <c r="G871" s="5" t="s">
        <v>1291</v>
      </c>
      <c r="H871" s="4">
        <v>30</v>
      </c>
      <c r="I871" s="6">
        <v>1500000</v>
      </c>
      <c r="J871" s="6">
        <v>1067890</v>
      </c>
      <c r="K871" s="7">
        <f t="shared" si="26"/>
        <v>432110</v>
      </c>
      <c r="L871" s="4" t="str">
        <f t="shared" si="27"/>
        <v>COBRO JURIDICO</v>
      </c>
    </row>
    <row r="872" spans="1:12" x14ac:dyDescent="0.2">
      <c r="A872" s="4" t="s">
        <v>11</v>
      </c>
      <c r="B872" s="4" t="s">
        <v>12</v>
      </c>
      <c r="C872" s="4" t="s">
        <v>1365</v>
      </c>
      <c r="D872" s="4" t="s">
        <v>1366</v>
      </c>
      <c r="E872" s="4" t="s">
        <v>5080</v>
      </c>
      <c r="F872" s="4">
        <v>507663</v>
      </c>
      <c r="G872" s="5" t="s">
        <v>1291</v>
      </c>
      <c r="H872" s="4">
        <v>30</v>
      </c>
      <c r="I872" s="6">
        <v>1500000</v>
      </c>
      <c r="J872" s="6">
        <v>1421375</v>
      </c>
      <c r="K872" s="7">
        <f t="shared" si="26"/>
        <v>78625</v>
      </c>
      <c r="L872" s="4" t="str">
        <f t="shared" si="27"/>
        <v>COBRO JURIDICO</v>
      </c>
    </row>
    <row r="873" spans="1:12" x14ac:dyDescent="0.2">
      <c r="A873" s="4" t="s">
        <v>11</v>
      </c>
      <c r="B873" s="4" t="s">
        <v>157</v>
      </c>
      <c r="C873" s="4" t="s">
        <v>1367</v>
      </c>
      <c r="D873" s="4" t="s">
        <v>1368</v>
      </c>
      <c r="E873" s="4" t="s">
        <v>5081</v>
      </c>
      <c r="F873" s="4">
        <v>1600939</v>
      </c>
      <c r="G873" s="5" t="s">
        <v>1291</v>
      </c>
      <c r="H873" s="4">
        <v>30</v>
      </c>
      <c r="I873" s="6">
        <v>1500000</v>
      </c>
      <c r="J873" s="6">
        <v>737734</v>
      </c>
      <c r="K873" s="7">
        <f t="shared" si="26"/>
        <v>762266</v>
      </c>
      <c r="L873" s="4" t="str">
        <f t="shared" si="27"/>
        <v>COBRO JURIDICO</v>
      </c>
    </row>
    <row r="874" spans="1:12" x14ac:dyDescent="0.2">
      <c r="A874" s="4" t="s">
        <v>11</v>
      </c>
      <c r="B874" s="4" t="s">
        <v>12</v>
      </c>
      <c r="C874" s="4" t="s">
        <v>191</v>
      </c>
      <c r="D874" s="4" t="s">
        <v>1300</v>
      </c>
      <c r="E874" s="4" t="s">
        <v>5082</v>
      </c>
      <c r="F874" s="4">
        <v>1660966</v>
      </c>
      <c r="G874" s="5" t="s">
        <v>1291</v>
      </c>
      <c r="H874" s="4">
        <v>30</v>
      </c>
      <c r="I874" s="6">
        <v>1800000</v>
      </c>
      <c r="J874" s="6">
        <v>1553187</v>
      </c>
      <c r="K874" s="7">
        <f t="shared" si="26"/>
        <v>246813</v>
      </c>
      <c r="L874" s="4" t="str">
        <f t="shared" si="27"/>
        <v>COBRO JURIDICO</v>
      </c>
    </row>
    <row r="875" spans="1:12" x14ac:dyDescent="0.2">
      <c r="A875" s="4" t="s">
        <v>11</v>
      </c>
      <c r="B875" s="4" t="s">
        <v>19</v>
      </c>
      <c r="C875" s="4" t="s">
        <v>1369</v>
      </c>
      <c r="D875" s="4" t="s">
        <v>1370</v>
      </c>
      <c r="E875" s="4" t="s">
        <v>5083</v>
      </c>
      <c r="F875" s="4">
        <v>4328</v>
      </c>
      <c r="G875" s="5" t="s">
        <v>1291</v>
      </c>
      <c r="H875" s="4">
        <v>30</v>
      </c>
      <c r="I875" s="6">
        <v>1500000</v>
      </c>
      <c r="J875" s="6">
        <v>1191421</v>
      </c>
      <c r="K875" s="7">
        <f t="shared" si="26"/>
        <v>308579</v>
      </c>
      <c r="L875" s="4" t="str">
        <f t="shared" si="27"/>
        <v>COBRO JURIDICO</v>
      </c>
    </row>
    <row r="876" spans="1:12" x14ac:dyDescent="0.2">
      <c r="A876" s="4" t="s">
        <v>11</v>
      </c>
      <c r="B876" s="4" t="s">
        <v>22</v>
      </c>
      <c r="C876" s="4" t="s">
        <v>1369</v>
      </c>
      <c r="D876" s="4" t="s">
        <v>303</v>
      </c>
      <c r="E876" s="4" t="s">
        <v>5084</v>
      </c>
      <c r="F876" s="4">
        <v>1366929</v>
      </c>
      <c r="G876" s="5" t="s">
        <v>1291</v>
      </c>
      <c r="H876" s="4">
        <v>30</v>
      </c>
      <c r="I876" s="6">
        <v>1500000</v>
      </c>
      <c r="J876" s="6">
        <v>1459223</v>
      </c>
      <c r="K876" s="7">
        <f t="shared" si="26"/>
        <v>40777</v>
      </c>
      <c r="L876" s="4" t="str">
        <f t="shared" si="27"/>
        <v>COBRO JURIDICO</v>
      </c>
    </row>
    <row r="877" spans="1:12" x14ac:dyDescent="0.2">
      <c r="A877" s="4" t="s">
        <v>11</v>
      </c>
      <c r="B877" s="4" t="s">
        <v>157</v>
      </c>
      <c r="C877" s="4" t="s">
        <v>1371</v>
      </c>
      <c r="D877" s="4" t="s">
        <v>1372</v>
      </c>
      <c r="E877" s="4" t="s">
        <v>5085</v>
      </c>
      <c r="F877" s="4">
        <v>43097</v>
      </c>
      <c r="G877" s="5" t="s">
        <v>1291</v>
      </c>
      <c r="H877" s="4">
        <v>30</v>
      </c>
      <c r="I877" s="6">
        <v>1500000</v>
      </c>
      <c r="J877" s="6">
        <v>544707</v>
      </c>
      <c r="K877" s="7">
        <f t="shared" si="26"/>
        <v>955293</v>
      </c>
      <c r="L877" s="4" t="str">
        <f t="shared" si="27"/>
        <v>COBRO JURIDICO</v>
      </c>
    </row>
    <row r="878" spans="1:12" x14ac:dyDescent="0.2">
      <c r="A878" s="4" t="s">
        <v>11</v>
      </c>
      <c r="B878" s="4" t="s">
        <v>157</v>
      </c>
      <c r="C878" s="4" t="s">
        <v>193</v>
      </c>
      <c r="D878" s="4" t="s">
        <v>1373</v>
      </c>
      <c r="E878" s="4" t="s">
        <v>5086</v>
      </c>
      <c r="F878" s="4">
        <v>12499</v>
      </c>
      <c r="G878" s="5" t="s">
        <v>1291</v>
      </c>
      <c r="H878" s="4">
        <v>30</v>
      </c>
      <c r="I878" s="6">
        <v>3500000</v>
      </c>
      <c r="J878" s="6">
        <v>3448531</v>
      </c>
      <c r="K878" s="7">
        <f t="shared" si="26"/>
        <v>51469</v>
      </c>
      <c r="L878" s="4" t="str">
        <f t="shared" si="27"/>
        <v>COBRO JURIDICO</v>
      </c>
    </row>
    <row r="879" spans="1:12" x14ac:dyDescent="0.2">
      <c r="A879" s="4" t="s">
        <v>11</v>
      </c>
      <c r="B879" s="4" t="s">
        <v>12</v>
      </c>
      <c r="C879" s="4" t="s">
        <v>462</v>
      </c>
      <c r="D879" s="4" t="s">
        <v>1374</v>
      </c>
      <c r="E879" s="4" t="s">
        <v>5087</v>
      </c>
      <c r="F879" s="4">
        <v>1610847</v>
      </c>
      <c r="G879" s="5" t="s">
        <v>1291</v>
      </c>
      <c r="H879" s="4">
        <v>30</v>
      </c>
      <c r="I879" s="6">
        <v>3400000</v>
      </c>
      <c r="J879" s="6">
        <v>1200988</v>
      </c>
      <c r="K879" s="7">
        <f t="shared" si="26"/>
        <v>2199012</v>
      </c>
      <c r="L879" s="4" t="str">
        <f t="shared" si="27"/>
        <v>COBRO JURIDICO</v>
      </c>
    </row>
    <row r="880" spans="1:12" x14ac:dyDescent="0.2">
      <c r="A880" s="4" t="s">
        <v>11</v>
      </c>
      <c r="B880" s="4" t="s">
        <v>12</v>
      </c>
      <c r="C880" s="4" t="s">
        <v>1375</v>
      </c>
      <c r="D880" s="4" t="s">
        <v>1376</v>
      </c>
      <c r="E880" s="4" t="s">
        <v>5088</v>
      </c>
      <c r="F880" s="4">
        <v>841898</v>
      </c>
      <c r="G880" s="5" t="s">
        <v>1291</v>
      </c>
      <c r="H880" s="4">
        <v>30</v>
      </c>
      <c r="I880" s="6">
        <v>3300000</v>
      </c>
      <c r="J880" s="6">
        <v>1149147</v>
      </c>
      <c r="K880" s="7">
        <f t="shared" si="26"/>
        <v>2150853</v>
      </c>
      <c r="L880" s="4" t="str">
        <f t="shared" si="27"/>
        <v>COBRO JURIDICO</v>
      </c>
    </row>
    <row r="881" spans="1:12" x14ac:dyDescent="0.2">
      <c r="A881" s="4" t="s">
        <v>11</v>
      </c>
      <c r="B881" s="4" t="s">
        <v>19</v>
      </c>
      <c r="C881" s="4" t="s">
        <v>1377</v>
      </c>
      <c r="D881" s="4" t="s">
        <v>713</v>
      </c>
      <c r="E881" s="4" t="s">
        <v>5089</v>
      </c>
      <c r="F881" s="4">
        <v>671543</v>
      </c>
      <c r="G881" s="5" t="s">
        <v>1291</v>
      </c>
      <c r="H881" s="4">
        <v>30</v>
      </c>
      <c r="I881" s="6">
        <v>3200000</v>
      </c>
      <c r="J881" s="6">
        <v>1444818</v>
      </c>
      <c r="K881" s="7">
        <f t="shared" si="26"/>
        <v>1755182</v>
      </c>
      <c r="L881" s="4" t="str">
        <f t="shared" si="27"/>
        <v>COBRO JURIDICO</v>
      </c>
    </row>
    <row r="882" spans="1:12" x14ac:dyDescent="0.2">
      <c r="A882" s="4" t="s">
        <v>11</v>
      </c>
      <c r="B882" s="4" t="s">
        <v>19</v>
      </c>
      <c r="C882" s="4" t="s">
        <v>700</v>
      </c>
      <c r="D882" s="4" t="s">
        <v>1378</v>
      </c>
      <c r="E882" s="4" t="s">
        <v>5090</v>
      </c>
      <c r="F882" s="4">
        <v>643005</v>
      </c>
      <c r="G882" s="5" t="s">
        <v>1291</v>
      </c>
      <c r="H882" s="4">
        <v>30</v>
      </c>
      <c r="I882" s="6">
        <v>3100000</v>
      </c>
      <c r="J882" s="6">
        <v>803769</v>
      </c>
      <c r="K882" s="7">
        <f t="shared" si="26"/>
        <v>2296231</v>
      </c>
      <c r="L882" s="4" t="str">
        <f t="shared" si="27"/>
        <v>COBRO JURIDICO</v>
      </c>
    </row>
    <row r="883" spans="1:12" x14ac:dyDescent="0.2">
      <c r="A883" s="4" t="s">
        <v>11</v>
      </c>
      <c r="B883" s="4" t="s">
        <v>157</v>
      </c>
      <c r="C883" s="4" t="s">
        <v>747</v>
      </c>
      <c r="D883" s="4" t="s">
        <v>1379</v>
      </c>
      <c r="E883" s="4" t="s">
        <v>5091</v>
      </c>
      <c r="F883" s="4">
        <v>1442472</v>
      </c>
      <c r="G883" s="5" t="s">
        <v>1291</v>
      </c>
      <c r="H883" s="4">
        <v>30</v>
      </c>
      <c r="I883" s="6">
        <v>3000000</v>
      </c>
      <c r="J883" s="6">
        <v>864461</v>
      </c>
      <c r="K883" s="7">
        <f t="shared" si="26"/>
        <v>2135539</v>
      </c>
      <c r="L883" s="4" t="str">
        <f t="shared" si="27"/>
        <v>COBRO JURIDICO</v>
      </c>
    </row>
    <row r="884" spans="1:12" x14ac:dyDescent="0.2">
      <c r="A884" s="4" t="s">
        <v>11</v>
      </c>
      <c r="B884" s="4" t="s">
        <v>12</v>
      </c>
      <c r="C884" s="4" t="s">
        <v>1016</v>
      </c>
      <c r="D884" s="4" t="s">
        <v>1380</v>
      </c>
      <c r="E884" s="4" t="s">
        <v>5092</v>
      </c>
      <c r="F884" s="4">
        <v>1116225</v>
      </c>
      <c r="G884" s="5" t="s">
        <v>1291</v>
      </c>
      <c r="H884" s="4">
        <v>30</v>
      </c>
      <c r="I884" s="6">
        <v>2900000</v>
      </c>
      <c r="J884" s="6">
        <v>2372305</v>
      </c>
      <c r="K884" s="7">
        <f t="shared" si="26"/>
        <v>527695</v>
      </c>
      <c r="L884" s="4" t="str">
        <f t="shared" si="27"/>
        <v>COBRO JURIDICO</v>
      </c>
    </row>
    <row r="885" spans="1:12" x14ac:dyDescent="0.2">
      <c r="A885" s="4" t="s">
        <v>11</v>
      </c>
      <c r="B885" s="4" t="s">
        <v>12</v>
      </c>
      <c r="C885" s="4" t="s">
        <v>1381</v>
      </c>
      <c r="D885" s="4" t="s">
        <v>1382</v>
      </c>
      <c r="E885" s="4" t="s">
        <v>5093</v>
      </c>
      <c r="F885" s="4">
        <v>632792</v>
      </c>
      <c r="G885" s="5" t="s">
        <v>1291</v>
      </c>
      <c r="H885" s="4">
        <v>30</v>
      </c>
      <c r="I885" s="6">
        <v>2800000</v>
      </c>
      <c r="J885" s="6">
        <v>1006521</v>
      </c>
      <c r="K885" s="7">
        <f t="shared" si="26"/>
        <v>1793479</v>
      </c>
      <c r="L885" s="4" t="str">
        <f t="shared" si="27"/>
        <v>COBRO JURIDICO</v>
      </c>
    </row>
    <row r="886" spans="1:12" x14ac:dyDescent="0.2">
      <c r="A886" s="4" t="s">
        <v>11</v>
      </c>
      <c r="B886" s="4" t="s">
        <v>50</v>
      </c>
      <c r="C886" s="4" t="s">
        <v>1040</v>
      </c>
      <c r="D886" s="4" t="s">
        <v>1383</v>
      </c>
      <c r="E886" s="4" t="s">
        <v>5094</v>
      </c>
      <c r="F886" s="4">
        <v>613396</v>
      </c>
      <c r="G886" s="5" t="s">
        <v>1291</v>
      </c>
      <c r="H886" s="4">
        <v>30</v>
      </c>
      <c r="I886" s="6">
        <v>2700000</v>
      </c>
      <c r="J886" s="6">
        <v>1243249</v>
      </c>
      <c r="K886" s="7">
        <f t="shared" si="26"/>
        <v>1456751</v>
      </c>
      <c r="L886" s="4" t="str">
        <f t="shared" si="27"/>
        <v>COBRO JURIDICO</v>
      </c>
    </row>
    <row r="887" spans="1:12" x14ac:dyDescent="0.2">
      <c r="A887" s="4" t="s">
        <v>11</v>
      </c>
      <c r="B887" s="4" t="s">
        <v>25</v>
      </c>
      <c r="C887" s="4" t="s">
        <v>1384</v>
      </c>
      <c r="D887" s="4" t="s">
        <v>1385</v>
      </c>
      <c r="E887" s="4" t="s">
        <v>5095</v>
      </c>
      <c r="F887" s="4">
        <v>516094</v>
      </c>
      <c r="G887" s="5" t="s">
        <v>1291</v>
      </c>
      <c r="H887" s="4">
        <v>30</v>
      </c>
      <c r="I887" s="6">
        <v>2600000</v>
      </c>
      <c r="J887" s="6">
        <v>597947</v>
      </c>
      <c r="K887" s="7">
        <f t="shared" si="26"/>
        <v>2002053</v>
      </c>
      <c r="L887" s="4" t="str">
        <f t="shared" si="27"/>
        <v>COBRO JURIDICO</v>
      </c>
    </row>
    <row r="888" spans="1:12" x14ac:dyDescent="0.2">
      <c r="A888" s="4" t="s">
        <v>11</v>
      </c>
      <c r="B888" s="4" t="s">
        <v>22</v>
      </c>
      <c r="C888" s="4" t="s">
        <v>1386</v>
      </c>
      <c r="D888" s="4" t="s">
        <v>1387</v>
      </c>
      <c r="E888" s="4" t="s">
        <v>5096</v>
      </c>
      <c r="F888" s="4">
        <v>768513</v>
      </c>
      <c r="G888" s="5" t="s">
        <v>1291</v>
      </c>
      <c r="H888" s="4">
        <v>30</v>
      </c>
      <c r="I888" s="6">
        <v>2500000</v>
      </c>
      <c r="J888" s="6">
        <v>820393</v>
      </c>
      <c r="K888" s="7">
        <f t="shared" si="26"/>
        <v>1679607</v>
      </c>
      <c r="L888" s="4" t="str">
        <f t="shared" si="27"/>
        <v>COBRO JURIDICO</v>
      </c>
    </row>
    <row r="889" spans="1:12" x14ac:dyDescent="0.2">
      <c r="A889" s="4" t="s">
        <v>11</v>
      </c>
      <c r="B889" s="4" t="s">
        <v>12</v>
      </c>
      <c r="C889" s="4" t="s">
        <v>1388</v>
      </c>
      <c r="D889" s="4" t="s">
        <v>1389</v>
      </c>
      <c r="E889" s="4" t="s">
        <v>5097</v>
      </c>
      <c r="F889" s="4">
        <v>1653458</v>
      </c>
      <c r="G889" s="5" t="s">
        <v>1291</v>
      </c>
      <c r="H889" s="4">
        <v>30</v>
      </c>
      <c r="I889" s="6">
        <v>2400000</v>
      </c>
      <c r="J889" s="6">
        <v>1136621</v>
      </c>
      <c r="K889" s="7">
        <f t="shared" si="26"/>
        <v>1263379</v>
      </c>
      <c r="L889" s="4" t="str">
        <f t="shared" si="27"/>
        <v>COBRO JURIDICO</v>
      </c>
    </row>
    <row r="890" spans="1:12" x14ac:dyDescent="0.2">
      <c r="A890" s="4" t="s">
        <v>11</v>
      </c>
      <c r="B890" s="4" t="s">
        <v>12</v>
      </c>
      <c r="C890" s="4" t="s">
        <v>686</v>
      </c>
      <c r="D890" s="4" t="s">
        <v>1390</v>
      </c>
      <c r="E890" s="4" t="s">
        <v>5098</v>
      </c>
      <c r="F890" s="4">
        <v>1079225</v>
      </c>
      <c r="G890" s="5" t="s">
        <v>1291</v>
      </c>
      <c r="H890" s="4">
        <v>30</v>
      </c>
      <c r="I890" s="6">
        <v>2300000</v>
      </c>
      <c r="J890" s="6">
        <v>545154</v>
      </c>
      <c r="K890" s="7">
        <f t="shared" si="26"/>
        <v>1754846</v>
      </c>
      <c r="L890" s="4" t="str">
        <f t="shared" si="27"/>
        <v>COBRO JURIDICO</v>
      </c>
    </row>
    <row r="891" spans="1:12" x14ac:dyDescent="0.2">
      <c r="A891" s="4" t="s">
        <v>11</v>
      </c>
      <c r="B891" s="4" t="s">
        <v>12</v>
      </c>
      <c r="C891" s="4" t="s">
        <v>1154</v>
      </c>
      <c r="D891" s="4" t="s">
        <v>1391</v>
      </c>
      <c r="E891" s="4" t="s">
        <v>5099</v>
      </c>
      <c r="F891" s="4">
        <v>1688801</v>
      </c>
      <c r="G891" s="5" t="s">
        <v>1291</v>
      </c>
      <c r="H891" s="4">
        <v>30</v>
      </c>
      <c r="I891" s="6">
        <v>3200000</v>
      </c>
      <c r="J891" s="6">
        <v>2731436</v>
      </c>
      <c r="K891" s="7">
        <f t="shared" si="26"/>
        <v>468564</v>
      </c>
      <c r="L891" s="4" t="str">
        <f t="shared" si="27"/>
        <v>COBRO JURIDICO</v>
      </c>
    </row>
    <row r="892" spans="1:12" x14ac:dyDescent="0.2">
      <c r="A892" s="4" t="s">
        <v>11</v>
      </c>
      <c r="B892" s="4" t="s">
        <v>19</v>
      </c>
      <c r="C892" s="4" t="s">
        <v>890</v>
      </c>
      <c r="D892" s="4" t="s">
        <v>1392</v>
      </c>
      <c r="E892" s="4" t="s">
        <v>5100</v>
      </c>
      <c r="F892" s="4">
        <v>1596731</v>
      </c>
      <c r="G892" s="5" t="s">
        <v>15</v>
      </c>
      <c r="H892" s="4">
        <v>30</v>
      </c>
      <c r="I892" s="6">
        <v>2100000</v>
      </c>
      <c r="J892" s="6">
        <v>1391270</v>
      </c>
      <c r="K892" s="7">
        <f t="shared" si="26"/>
        <v>708730</v>
      </c>
      <c r="L892" s="4" t="str">
        <f t="shared" si="27"/>
        <v>COBRO JURIDICO</v>
      </c>
    </row>
    <row r="893" spans="1:12" x14ac:dyDescent="0.2">
      <c r="A893" s="4" t="s">
        <v>11</v>
      </c>
      <c r="B893" s="4" t="s">
        <v>12</v>
      </c>
      <c r="C893" s="4" t="s">
        <v>627</v>
      </c>
      <c r="D893" s="4" t="s">
        <v>1393</v>
      </c>
      <c r="E893" s="4" t="s">
        <v>5101</v>
      </c>
      <c r="F893" s="4">
        <v>602704</v>
      </c>
      <c r="G893" s="5" t="s">
        <v>15</v>
      </c>
      <c r="H893" s="4">
        <v>30</v>
      </c>
      <c r="I893" s="6">
        <v>2000000</v>
      </c>
      <c r="J893" s="6">
        <v>233772</v>
      </c>
      <c r="K893" s="7">
        <f t="shared" si="26"/>
        <v>1766228</v>
      </c>
      <c r="L893" s="4" t="str">
        <f t="shared" si="27"/>
        <v>COBRO JURIDICO</v>
      </c>
    </row>
    <row r="894" spans="1:12" x14ac:dyDescent="0.2">
      <c r="A894" s="4" t="s">
        <v>11</v>
      </c>
      <c r="B894" s="4" t="s">
        <v>19</v>
      </c>
      <c r="C894" s="4" t="s">
        <v>686</v>
      </c>
      <c r="D894" s="4" t="s">
        <v>1394</v>
      </c>
      <c r="E894" s="4" t="s">
        <v>5102</v>
      </c>
      <c r="F894" s="4">
        <v>682524</v>
      </c>
      <c r="G894" s="5" t="s">
        <v>15</v>
      </c>
      <c r="H894" s="4">
        <v>30</v>
      </c>
      <c r="I894" s="6">
        <v>1900000</v>
      </c>
      <c r="J894" s="6">
        <v>1315831</v>
      </c>
      <c r="K894" s="7">
        <f t="shared" si="26"/>
        <v>584169</v>
      </c>
      <c r="L894" s="4" t="str">
        <f t="shared" si="27"/>
        <v>COBRO JURIDICO</v>
      </c>
    </row>
    <row r="895" spans="1:12" x14ac:dyDescent="0.2">
      <c r="A895" s="4" t="s">
        <v>11</v>
      </c>
      <c r="B895" s="4" t="s">
        <v>12</v>
      </c>
      <c r="C895" s="4" t="s">
        <v>757</v>
      </c>
      <c r="D895" s="4" t="s">
        <v>211</v>
      </c>
      <c r="E895" s="4" t="s">
        <v>5103</v>
      </c>
      <c r="F895" s="4">
        <v>619732</v>
      </c>
      <c r="G895" s="5" t="s">
        <v>15</v>
      </c>
      <c r="H895" s="4">
        <v>30</v>
      </c>
      <c r="I895" s="6">
        <v>1800000</v>
      </c>
      <c r="J895" s="6">
        <v>1475498</v>
      </c>
      <c r="K895" s="7">
        <f t="shared" si="26"/>
        <v>324502</v>
      </c>
      <c r="L895" s="4" t="str">
        <f t="shared" si="27"/>
        <v>COBRO JURIDICO</v>
      </c>
    </row>
    <row r="896" spans="1:12" x14ac:dyDescent="0.2">
      <c r="A896" s="4" t="s">
        <v>11</v>
      </c>
      <c r="B896" s="4" t="s">
        <v>19</v>
      </c>
      <c r="C896" s="4" t="s">
        <v>1395</v>
      </c>
      <c r="D896" s="4" t="s">
        <v>1396</v>
      </c>
      <c r="E896" s="4" t="s">
        <v>5104</v>
      </c>
      <c r="F896" s="4">
        <v>1747391</v>
      </c>
      <c r="G896" s="5" t="s">
        <v>15</v>
      </c>
      <c r="H896" s="4">
        <v>30</v>
      </c>
      <c r="I896" s="6">
        <v>1700000</v>
      </c>
      <c r="J896" s="6">
        <v>1584725</v>
      </c>
      <c r="K896" s="7">
        <f t="shared" si="26"/>
        <v>115275</v>
      </c>
      <c r="L896" s="4" t="str">
        <f t="shared" si="27"/>
        <v>COBRO JURIDICO</v>
      </c>
    </row>
    <row r="897" spans="1:12" x14ac:dyDescent="0.2">
      <c r="A897" s="4" t="s">
        <v>11</v>
      </c>
      <c r="B897" s="4" t="s">
        <v>67</v>
      </c>
      <c r="C897" s="4" t="s">
        <v>1014</v>
      </c>
      <c r="D897" s="4" t="s">
        <v>1397</v>
      </c>
      <c r="E897" s="4" t="s">
        <v>5105</v>
      </c>
      <c r="F897" s="4">
        <v>1683877</v>
      </c>
      <c r="G897" s="5" t="s">
        <v>15</v>
      </c>
      <c r="H897" s="4">
        <v>30</v>
      </c>
      <c r="I897" s="6">
        <v>2600000</v>
      </c>
      <c r="J897" s="6">
        <v>1787075</v>
      </c>
      <c r="K897" s="7">
        <f t="shared" si="26"/>
        <v>812925</v>
      </c>
      <c r="L897" s="4" t="str">
        <f t="shared" si="27"/>
        <v>COBRO JURIDICO</v>
      </c>
    </row>
    <row r="898" spans="1:12" x14ac:dyDescent="0.2">
      <c r="A898" s="4" t="s">
        <v>11</v>
      </c>
      <c r="B898" s="4" t="s">
        <v>50</v>
      </c>
      <c r="C898" s="4" t="s">
        <v>1398</v>
      </c>
      <c r="D898" s="4" t="s">
        <v>1399</v>
      </c>
      <c r="E898" s="4" t="s">
        <v>5106</v>
      </c>
      <c r="F898" s="4">
        <v>1360831</v>
      </c>
      <c r="G898" s="5" t="s">
        <v>15</v>
      </c>
      <c r="H898" s="4">
        <v>30</v>
      </c>
      <c r="I898" s="6">
        <v>1500000</v>
      </c>
      <c r="J898" s="6">
        <v>969944</v>
      </c>
      <c r="K898" s="7">
        <f t="shared" si="26"/>
        <v>530056</v>
      </c>
      <c r="L898" s="4" t="str">
        <f t="shared" si="27"/>
        <v>COBRO JURIDICO</v>
      </c>
    </row>
    <row r="899" spans="1:12" x14ac:dyDescent="0.2">
      <c r="A899" s="4" t="s">
        <v>11</v>
      </c>
      <c r="B899" s="4" t="s">
        <v>22</v>
      </c>
      <c r="C899" s="4" t="s">
        <v>191</v>
      </c>
      <c r="D899" s="4" t="s">
        <v>1400</v>
      </c>
      <c r="E899" s="4" t="s">
        <v>5107</v>
      </c>
      <c r="F899" s="4">
        <v>1336534</v>
      </c>
      <c r="G899" s="5" t="s">
        <v>15</v>
      </c>
      <c r="H899" s="4">
        <v>30</v>
      </c>
      <c r="I899" s="6">
        <v>1400000</v>
      </c>
      <c r="J899" s="6">
        <v>745300</v>
      </c>
      <c r="K899" s="7">
        <f t="shared" ref="K899:K962" si="28">I899-J899</f>
        <v>654700</v>
      </c>
      <c r="L899" s="4" t="str">
        <f t="shared" ref="L899:L962" si="29">IF(H899=0,"SIN REPORTE",IF(H899&lt;=90,"COBRO JURIDICO","CARTERA CASTIGADA"))</f>
        <v>COBRO JURIDICO</v>
      </c>
    </row>
    <row r="900" spans="1:12" x14ac:dyDescent="0.2">
      <c r="A900" s="4" t="s">
        <v>11</v>
      </c>
      <c r="B900" s="4" t="s">
        <v>12</v>
      </c>
      <c r="C900" s="4" t="s">
        <v>1401</v>
      </c>
      <c r="D900" s="4" t="s">
        <v>1402</v>
      </c>
      <c r="E900" s="4" t="s">
        <v>5108</v>
      </c>
      <c r="F900" s="4">
        <v>1536414</v>
      </c>
      <c r="G900" s="5" t="s">
        <v>15</v>
      </c>
      <c r="H900" s="4">
        <v>30</v>
      </c>
      <c r="I900" s="6">
        <v>1300000</v>
      </c>
      <c r="J900" s="6">
        <v>819590</v>
      </c>
      <c r="K900" s="7">
        <f t="shared" si="28"/>
        <v>480410</v>
      </c>
      <c r="L900" s="4" t="str">
        <f t="shared" si="29"/>
        <v>COBRO JURIDICO</v>
      </c>
    </row>
    <row r="901" spans="1:12" x14ac:dyDescent="0.2">
      <c r="A901" s="4" t="s">
        <v>11</v>
      </c>
      <c r="B901" s="4" t="s">
        <v>25</v>
      </c>
      <c r="C901" s="4" t="s">
        <v>1040</v>
      </c>
      <c r="D901" s="4" t="s">
        <v>1403</v>
      </c>
      <c r="E901" s="4" t="s">
        <v>5109</v>
      </c>
      <c r="F901" s="4">
        <v>1529161</v>
      </c>
      <c r="G901" s="5" t="s">
        <v>15</v>
      </c>
      <c r="H901" s="4">
        <v>30</v>
      </c>
      <c r="I901" s="6">
        <v>1200000</v>
      </c>
      <c r="J901" s="6">
        <v>889516</v>
      </c>
      <c r="K901" s="7">
        <f t="shared" si="28"/>
        <v>310484</v>
      </c>
      <c r="L901" s="4" t="str">
        <f t="shared" si="29"/>
        <v>COBRO JURIDICO</v>
      </c>
    </row>
    <row r="902" spans="1:12" x14ac:dyDescent="0.2">
      <c r="A902" s="4" t="s">
        <v>11</v>
      </c>
      <c r="B902" s="4" t="s">
        <v>50</v>
      </c>
      <c r="C902" s="4" t="s">
        <v>1404</v>
      </c>
      <c r="D902" s="4" t="s">
        <v>1405</v>
      </c>
      <c r="E902" s="4" t="s">
        <v>5110</v>
      </c>
      <c r="F902" s="4">
        <v>1530557</v>
      </c>
      <c r="G902" s="5" t="s">
        <v>15</v>
      </c>
      <c r="H902" s="4">
        <v>30</v>
      </c>
      <c r="I902" s="6">
        <v>1100000</v>
      </c>
      <c r="J902" s="6">
        <v>937239</v>
      </c>
      <c r="K902" s="7">
        <f t="shared" si="28"/>
        <v>162761</v>
      </c>
      <c r="L902" s="4" t="str">
        <f t="shared" si="29"/>
        <v>COBRO JURIDICO</v>
      </c>
    </row>
    <row r="903" spans="1:12" x14ac:dyDescent="0.2">
      <c r="A903" s="4" t="s">
        <v>11</v>
      </c>
      <c r="B903" s="4" t="s">
        <v>157</v>
      </c>
      <c r="C903" s="4" t="s">
        <v>191</v>
      </c>
      <c r="D903" s="4" t="s">
        <v>992</v>
      </c>
      <c r="E903" s="4" t="s">
        <v>5111</v>
      </c>
      <c r="F903" s="4">
        <v>1450467</v>
      </c>
      <c r="G903" s="5" t="s">
        <v>15</v>
      </c>
      <c r="H903" s="4">
        <v>30</v>
      </c>
      <c r="I903" s="6">
        <v>2800000</v>
      </c>
      <c r="J903" s="6">
        <v>2769469</v>
      </c>
      <c r="K903" s="7">
        <f t="shared" si="28"/>
        <v>30531</v>
      </c>
      <c r="L903" s="4" t="str">
        <f t="shared" si="29"/>
        <v>COBRO JURIDICO</v>
      </c>
    </row>
    <row r="904" spans="1:12" x14ac:dyDescent="0.2">
      <c r="A904" s="4" t="s">
        <v>11</v>
      </c>
      <c r="B904" s="4" t="s">
        <v>12</v>
      </c>
      <c r="C904" s="4" t="s">
        <v>1406</v>
      </c>
      <c r="D904" s="4" t="s">
        <v>1407</v>
      </c>
      <c r="E904" s="4" t="s">
        <v>5112</v>
      </c>
      <c r="F904" s="4">
        <v>1379534</v>
      </c>
      <c r="G904" s="5" t="s">
        <v>15</v>
      </c>
      <c r="H904" s="4">
        <v>30</v>
      </c>
      <c r="I904" s="6">
        <v>1500000</v>
      </c>
      <c r="J904" s="6">
        <v>1476342</v>
      </c>
      <c r="K904" s="7">
        <f t="shared" si="28"/>
        <v>23658</v>
      </c>
      <c r="L904" s="4" t="str">
        <f t="shared" si="29"/>
        <v>COBRO JURIDICO</v>
      </c>
    </row>
    <row r="905" spans="1:12" x14ac:dyDescent="0.2">
      <c r="A905" s="4" t="s">
        <v>11</v>
      </c>
      <c r="B905" s="4" t="s">
        <v>16</v>
      </c>
      <c r="C905" s="4" t="s">
        <v>1408</v>
      </c>
      <c r="D905" s="4" t="s">
        <v>1409</v>
      </c>
      <c r="E905" s="4" t="s">
        <v>5113</v>
      </c>
      <c r="F905" s="4">
        <v>591972</v>
      </c>
      <c r="G905" s="5" t="s">
        <v>15</v>
      </c>
      <c r="H905" s="4">
        <v>30</v>
      </c>
      <c r="I905" s="6">
        <v>1000000</v>
      </c>
      <c r="J905" s="6">
        <v>996136</v>
      </c>
      <c r="K905" s="7">
        <f t="shared" si="28"/>
        <v>3864</v>
      </c>
      <c r="L905" s="4" t="str">
        <f t="shared" si="29"/>
        <v>COBRO JURIDICO</v>
      </c>
    </row>
    <row r="906" spans="1:12" x14ac:dyDescent="0.2">
      <c r="A906" s="4" t="s">
        <v>11</v>
      </c>
      <c r="B906" s="4" t="s">
        <v>19</v>
      </c>
      <c r="C906" s="4" t="s">
        <v>1014</v>
      </c>
      <c r="D906" s="4" t="s">
        <v>1410</v>
      </c>
      <c r="E906" s="4" t="s">
        <v>5114</v>
      </c>
      <c r="F906" s="4">
        <v>44038</v>
      </c>
      <c r="G906" s="5" t="s">
        <v>15</v>
      </c>
      <c r="H906" s="4">
        <v>30</v>
      </c>
      <c r="I906" s="6">
        <v>1500000</v>
      </c>
      <c r="J906" s="6">
        <v>869794</v>
      </c>
      <c r="K906" s="7">
        <f t="shared" si="28"/>
        <v>630206</v>
      </c>
      <c r="L906" s="4" t="str">
        <f t="shared" si="29"/>
        <v>COBRO JURIDICO</v>
      </c>
    </row>
    <row r="907" spans="1:12" x14ac:dyDescent="0.2">
      <c r="A907" s="4" t="s">
        <v>11</v>
      </c>
      <c r="B907" s="4" t="s">
        <v>22</v>
      </c>
      <c r="C907" s="4" t="s">
        <v>705</v>
      </c>
      <c r="D907" s="4" t="s">
        <v>1411</v>
      </c>
      <c r="E907" s="4" t="s">
        <v>5115</v>
      </c>
      <c r="F907" s="4">
        <v>602712</v>
      </c>
      <c r="G907" s="5" t="s">
        <v>15</v>
      </c>
      <c r="H907" s="4">
        <v>30</v>
      </c>
      <c r="I907" s="6">
        <v>3000000</v>
      </c>
      <c r="J907" s="6">
        <v>1591229</v>
      </c>
      <c r="K907" s="7">
        <f t="shared" si="28"/>
        <v>1408771</v>
      </c>
      <c r="L907" s="4" t="str">
        <f t="shared" si="29"/>
        <v>COBRO JURIDICO</v>
      </c>
    </row>
    <row r="908" spans="1:12" x14ac:dyDescent="0.2">
      <c r="A908" s="4" t="s">
        <v>11</v>
      </c>
      <c r="B908" s="4" t="s">
        <v>12</v>
      </c>
      <c r="C908" s="4" t="s">
        <v>1408</v>
      </c>
      <c r="D908" s="4" t="s">
        <v>1412</v>
      </c>
      <c r="E908" s="4" t="s">
        <v>5116</v>
      </c>
      <c r="F908" s="4">
        <v>1660024</v>
      </c>
      <c r="G908" s="5" t="s">
        <v>15</v>
      </c>
      <c r="H908" s="4">
        <v>30</v>
      </c>
      <c r="I908" s="6">
        <v>3000000</v>
      </c>
      <c r="J908" s="6">
        <v>1489245</v>
      </c>
      <c r="K908" s="7">
        <f t="shared" si="28"/>
        <v>1510755</v>
      </c>
      <c r="L908" s="4" t="str">
        <f t="shared" si="29"/>
        <v>COBRO JURIDICO</v>
      </c>
    </row>
    <row r="909" spans="1:12" x14ac:dyDescent="0.2">
      <c r="A909" s="4" t="s">
        <v>11</v>
      </c>
      <c r="B909" s="4" t="s">
        <v>50</v>
      </c>
      <c r="C909" s="4" t="s">
        <v>807</v>
      </c>
      <c r="D909" s="4" t="s">
        <v>1413</v>
      </c>
      <c r="E909" s="4" t="s">
        <v>5117</v>
      </c>
      <c r="F909" s="4">
        <v>634368</v>
      </c>
      <c r="G909" s="5" t="s">
        <v>15</v>
      </c>
      <c r="H909" s="4">
        <v>30</v>
      </c>
      <c r="I909" s="6">
        <v>3000000</v>
      </c>
      <c r="J909" s="6">
        <v>1801116</v>
      </c>
      <c r="K909" s="7">
        <f t="shared" si="28"/>
        <v>1198884</v>
      </c>
      <c r="L909" s="4" t="str">
        <f t="shared" si="29"/>
        <v>COBRO JURIDICO</v>
      </c>
    </row>
    <row r="910" spans="1:12" x14ac:dyDescent="0.2">
      <c r="A910" s="4" t="s">
        <v>11</v>
      </c>
      <c r="B910" s="4" t="s">
        <v>12</v>
      </c>
      <c r="C910" s="4" t="s">
        <v>988</v>
      </c>
      <c r="D910" s="4" t="s">
        <v>1414</v>
      </c>
      <c r="E910" s="4" t="s">
        <v>5118</v>
      </c>
      <c r="F910" s="4">
        <v>1662038</v>
      </c>
      <c r="G910" s="5" t="s">
        <v>15</v>
      </c>
      <c r="H910" s="4">
        <v>30</v>
      </c>
      <c r="I910" s="6">
        <v>3000000</v>
      </c>
      <c r="J910" s="6">
        <v>1033778</v>
      </c>
      <c r="K910" s="7">
        <f t="shared" si="28"/>
        <v>1966222</v>
      </c>
      <c r="L910" s="4" t="str">
        <f t="shared" si="29"/>
        <v>COBRO JURIDICO</v>
      </c>
    </row>
    <row r="911" spans="1:12" x14ac:dyDescent="0.2">
      <c r="A911" s="4" t="s">
        <v>11</v>
      </c>
      <c r="B911" s="4" t="s">
        <v>488</v>
      </c>
      <c r="C911" s="4" t="s">
        <v>1068</v>
      </c>
      <c r="D911" s="4" t="s">
        <v>1415</v>
      </c>
      <c r="E911" s="4" t="s">
        <v>5119</v>
      </c>
      <c r="F911" s="4">
        <v>1387974</v>
      </c>
      <c r="G911" s="5" t="s">
        <v>15</v>
      </c>
      <c r="H911" s="4">
        <v>30</v>
      </c>
      <c r="I911" s="6">
        <v>3000000</v>
      </c>
      <c r="J911" s="6">
        <v>822308</v>
      </c>
      <c r="K911" s="7">
        <f t="shared" si="28"/>
        <v>2177692</v>
      </c>
      <c r="L911" s="4" t="str">
        <f t="shared" si="29"/>
        <v>COBRO JURIDICO</v>
      </c>
    </row>
    <row r="912" spans="1:12" x14ac:dyDescent="0.2">
      <c r="A912" s="4" t="s">
        <v>11</v>
      </c>
      <c r="B912" s="4" t="s">
        <v>12</v>
      </c>
      <c r="C912" s="4" t="s">
        <v>1162</v>
      </c>
      <c r="D912" s="4" t="s">
        <v>1416</v>
      </c>
      <c r="E912" s="4" t="s">
        <v>5120</v>
      </c>
      <c r="F912" s="4">
        <v>588176</v>
      </c>
      <c r="G912" s="5" t="s">
        <v>15</v>
      </c>
      <c r="H912" s="4">
        <v>30</v>
      </c>
      <c r="I912" s="6">
        <v>3000000</v>
      </c>
      <c r="J912" s="6">
        <v>521872</v>
      </c>
      <c r="K912" s="7">
        <f t="shared" si="28"/>
        <v>2478128</v>
      </c>
      <c r="L912" s="4" t="str">
        <f t="shared" si="29"/>
        <v>COBRO JURIDICO</v>
      </c>
    </row>
    <row r="913" spans="1:12" x14ac:dyDescent="0.2">
      <c r="A913" s="4" t="s">
        <v>11</v>
      </c>
      <c r="B913" s="4" t="s">
        <v>16</v>
      </c>
      <c r="C913" s="4" t="s">
        <v>191</v>
      </c>
      <c r="D913" s="4" t="s">
        <v>1417</v>
      </c>
      <c r="E913" s="4" t="s">
        <v>5121</v>
      </c>
      <c r="F913" s="4">
        <v>1741006</v>
      </c>
      <c r="G913" s="5" t="s">
        <v>15</v>
      </c>
      <c r="H913" s="4">
        <v>30</v>
      </c>
      <c r="I913" s="6">
        <v>3000000</v>
      </c>
      <c r="J913" s="6">
        <v>960179</v>
      </c>
      <c r="K913" s="7">
        <f t="shared" si="28"/>
        <v>2039821</v>
      </c>
      <c r="L913" s="4" t="str">
        <f t="shared" si="29"/>
        <v>COBRO JURIDICO</v>
      </c>
    </row>
    <row r="914" spans="1:12" x14ac:dyDescent="0.2">
      <c r="A914" s="4" t="s">
        <v>11</v>
      </c>
      <c r="B914" s="4" t="s">
        <v>146</v>
      </c>
      <c r="C914" s="4" t="s">
        <v>867</v>
      </c>
      <c r="D914" s="4" t="s">
        <v>1418</v>
      </c>
      <c r="E914" s="4" t="s">
        <v>5122</v>
      </c>
      <c r="F914" s="4">
        <v>1530748</v>
      </c>
      <c r="G914" s="5" t="s">
        <v>15</v>
      </c>
      <c r="H914" s="4">
        <v>30</v>
      </c>
      <c r="I914" s="6">
        <v>3000000</v>
      </c>
      <c r="J914" s="6">
        <v>1246873</v>
      </c>
      <c r="K914" s="7">
        <f t="shared" si="28"/>
        <v>1753127</v>
      </c>
      <c r="L914" s="4" t="str">
        <f t="shared" si="29"/>
        <v>COBRO JURIDICO</v>
      </c>
    </row>
    <row r="915" spans="1:12" x14ac:dyDescent="0.2">
      <c r="A915" s="4" t="s">
        <v>11</v>
      </c>
      <c r="B915" s="4" t="s">
        <v>19</v>
      </c>
      <c r="C915" s="4" t="s">
        <v>1419</v>
      </c>
      <c r="D915" s="4" t="s">
        <v>1420</v>
      </c>
      <c r="E915" s="4" t="s">
        <v>5123</v>
      </c>
      <c r="F915" s="4">
        <v>1595196</v>
      </c>
      <c r="G915" s="5" t="s">
        <v>15</v>
      </c>
      <c r="H915" s="4">
        <v>30</v>
      </c>
      <c r="I915" s="6">
        <v>3000000</v>
      </c>
      <c r="J915" s="6">
        <v>1437442</v>
      </c>
      <c r="K915" s="7">
        <f t="shared" si="28"/>
        <v>1562558</v>
      </c>
      <c r="L915" s="4" t="str">
        <f t="shared" si="29"/>
        <v>COBRO JURIDICO</v>
      </c>
    </row>
    <row r="916" spans="1:12" x14ac:dyDescent="0.2">
      <c r="A916" s="4" t="s">
        <v>11</v>
      </c>
      <c r="B916" s="4" t="s">
        <v>12</v>
      </c>
      <c r="C916" s="4" t="s">
        <v>191</v>
      </c>
      <c r="D916" s="4" t="s">
        <v>211</v>
      </c>
      <c r="E916" s="4" t="s">
        <v>4908</v>
      </c>
      <c r="F916" s="4">
        <v>598241</v>
      </c>
      <c r="G916" s="5" t="s">
        <v>15</v>
      </c>
      <c r="H916" s="4">
        <v>30</v>
      </c>
      <c r="I916" s="6">
        <v>3000000</v>
      </c>
      <c r="J916" s="6">
        <v>1965542</v>
      </c>
      <c r="K916" s="7">
        <f t="shared" si="28"/>
        <v>1034458</v>
      </c>
      <c r="L916" s="4" t="str">
        <f t="shared" si="29"/>
        <v>COBRO JURIDICO</v>
      </c>
    </row>
    <row r="917" spans="1:12" x14ac:dyDescent="0.2">
      <c r="A917" s="4" t="s">
        <v>11</v>
      </c>
      <c r="B917" s="4" t="s">
        <v>12</v>
      </c>
      <c r="C917" s="4" t="s">
        <v>1150</v>
      </c>
      <c r="D917" s="4" t="s">
        <v>1421</v>
      </c>
      <c r="E917" s="4" t="s">
        <v>5124</v>
      </c>
      <c r="F917" s="4">
        <v>1599529</v>
      </c>
      <c r="G917" s="5" t="s">
        <v>15</v>
      </c>
      <c r="H917" s="4">
        <v>30</v>
      </c>
      <c r="I917" s="6">
        <v>3000000</v>
      </c>
      <c r="J917" s="6">
        <v>760586</v>
      </c>
      <c r="K917" s="7">
        <f t="shared" si="28"/>
        <v>2239414</v>
      </c>
      <c r="L917" s="4" t="str">
        <f t="shared" si="29"/>
        <v>COBRO JURIDICO</v>
      </c>
    </row>
    <row r="918" spans="1:12" x14ac:dyDescent="0.2">
      <c r="A918" s="4" t="s">
        <v>11</v>
      </c>
      <c r="B918" s="4" t="s">
        <v>50</v>
      </c>
      <c r="C918" s="4" t="s">
        <v>191</v>
      </c>
      <c r="D918" s="4" t="s">
        <v>1422</v>
      </c>
      <c r="E918" s="4" t="s">
        <v>5125</v>
      </c>
      <c r="F918" s="4">
        <v>59309</v>
      </c>
      <c r="G918" s="5" t="s">
        <v>15</v>
      </c>
      <c r="H918" s="4">
        <v>30</v>
      </c>
      <c r="I918" s="6">
        <v>3000000</v>
      </c>
      <c r="J918" s="6">
        <v>752129</v>
      </c>
      <c r="K918" s="7">
        <f t="shared" si="28"/>
        <v>2247871</v>
      </c>
      <c r="L918" s="4" t="str">
        <f t="shared" si="29"/>
        <v>COBRO JURIDICO</v>
      </c>
    </row>
    <row r="919" spans="1:12" x14ac:dyDescent="0.2">
      <c r="A919" s="4" t="s">
        <v>11</v>
      </c>
      <c r="B919" s="4" t="s">
        <v>19</v>
      </c>
      <c r="C919" s="4" t="s">
        <v>1423</v>
      </c>
      <c r="D919" s="4" t="s">
        <v>1424</v>
      </c>
      <c r="E919" s="4" t="s">
        <v>5126</v>
      </c>
      <c r="F919" s="4">
        <v>683258</v>
      </c>
      <c r="G919" s="5" t="s">
        <v>15</v>
      </c>
      <c r="H919" s="4">
        <v>30</v>
      </c>
      <c r="I919" s="6">
        <v>3000000</v>
      </c>
      <c r="J919" s="6">
        <v>1281695</v>
      </c>
      <c r="K919" s="7">
        <f t="shared" si="28"/>
        <v>1718305</v>
      </c>
      <c r="L919" s="4" t="str">
        <f t="shared" si="29"/>
        <v>COBRO JURIDICO</v>
      </c>
    </row>
    <row r="920" spans="1:12" x14ac:dyDescent="0.2">
      <c r="A920" s="4" t="s">
        <v>11</v>
      </c>
      <c r="B920" s="4" t="s">
        <v>19</v>
      </c>
      <c r="C920" s="4" t="s">
        <v>1425</v>
      </c>
      <c r="D920" s="4" t="s">
        <v>1426</v>
      </c>
      <c r="E920" s="4" t="s">
        <v>5127</v>
      </c>
      <c r="F920" s="4">
        <v>1365111</v>
      </c>
      <c r="G920" s="5" t="s">
        <v>15</v>
      </c>
      <c r="H920" s="4">
        <v>30</v>
      </c>
      <c r="I920" s="6">
        <v>3000000</v>
      </c>
      <c r="J920" s="6">
        <v>724609</v>
      </c>
      <c r="K920" s="7">
        <f t="shared" si="28"/>
        <v>2275391</v>
      </c>
      <c r="L920" s="4" t="str">
        <f t="shared" si="29"/>
        <v>COBRO JURIDICO</v>
      </c>
    </row>
    <row r="921" spans="1:12" x14ac:dyDescent="0.2">
      <c r="A921" s="4" t="s">
        <v>11</v>
      </c>
      <c r="B921" s="4" t="s">
        <v>19</v>
      </c>
      <c r="C921" s="4" t="s">
        <v>1427</v>
      </c>
      <c r="D921" s="4" t="s">
        <v>283</v>
      </c>
      <c r="E921" s="4" t="s">
        <v>5128</v>
      </c>
      <c r="F921" s="4">
        <v>1609393</v>
      </c>
      <c r="G921" s="5" t="s">
        <v>15</v>
      </c>
      <c r="H921" s="4">
        <v>30</v>
      </c>
      <c r="I921" s="6">
        <v>3000000</v>
      </c>
      <c r="J921" s="6">
        <v>2341088</v>
      </c>
      <c r="K921" s="7">
        <f t="shared" si="28"/>
        <v>658912</v>
      </c>
      <c r="L921" s="4" t="str">
        <f t="shared" si="29"/>
        <v>COBRO JURIDICO</v>
      </c>
    </row>
    <row r="922" spans="1:12" x14ac:dyDescent="0.2">
      <c r="A922" s="4" t="s">
        <v>11</v>
      </c>
      <c r="B922" s="4" t="s">
        <v>50</v>
      </c>
      <c r="C922" s="4" t="s">
        <v>1061</v>
      </c>
      <c r="D922" s="4" t="s">
        <v>14</v>
      </c>
      <c r="E922" s="4" t="s">
        <v>5129</v>
      </c>
      <c r="F922" s="4">
        <v>1662400</v>
      </c>
      <c r="G922" s="5" t="s">
        <v>15</v>
      </c>
      <c r="H922" s="4">
        <v>30</v>
      </c>
      <c r="I922" s="6">
        <v>3000000</v>
      </c>
      <c r="J922" s="6">
        <v>1900937</v>
      </c>
      <c r="K922" s="7">
        <f t="shared" si="28"/>
        <v>1099063</v>
      </c>
      <c r="L922" s="4" t="str">
        <f t="shared" si="29"/>
        <v>COBRO JURIDICO</v>
      </c>
    </row>
    <row r="923" spans="1:12" x14ac:dyDescent="0.2">
      <c r="A923" s="4" t="s">
        <v>11</v>
      </c>
      <c r="B923" s="4" t="s">
        <v>12</v>
      </c>
      <c r="C923" s="4" t="s">
        <v>1061</v>
      </c>
      <c r="D923" s="4" t="s">
        <v>1428</v>
      </c>
      <c r="E923" s="4" t="s">
        <v>5130</v>
      </c>
      <c r="F923" s="4">
        <v>1661949</v>
      </c>
      <c r="G923" s="5" t="s">
        <v>15</v>
      </c>
      <c r="H923" s="4">
        <v>30</v>
      </c>
      <c r="I923" s="6">
        <v>3000000</v>
      </c>
      <c r="J923" s="6">
        <v>1461598</v>
      </c>
      <c r="K923" s="7">
        <f t="shared" si="28"/>
        <v>1538402</v>
      </c>
      <c r="L923" s="4" t="str">
        <f t="shared" si="29"/>
        <v>COBRO JURIDICO</v>
      </c>
    </row>
    <row r="924" spans="1:12" x14ac:dyDescent="0.2">
      <c r="A924" s="4" t="s">
        <v>11</v>
      </c>
      <c r="B924" s="4" t="s">
        <v>12</v>
      </c>
      <c r="C924" s="4" t="s">
        <v>1271</v>
      </c>
      <c r="D924" s="4" t="s">
        <v>979</v>
      </c>
      <c r="E924" s="4" t="s">
        <v>5131</v>
      </c>
      <c r="F924" s="4">
        <v>509388</v>
      </c>
      <c r="G924" s="5" t="s">
        <v>15</v>
      </c>
      <c r="H924" s="4">
        <v>30</v>
      </c>
      <c r="I924" s="6">
        <v>3000000</v>
      </c>
      <c r="J924" s="6">
        <v>1129980</v>
      </c>
      <c r="K924" s="7">
        <f t="shared" si="28"/>
        <v>1870020</v>
      </c>
      <c r="L924" s="4" t="str">
        <f t="shared" si="29"/>
        <v>COBRO JURIDICO</v>
      </c>
    </row>
    <row r="925" spans="1:12" x14ac:dyDescent="0.2">
      <c r="A925" s="4" t="s">
        <v>11</v>
      </c>
      <c r="B925" s="4" t="s">
        <v>19</v>
      </c>
      <c r="C925" s="4" t="s">
        <v>1429</v>
      </c>
      <c r="D925" s="4" t="s">
        <v>1430</v>
      </c>
      <c r="E925" s="4" t="s">
        <v>5132</v>
      </c>
      <c r="F925" s="4">
        <v>602522</v>
      </c>
      <c r="G925" s="5" t="s">
        <v>15</v>
      </c>
      <c r="H925" s="4">
        <v>30</v>
      </c>
      <c r="I925" s="6">
        <v>3000000</v>
      </c>
      <c r="J925" s="6">
        <v>1191173</v>
      </c>
      <c r="K925" s="7">
        <f t="shared" si="28"/>
        <v>1808827</v>
      </c>
      <c r="L925" s="4" t="str">
        <f t="shared" si="29"/>
        <v>COBRO JURIDICO</v>
      </c>
    </row>
    <row r="926" spans="1:12" x14ac:dyDescent="0.2">
      <c r="A926" s="4" t="s">
        <v>11</v>
      </c>
      <c r="B926" s="4" t="s">
        <v>67</v>
      </c>
      <c r="C926" s="4" t="s">
        <v>191</v>
      </c>
      <c r="D926" s="4" t="s">
        <v>37</v>
      </c>
      <c r="E926" s="4" t="s">
        <v>5133</v>
      </c>
      <c r="F926" s="4">
        <v>1687100</v>
      </c>
      <c r="G926" s="5" t="s">
        <v>15</v>
      </c>
      <c r="H926" s="4">
        <v>30</v>
      </c>
      <c r="I926" s="6">
        <v>3000000</v>
      </c>
      <c r="J926" s="6">
        <v>2796017</v>
      </c>
      <c r="K926" s="7">
        <f t="shared" si="28"/>
        <v>203983</v>
      </c>
      <c r="L926" s="4" t="str">
        <f t="shared" si="29"/>
        <v>COBRO JURIDICO</v>
      </c>
    </row>
    <row r="927" spans="1:12" x14ac:dyDescent="0.2">
      <c r="A927" s="4" t="s">
        <v>11</v>
      </c>
      <c r="B927" s="4" t="s">
        <v>12</v>
      </c>
      <c r="C927" s="4" t="s">
        <v>1431</v>
      </c>
      <c r="D927" s="4" t="s">
        <v>1432</v>
      </c>
      <c r="E927" s="4" t="s">
        <v>5134</v>
      </c>
      <c r="F927" s="4">
        <v>585875</v>
      </c>
      <c r="G927" s="5" t="s">
        <v>15</v>
      </c>
      <c r="H927" s="4">
        <v>30</v>
      </c>
      <c r="I927" s="6">
        <v>3000000</v>
      </c>
      <c r="J927" s="6">
        <v>1398726</v>
      </c>
      <c r="K927" s="7">
        <f t="shared" si="28"/>
        <v>1601274</v>
      </c>
      <c r="L927" s="4" t="str">
        <f t="shared" si="29"/>
        <v>COBRO JURIDICO</v>
      </c>
    </row>
    <row r="928" spans="1:12" x14ac:dyDescent="0.2">
      <c r="A928" s="4" t="s">
        <v>11</v>
      </c>
      <c r="B928" s="4" t="s">
        <v>19</v>
      </c>
      <c r="C928" s="4" t="s">
        <v>1036</v>
      </c>
      <c r="D928" s="4" t="s">
        <v>1433</v>
      </c>
      <c r="E928" s="4" t="s">
        <v>5135</v>
      </c>
      <c r="F928" s="4">
        <v>1015989</v>
      </c>
      <c r="G928" s="5" t="s">
        <v>15</v>
      </c>
      <c r="H928" s="4">
        <v>30</v>
      </c>
      <c r="I928" s="6">
        <v>3000000</v>
      </c>
      <c r="J928" s="6">
        <v>954718</v>
      </c>
      <c r="K928" s="7">
        <f t="shared" si="28"/>
        <v>2045282</v>
      </c>
      <c r="L928" s="4" t="str">
        <f t="shared" si="29"/>
        <v>COBRO JURIDICO</v>
      </c>
    </row>
    <row r="929" spans="1:12" x14ac:dyDescent="0.2">
      <c r="A929" s="4" t="s">
        <v>11</v>
      </c>
      <c r="B929" s="4" t="s">
        <v>22</v>
      </c>
      <c r="C929" s="4" t="s">
        <v>809</v>
      </c>
      <c r="D929" s="4" t="s">
        <v>54</v>
      </c>
      <c r="E929" s="4" t="s">
        <v>5136</v>
      </c>
      <c r="F929" s="4">
        <v>629467</v>
      </c>
      <c r="G929" s="5" t="s">
        <v>15</v>
      </c>
      <c r="H929" s="4">
        <v>30</v>
      </c>
      <c r="I929" s="6">
        <v>3000000</v>
      </c>
      <c r="J929" s="6">
        <v>1310506</v>
      </c>
      <c r="K929" s="7">
        <f t="shared" si="28"/>
        <v>1689494</v>
      </c>
      <c r="L929" s="4" t="str">
        <f t="shared" si="29"/>
        <v>COBRO JURIDICO</v>
      </c>
    </row>
    <row r="930" spans="1:12" x14ac:dyDescent="0.2">
      <c r="A930" s="4" t="s">
        <v>11</v>
      </c>
      <c r="B930" s="4" t="s">
        <v>12</v>
      </c>
      <c r="C930" s="4" t="s">
        <v>809</v>
      </c>
      <c r="D930" s="4" t="s">
        <v>1434</v>
      </c>
      <c r="E930" s="4" t="s">
        <v>5137</v>
      </c>
      <c r="F930" s="4">
        <v>677243</v>
      </c>
      <c r="G930" s="5" t="s">
        <v>15</v>
      </c>
      <c r="H930" s="4">
        <v>30</v>
      </c>
      <c r="I930" s="6">
        <v>3000000</v>
      </c>
      <c r="J930" s="6">
        <v>696668</v>
      </c>
      <c r="K930" s="7">
        <f t="shared" si="28"/>
        <v>2303332</v>
      </c>
      <c r="L930" s="4" t="str">
        <f t="shared" si="29"/>
        <v>COBRO JURIDICO</v>
      </c>
    </row>
    <row r="931" spans="1:12" x14ac:dyDescent="0.2">
      <c r="A931" s="4" t="s">
        <v>11</v>
      </c>
      <c r="B931" s="4" t="s">
        <v>19</v>
      </c>
      <c r="C931" s="4" t="s">
        <v>1036</v>
      </c>
      <c r="D931" s="4" t="s">
        <v>949</v>
      </c>
      <c r="E931" s="4" t="s">
        <v>5138</v>
      </c>
      <c r="F931" s="4">
        <v>94803</v>
      </c>
      <c r="G931" s="5" t="s">
        <v>15</v>
      </c>
      <c r="H931" s="4">
        <v>30</v>
      </c>
      <c r="I931" s="6">
        <v>3000000</v>
      </c>
      <c r="J931" s="6">
        <v>1367271</v>
      </c>
      <c r="K931" s="7">
        <f t="shared" si="28"/>
        <v>1632729</v>
      </c>
      <c r="L931" s="4" t="str">
        <f t="shared" si="29"/>
        <v>COBRO JURIDICO</v>
      </c>
    </row>
    <row r="932" spans="1:12" x14ac:dyDescent="0.2">
      <c r="A932" s="4" t="s">
        <v>11</v>
      </c>
      <c r="B932" s="4" t="s">
        <v>19</v>
      </c>
      <c r="C932" s="4" t="s">
        <v>805</v>
      </c>
      <c r="D932" s="4" t="s">
        <v>1435</v>
      </c>
      <c r="E932" s="4" t="s">
        <v>5139</v>
      </c>
      <c r="F932" s="4">
        <v>1361979</v>
      </c>
      <c r="G932" s="5" t="s">
        <v>15</v>
      </c>
      <c r="H932" s="4">
        <v>30</v>
      </c>
      <c r="I932" s="6">
        <v>3000000</v>
      </c>
      <c r="J932" s="6">
        <v>828615</v>
      </c>
      <c r="K932" s="7">
        <f t="shared" si="28"/>
        <v>2171385</v>
      </c>
      <c r="L932" s="4" t="str">
        <f t="shared" si="29"/>
        <v>COBRO JURIDICO</v>
      </c>
    </row>
    <row r="933" spans="1:12" x14ac:dyDescent="0.2">
      <c r="A933" s="4" t="s">
        <v>11</v>
      </c>
      <c r="B933" s="4" t="s">
        <v>19</v>
      </c>
      <c r="C933" s="4" t="s">
        <v>1199</v>
      </c>
      <c r="D933" s="4" t="s">
        <v>1436</v>
      </c>
      <c r="E933" s="4" t="s">
        <v>5140</v>
      </c>
      <c r="F933" s="4">
        <v>762839</v>
      </c>
      <c r="G933" s="5" t="s">
        <v>15</v>
      </c>
      <c r="H933" s="4">
        <v>30</v>
      </c>
      <c r="I933" s="6">
        <v>3000000</v>
      </c>
      <c r="J933" s="6">
        <v>541759</v>
      </c>
      <c r="K933" s="7">
        <f t="shared" si="28"/>
        <v>2458241</v>
      </c>
      <c r="L933" s="4" t="str">
        <f t="shared" si="29"/>
        <v>COBRO JURIDICO</v>
      </c>
    </row>
    <row r="934" spans="1:12" x14ac:dyDescent="0.2">
      <c r="A934" s="4" t="s">
        <v>11</v>
      </c>
      <c r="B934" s="4" t="s">
        <v>19</v>
      </c>
      <c r="C934" s="4" t="s">
        <v>1406</v>
      </c>
      <c r="D934" s="4" t="s">
        <v>1437</v>
      </c>
      <c r="E934" s="4" t="s">
        <v>5141</v>
      </c>
      <c r="F934" s="4">
        <v>1093465</v>
      </c>
      <c r="G934" s="5" t="s">
        <v>15</v>
      </c>
      <c r="H934" s="4">
        <v>30</v>
      </c>
      <c r="I934" s="6">
        <v>3000000</v>
      </c>
      <c r="J934" s="6">
        <v>1629648</v>
      </c>
      <c r="K934" s="7">
        <f t="shared" si="28"/>
        <v>1370352</v>
      </c>
      <c r="L934" s="4" t="str">
        <f t="shared" si="29"/>
        <v>COBRO JURIDICO</v>
      </c>
    </row>
    <row r="935" spans="1:12" x14ac:dyDescent="0.2">
      <c r="A935" s="4" t="s">
        <v>11</v>
      </c>
      <c r="B935" s="4" t="s">
        <v>67</v>
      </c>
      <c r="C935" s="4" t="s">
        <v>1066</v>
      </c>
      <c r="D935" s="4" t="s">
        <v>1438</v>
      </c>
      <c r="E935" s="4" t="s">
        <v>5142</v>
      </c>
      <c r="F935" s="4">
        <v>38949</v>
      </c>
      <c r="G935" s="5" t="s">
        <v>15</v>
      </c>
      <c r="H935" s="4">
        <v>30</v>
      </c>
      <c r="I935" s="6">
        <v>3000000</v>
      </c>
      <c r="J935" s="6">
        <v>2747945</v>
      </c>
      <c r="K935" s="7">
        <f t="shared" si="28"/>
        <v>252055</v>
      </c>
      <c r="L935" s="4" t="str">
        <f t="shared" si="29"/>
        <v>COBRO JURIDICO</v>
      </c>
    </row>
    <row r="936" spans="1:12" x14ac:dyDescent="0.2">
      <c r="A936" s="4" t="s">
        <v>11</v>
      </c>
      <c r="B936" s="4" t="s">
        <v>19</v>
      </c>
      <c r="C936" s="4" t="s">
        <v>887</v>
      </c>
      <c r="D936" s="4" t="s">
        <v>330</v>
      </c>
      <c r="E936" s="4" t="s">
        <v>5143</v>
      </c>
      <c r="F936" s="4">
        <v>1616026</v>
      </c>
      <c r="G936" s="5" t="s">
        <v>15</v>
      </c>
      <c r="H936" s="4">
        <v>30</v>
      </c>
      <c r="I936" s="6">
        <v>3000000</v>
      </c>
      <c r="J936" s="6">
        <v>1490172</v>
      </c>
      <c r="K936" s="7">
        <f t="shared" si="28"/>
        <v>1509828</v>
      </c>
      <c r="L936" s="4" t="str">
        <f t="shared" si="29"/>
        <v>COBRO JURIDICO</v>
      </c>
    </row>
    <row r="937" spans="1:12" x14ac:dyDescent="0.2">
      <c r="A937" s="4" t="s">
        <v>11</v>
      </c>
      <c r="B937" s="4" t="s">
        <v>25</v>
      </c>
      <c r="C937" s="4" t="s">
        <v>1303</v>
      </c>
      <c r="D937" s="4" t="s">
        <v>1439</v>
      </c>
      <c r="E937" s="4" t="s">
        <v>5144</v>
      </c>
      <c r="F937" s="4">
        <v>507861</v>
      </c>
      <c r="G937" s="5" t="s">
        <v>15</v>
      </c>
      <c r="H937" s="4">
        <v>30</v>
      </c>
      <c r="I937" s="6">
        <v>3000000</v>
      </c>
      <c r="J937" s="6">
        <v>1990497</v>
      </c>
      <c r="K937" s="7">
        <f t="shared" si="28"/>
        <v>1009503</v>
      </c>
      <c r="L937" s="4" t="str">
        <f t="shared" si="29"/>
        <v>COBRO JURIDICO</v>
      </c>
    </row>
    <row r="938" spans="1:12" x14ac:dyDescent="0.2">
      <c r="A938" s="4" t="s">
        <v>11</v>
      </c>
      <c r="B938" s="4" t="s">
        <v>19</v>
      </c>
      <c r="C938" s="4" t="s">
        <v>1148</v>
      </c>
      <c r="D938" s="4" t="s">
        <v>1440</v>
      </c>
      <c r="E938" s="4" t="s">
        <v>5145</v>
      </c>
      <c r="F938" s="4">
        <v>1601325</v>
      </c>
      <c r="G938" s="5" t="s">
        <v>15</v>
      </c>
      <c r="H938" s="4">
        <v>30</v>
      </c>
      <c r="I938" s="6">
        <v>3000000</v>
      </c>
      <c r="J938" s="6">
        <v>1457033</v>
      </c>
      <c r="K938" s="7">
        <f t="shared" si="28"/>
        <v>1542967</v>
      </c>
      <c r="L938" s="4" t="str">
        <f t="shared" si="29"/>
        <v>COBRO JURIDICO</v>
      </c>
    </row>
    <row r="939" spans="1:12" x14ac:dyDescent="0.2">
      <c r="A939" s="4" t="s">
        <v>11</v>
      </c>
      <c r="B939" s="4" t="s">
        <v>12</v>
      </c>
      <c r="C939" s="4" t="s">
        <v>1184</v>
      </c>
      <c r="D939" s="4" t="s">
        <v>1441</v>
      </c>
      <c r="E939" s="4" t="s">
        <v>5146</v>
      </c>
      <c r="F939" s="4">
        <v>507416</v>
      </c>
      <c r="G939" s="5" t="s">
        <v>15</v>
      </c>
      <c r="H939" s="4">
        <v>30</v>
      </c>
      <c r="I939" s="6">
        <v>3000000</v>
      </c>
      <c r="J939" s="6">
        <v>1707769</v>
      </c>
      <c r="K939" s="7">
        <f t="shared" si="28"/>
        <v>1292231</v>
      </c>
      <c r="L939" s="4" t="str">
        <f t="shared" si="29"/>
        <v>COBRO JURIDICO</v>
      </c>
    </row>
    <row r="940" spans="1:12" x14ac:dyDescent="0.2">
      <c r="A940" s="4" t="s">
        <v>11</v>
      </c>
      <c r="B940" s="4" t="s">
        <v>12</v>
      </c>
      <c r="C940" s="4" t="s">
        <v>231</v>
      </c>
      <c r="D940" s="4" t="s">
        <v>305</v>
      </c>
      <c r="E940" s="4" t="s">
        <v>5147</v>
      </c>
      <c r="F940" s="4">
        <v>734176</v>
      </c>
      <c r="G940" s="5" t="s">
        <v>15</v>
      </c>
      <c r="H940" s="4">
        <v>30</v>
      </c>
      <c r="I940" s="6">
        <v>3000000</v>
      </c>
      <c r="J940" s="6">
        <v>2842623</v>
      </c>
      <c r="K940" s="7">
        <f t="shared" si="28"/>
        <v>157377</v>
      </c>
      <c r="L940" s="4" t="str">
        <f t="shared" si="29"/>
        <v>COBRO JURIDICO</v>
      </c>
    </row>
    <row r="941" spans="1:12" x14ac:dyDescent="0.2">
      <c r="A941" s="4" t="s">
        <v>11</v>
      </c>
      <c r="B941" s="4" t="s">
        <v>25</v>
      </c>
      <c r="C941" s="4" t="s">
        <v>1068</v>
      </c>
      <c r="D941" s="4" t="s">
        <v>1442</v>
      </c>
      <c r="E941" s="4" t="s">
        <v>5148</v>
      </c>
      <c r="F941" s="4">
        <v>606408</v>
      </c>
      <c r="G941" s="5" t="s">
        <v>15</v>
      </c>
      <c r="H941" s="4">
        <v>30</v>
      </c>
      <c r="I941" s="6">
        <v>3500000</v>
      </c>
      <c r="J941" s="6">
        <v>3032342</v>
      </c>
      <c r="K941" s="7">
        <f t="shared" si="28"/>
        <v>467658</v>
      </c>
      <c r="L941" s="4" t="str">
        <f t="shared" si="29"/>
        <v>COBRO JURIDICO</v>
      </c>
    </row>
    <row r="942" spans="1:12" x14ac:dyDescent="0.2">
      <c r="A942" s="4" t="s">
        <v>11</v>
      </c>
      <c r="B942" s="4" t="s">
        <v>22</v>
      </c>
      <c r="C942" s="4" t="s">
        <v>795</v>
      </c>
      <c r="D942" s="4" t="s">
        <v>1443</v>
      </c>
      <c r="E942" s="4" t="s">
        <v>5149</v>
      </c>
      <c r="F942" s="4">
        <v>1389939</v>
      </c>
      <c r="G942" s="5" t="s">
        <v>15</v>
      </c>
      <c r="H942" s="4">
        <v>30</v>
      </c>
      <c r="I942" s="6">
        <v>3000000</v>
      </c>
      <c r="J942" s="6">
        <v>947292</v>
      </c>
      <c r="K942" s="7">
        <f t="shared" si="28"/>
        <v>2052708</v>
      </c>
      <c r="L942" s="4" t="str">
        <f t="shared" si="29"/>
        <v>COBRO JURIDICO</v>
      </c>
    </row>
    <row r="943" spans="1:12" x14ac:dyDescent="0.2">
      <c r="A943" s="4" t="s">
        <v>11</v>
      </c>
      <c r="B943" s="4" t="s">
        <v>25</v>
      </c>
      <c r="C943" s="4" t="s">
        <v>1054</v>
      </c>
      <c r="D943" s="4" t="s">
        <v>1444</v>
      </c>
      <c r="E943" s="4" t="s">
        <v>5150</v>
      </c>
      <c r="F943" s="4">
        <v>115531</v>
      </c>
      <c r="G943" s="5" t="s">
        <v>15</v>
      </c>
      <c r="H943" s="4">
        <v>30</v>
      </c>
      <c r="I943" s="6">
        <v>4000000</v>
      </c>
      <c r="J943" s="6">
        <v>3870412</v>
      </c>
      <c r="K943" s="7">
        <f t="shared" si="28"/>
        <v>129588</v>
      </c>
      <c r="L943" s="4" t="str">
        <f t="shared" si="29"/>
        <v>COBRO JURIDICO</v>
      </c>
    </row>
    <row r="944" spans="1:12" x14ac:dyDescent="0.2">
      <c r="A944" s="4" t="s">
        <v>11</v>
      </c>
      <c r="B944" s="4" t="s">
        <v>67</v>
      </c>
      <c r="C944" s="4" t="s">
        <v>887</v>
      </c>
      <c r="D944" s="4" t="s">
        <v>1445</v>
      </c>
      <c r="E944" s="4" t="s">
        <v>5151</v>
      </c>
      <c r="F944" s="4">
        <v>1173119</v>
      </c>
      <c r="G944" s="5" t="s">
        <v>15</v>
      </c>
      <c r="H944" s="4">
        <v>30</v>
      </c>
      <c r="I944" s="6">
        <v>3000000</v>
      </c>
      <c r="J944" s="6">
        <v>1000818</v>
      </c>
      <c r="K944" s="7">
        <f t="shared" si="28"/>
        <v>1999182</v>
      </c>
      <c r="L944" s="4" t="str">
        <f t="shared" si="29"/>
        <v>COBRO JURIDICO</v>
      </c>
    </row>
    <row r="945" spans="1:12" x14ac:dyDescent="0.2">
      <c r="A945" s="4" t="s">
        <v>11</v>
      </c>
      <c r="B945" s="4" t="s">
        <v>67</v>
      </c>
      <c r="C945" s="4" t="s">
        <v>191</v>
      </c>
      <c r="D945" s="4" t="s">
        <v>1446</v>
      </c>
      <c r="E945" s="4" t="s">
        <v>5152</v>
      </c>
      <c r="F945" s="4">
        <v>754232</v>
      </c>
      <c r="G945" s="5" t="s">
        <v>15</v>
      </c>
      <c r="H945" s="4">
        <v>30</v>
      </c>
      <c r="I945" s="6">
        <v>3000000</v>
      </c>
      <c r="J945" s="6">
        <v>944104</v>
      </c>
      <c r="K945" s="7">
        <f t="shared" si="28"/>
        <v>2055896</v>
      </c>
      <c r="L945" s="4" t="str">
        <f t="shared" si="29"/>
        <v>COBRO JURIDICO</v>
      </c>
    </row>
    <row r="946" spans="1:12" x14ac:dyDescent="0.2">
      <c r="A946" s="4" t="s">
        <v>11</v>
      </c>
      <c r="B946" s="4" t="s">
        <v>12</v>
      </c>
      <c r="C946" s="4" t="s">
        <v>1059</v>
      </c>
      <c r="D946" s="4" t="s">
        <v>1447</v>
      </c>
      <c r="E946" s="4" t="s">
        <v>5153</v>
      </c>
      <c r="F946" s="4">
        <v>571164</v>
      </c>
      <c r="G946" s="5" t="s">
        <v>15</v>
      </c>
      <c r="H946" s="4">
        <v>30</v>
      </c>
      <c r="I946" s="6">
        <v>3000000</v>
      </c>
      <c r="J946" s="6">
        <v>1542491</v>
      </c>
      <c r="K946" s="7">
        <f t="shared" si="28"/>
        <v>1457509</v>
      </c>
      <c r="L946" s="4" t="str">
        <f t="shared" si="29"/>
        <v>COBRO JURIDICO</v>
      </c>
    </row>
    <row r="947" spans="1:12" x14ac:dyDescent="0.2">
      <c r="A947" s="4" t="s">
        <v>11</v>
      </c>
      <c r="B947" s="4" t="s">
        <v>19</v>
      </c>
      <c r="C947" s="5" t="s">
        <v>1448</v>
      </c>
      <c r="D947" s="4" t="s">
        <v>1449</v>
      </c>
      <c r="E947" s="4" t="s">
        <v>5154</v>
      </c>
      <c r="F947" s="4">
        <v>676930</v>
      </c>
      <c r="G947" s="5" t="s">
        <v>15</v>
      </c>
      <c r="H947" s="4">
        <v>30</v>
      </c>
      <c r="I947" s="6">
        <v>3000000</v>
      </c>
      <c r="J947" s="6">
        <v>1742638</v>
      </c>
      <c r="K947" s="7">
        <f t="shared" si="28"/>
        <v>1257362</v>
      </c>
      <c r="L947" s="4" t="str">
        <f t="shared" si="29"/>
        <v>COBRO JURIDICO</v>
      </c>
    </row>
    <row r="948" spans="1:12" x14ac:dyDescent="0.2">
      <c r="A948" s="4" t="s">
        <v>11</v>
      </c>
      <c r="B948" s="4" t="s">
        <v>16</v>
      </c>
      <c r="C948" s="4" t="s">
        <v>1220</v>
      </c>
      <c r="D948" s="4" t="s">
        <v>1450</v>
      </c>
      <c r="E948" s="4" t="s">
        <v>5155</v>
      </c>
      <c r="F948" s="4">
        <v>858546</v>
      </c>
      <c r="G948" s="5" t="s">
        <v>15</v>
      </c>
      <c r="H948" s="4">
        <v>30</v>
      </c>
      <c r="I948" s="6">
        <v>3000000</v>
      </c>
      <c r="J948" s="6">
        <v>1054529</v>
      </c>
      <c r="K948" s="7">
        <f t="shared" si="28"/>
        <v>1945471</v>
      </c>
      <c r="L948" s="4" t="str">
        <f t="shared" si="29"/>
        <v>COBRO JURIDICO</v>
      </c>
    </row>
    <row r="949" spans="1:12" x14ac:dyDescent="0.2">
      <c r="A949" s="4" t="s">
        <v>11</v>
      </c>
      <c r="B949" s="4" t="s">
        <v>19</v>
      </c>
      <c r="C949" s="4" t="s">
        <v>242</v>
      </c>
      <c r="D949" s="4" t="s">
        <v>1451</v>
      </c>
      <c r="E949" s="4" t="s">
        <v>5156</v>
      </c>
      <c r="F949" s="4">
        <v>48278</v>
      </c>
      <c r="G949" s="5" t="s">
        <v>15</v>
      </c>
      <c r="H949" s="4">
        <v>30</v>
      </c>
      <c r="I949" s="6">
        <v>3000000</v>
      </c>
      <c r="J949" s="6">
        <v>1102098</v>
      </c>
      <c r="K949" s="7">
        <f t="shared" si="28"/>
        <v>1897902</v>
      </c>
      <c r="L949" s="4" t="str">
        <f t="shared" si="29"/>
        <v>COBRO JURIDICO</v>
      </c>
    </row>
    <row r="950" spans="1:12" x14ac:dyDescent="0.2">
      <c r="A950" s="4" t="s">
        <v>11</v>
      </c>
      <c r="B950" s="4" t="s">
        <v>22</v>
      </c>
      <c r="C950" s="4" t="s">
        <v>1452</v>
      </c>
      <c r="D950" s="4" t="s">
        <v>835</v>
      </c>
      <c r="E950" s="4" t="s">
        <v>5157</v>
      </c>
      <c r="F950" s="4">
        <v>860740</v>
      </c>
      <c r="G950" s="5" t="s">
        <v>15</v>
      </c>
      <c r="H950" s="4">
        <v>30</v>
      </c>
      <c r="I950" s="6">
        <v>3000000</v>
      </c>
      <c r="J950" s="6">
        <v>2113280</v>
      </c>
      <c r="K950" s="7">
        <f t="shared" si="28"/>
        <v>886720</v>
      </c>
      <c r="L950" s="4" t="str">
        <f t="shared" si="29"/>
        <v>COBRO JURIDICO</v>
      </c>
    </row>
    <row r="951" spans="1:12" x14ac:dyDescent="0.2">
      <c r="A951" s="4" t="s">
        <v>11</v>
      </c>
      <c r="B951" s="4" t="s">
        <v>12</v>
      </c>
      <c r="C951" s="4" t="s">
        <v>834</v>
      </c>
      <c r="D951" s="4" t="s">
        <v>1453</v>
      </c>
      <c r="E951" s="4" t="s">
        <v>5158</v>
      </c>
      <c r="F951" s="4">
        <v>567055</v>
      </c>
      <c r="G951" s="5" t="s">
        <v>15</v>
      </c>
      <c r="H951" s="4">
        <v>30</v>
      </c>
      <c r="I951" s="6">
        <v>3000000</v>
      </c>
      <c r="J951" s="6">
        <v>1636370</v>
      </c>
      <c r="K951" s="7">
        <f t="shared" si="28"/>
        <v>1363630</v>
      </c>
      <c r="L951" s="4" t="str">
        <f t="shared" si="29"/>
        <v>COBRO JURIDICO</v>
      </c>
    </row>
    <row r="952" spans="1:12" x14ac:dyDescent="0.2">
      <c r="A952" s="4" t="s">
        <v>11</v>
      </c>
      <c r="B952" s="4" t="s">
        <v>19</v>
      </c>
      <c r="C952" s="4" t="s">
        <v>1454</v>
      </c>
      <c r="D952" s="4" t="s">
        <v>1455</v>
      </c>
      <c r="E952" s="4" t="s">
        <v>5159</v>
      </c>
      <c r="F952" s="4">
        <v>1433851</v>
      </c>
      <c r="G952" s="5" t="s">
        <v>15</v>
      </c>
      <c r="H952" s="4">
        <v>30</v>
      </c>
      <c r="I952" s="6">
        <v>3000000</v>
      </c>
      <c r="J952" s="6">
        <v>1626611</v>
      </c>
      <c r="K952" s="7">
        <f t="shared" si="28"/>
        <v>1373389</v>
      </c>
      <c r="L952" s="4" t="str">
        <f t="shared" si="29"/>
        <v>COBRO JURIDICO</v>
      </c>
    </row>
    <row r="953" spans="1:12" x14ac:dyDescent="0.2">
      <c r="A953" s="4" t="s">
        <v>11</v>
      </c>
      <c r="B953" s="4" t="s">
        <v>25</v>
      </c>
      <c r="C953" s="4" t="s">
        <v>1456</v>
      </c>
      <c r="D953" s="4" t="s">
        <v>636</v>
      </c>
      <c r="E953" s="4" t="s">
        <v>5160</v>
      </c>
      <c r="F953" s="4">
        <v>1555653</v>
      </c>
      <c r="G953" s="5" t="s">
        <v>15</v>
      </c>
      <c r="H953" s="4">
        <v>30</v>
      </c>
      <c r="I953" s="6">
        <v>3000000</v>
      </c>
      <c r="J953" s="6">
        <v>1139411</v>
      </c>
      <c r="K953" s="7">
        <f t="shared" si="28"/>
        <v>1860589</v>
      </c>
      <c r="L953" s="4" t="str">
        <f t="shared" si="29"/>
        <v>COBRO JURIDICO</v>
      </c>
    </row>
    <row r="954" spans="1:12" x14ac:dyDescent="0.2">
      <c r="A954" s="4" t="s">
        <v>11</v>
      </c>
      <c r="B954" s="4" t="s">
        <v>19</v>
      </c>
      <c r="C954" s="4" t="s">
        <v>1457</v>
      </c>
      <c r="D954" s="4" t="s">
        <v>1458</v>
      </c>
      <c r="E954" s="4" t="s">
        <v>5161</v>
      </c>
      <c r="F954" s="4">
        <v>789584</v>
      </c>
      <c r="G954" s="5" t="s">
        <v>15</v>
      </c>
      <c r="H954" s="4">
        <v>30</v>
      </c>
      <c r="I954" s="6">
        <v>3000000</v>
      </c>
      <c r="J954" s="6">
        <v>740247</v>
      </c>
      <c r="K954" s="7">
        <f t="shared" si="28"/>
        <v>2259753</v>
      </c>
      <c r="L954" s="4" t="str">
        <f t="shared" si="29"/>
        <v>COBRO JURIDICO</v>
      </c>
    </row>
    <row r="955" spans="1:12" x14ac:dyDescent="0.2">
      <c r="A955" s="4" t="s">
        <v>11</v>
      </c>
      <c r="B955" s="4" t="s">
        <v>19</v>
      </c>
      <c r="C955" s="4" t="s">
        <v>1459</v>
      </c>
      <c r="D955" s="4" t="s">
        <v>674</v>
      </c>
      <c r="E955" s="4" t="s">
        <v>5162</v>
      </c>
      <c r="F955" s="4">
        <v>506137</v>
      </c>
      <c r="G955" s="5" t="s">
        <v>15</v>
      </c>
      <c r="H955" s="4">
        <v>30</v>
      </c>
      <c r="I955" s="6">
        <v>4000000</v>
      </c>
      <c r="J955" s="6">
        <v>3169882</v>
      </c>
      <c r="K955" s="7">
        <f t="shared" si="28"/>
        <v>830118</v>
      </c>
      <c r="L955" s="4" t="str">
        <f t="shared" si="29"/>
        <v>COBRO JURIDICO</v>
      </c>
    </row>
    <row r="956" spans="1:12" x14ac:dyDescent="0.2">
      <c r="A956" s="4" t="s">
        <v>11</v>
      </c>
      <c r="B956" s="4" t="s">
        <v>50</v>
      </c>
      <c r="C956" s="4" t="s">
        <v>1460</v>
      </c>
      <c r="D956" s="4" t="s">
        <v>992</v>
      </c>
      <c r="E956" s="4" t="s">
        <v>5163</v>
      </c>
      <c r="F956" s="4">
        <v>1611704</v>
      </c>
      <c r="G956" s="5" t="s">
        <v>15</v>
      </c>
      <c r="H956" s="4">
        <v>30</v>
      </c>
      <c r="I956" s="6">
        <v>3000000</v>
      </c>
      <c r="J956" s="6">
        <v>1456276</v>
      </c>
      <c r="K956" s="7">
        <f t="shared" si="28"/>
        <v>1543724</v>
      </c>
      <c r="L956" s="4" t="str">
        <f t="shared" si="29"/>
        <v>COBRO JURIDICO</v>
      </c>
    </row>
    <row r="957" spans="1:12" x14ac:dyDescent="0.2">
      <c r="A957" s="4" t="s">
        <v>11</v>
      </c>
      <c r="B957" s="4" t="s">
        <v>19</v>
      </c>
      <c r="C957" s="4" t="s">
        <v>1461</v>
      </c>
      <c r="D957" s="4" t="s">
        <v>1462</v>
      </c>
      <c r="E957" s="4" t="s">
        <v>5164</v>
      </c>
      <c r="F957" s="4">
        <v>1534104</v>
      </c>
      <c r="G957" s="5" t="s">
        <v>15</v>
      </c>
      <c r="H957" s="4">
        <v>30</v>
      </c>
      <c r="I957" s="6">
        <v>3000000</v>
      </c>
      <c r="J957" s="6">
        <v>844267</v>
      </c>
      <c r="K957" s="7">
        <f t="shared" si="28"/>
        <v>2155733</v>
      </c>
      <c r="L957" s="4" t="str">
        <f t="shared" si="29"/>
        <v>COBRO JURIDICO</v>
      </c>
    </row>
    <row r="958" spans="1:12" x14ac:dyDescent="0.2">
      <c r="A958" s="4" t="s">
        <v>11</v>
      </c>
      <c r="B958" s="4" t="s">
        <v>12</v>
      </c>
      <c r="C958" s="4" t="s">
        <v>1463</v>
      </c>
      <c r="D958" s="4" t="s">
        <v>1458</v>
      </c>
      <c r="E958" s="4" t="s">
        <v>5165</v>
      </c>
      <c r="F958" s="4">
        <v>57014</v>
      </c>
      <c r="G958" s="5" t="s">
        <v>15</v>
      </c>
      <c r="H958" s="4">
        <v>30</v>
      </c>
      <c r="I958" s="6">
        <v>3000000</v>
      </c>
      <c r="J958" s="6">
        <v>1239505</v>
      </c>
      <c r="K958" s="7">
        <f t="shared" si="28"/>
        <v>1760495</v>
      </c>
      <c r="L958" s="4" t="str">
        <f t="shared" si="29"/>
        <v>COBRO JURIDICO</v>
      </c>
    </row>
    <row r="959" spans="1:12" x14ac:dyDescent="0.2">
      <c r="A959" s="4" t="s">
        <v>11</v>
      </c>
      <c r="B959" s="4" t="s">
        <v>22</v>
      </c>
      <c r="C959" s="4" t="s">
        <v>1464</v>
      </c>
      <c r="D959" s="4" t="s">
        <v>674</v>
      </c>
      <c r="E959" s="4" t="s">
        <v>5166</v>
      </c>
      <c r="F959" s="4">
        <v>639300</v>
      </c>
      <c r="G959" s="5" t="s">
        <v>15</v>
      </c>
      <c r="H959" s="4">
        <v>30</v>
      </c>
      <c r="I959" s="6">
        <v>3000000</v>
      </c>
      <c r="J959" s="6">
        <v>972079</v>
      </c>
      <c r="K959" s="7">
        <f t="shared" si="28"/>
        <v>2027921</v>
      </c>
      <c r="L959" s="4" t="str">
        <f t="shared" si="29"/>
        <v>COBRO JURIDICO</v>
      </c>
    </row>
    <row r="960" spans="1:12" x14ac:dyDescent="0.2">
      <c r="A960" s="4" t="s">
        <v>11</v>
      </c>
      <c r="B960" s="4" t="s">
        <v>12</v>
      </c>
      <c r="C960" s="4" t="s">
        <v>1463</v>
      </c>
      <c r="D960" s="4" t="s">
        <v>1465</v>
      </c>
      <c r="E960" s="4" t="s">
        <v>5167</v>
      </c>
      <c r="F960" s="4">
        <v>739639</v>
      </c>
      <c r="G960" s="5" t="s">
        <v>15</v>
      </c>
      <c r="H960" s="4">
        <v>30</v>
      </c>
      <c r="I960" s="6">
        <v>3000000</v>
      </c>
      <c r="J960" s="6">
        <v>1546861</v>
      </c>
      <c r="K960" s="7">
        <f t="shared" si="28"/>
        <v>1453139</v>
      </c>
      <c r="L960" s="4" t="str">
        <f t="shared" si="29"/>
        <v>COBRO JURIDICO</v>
      </c>
    </row>
    <row r="961" spans="1:12" x14ac:dyDescent="0.2">
      <c r="A961" s="4" t="s">
        <v>11</v>
      </c>
      <c r="B961" s="4" t="s">
        <v>12</v>
      </c>
      <c r="C961" s="4" t="s">
        <v>681</v>
      </c>
      <c r="D961" s="4" t="s">
        <v>1466</v>
      </c>
      <c r="E961" s="4" t="s">
        <v>5168</v>
      </c>
      <c r="F961" s="4">
        <v>1660032</v>
      </c>
      <c r="G961" s="5" t="s">
        <v>15</v>
      </c>
      <c r="H961" s="4">
        <v>30</v>
      </c>
      <c r="I961" s="6">
        <v>3000000</v>
      </c>
      <c r="J961" s="6">
        <v>2369001</v>
      </c>
      <c r="K961" s="7">
        <f t="shared" si="28"/>
        <v>630999</v>
      </c>
      <c r="L961" s="4" t="str">
        <f t="shared" si="29"/>
        <v>COBRO JURIDICO</v>
      </c>
    </row>
    <row r="962" spans="1:12" x14ac:dyDescent="0.2">
      <c r="A962" s="4" t="s">
        <v>11</v>
      </c>
      <c r="B962" s="4" t="s">
        <v>16</v>
      </c>
      <c r="C962" s="4" t="s">
        <v>681</v>
      </c>
      <c r="D962" s="4" t="s">
        <v>1467</v>
      </c>
      <c r="E962" s="4" t="s">
        <v>5169</v>
      </c>
      <c r="F962" s="4">
        <v>1060704</v>
      </c>
      <c r="G962" s="5" t="s">
        <v>15</v>
      </c>
      <c r="H962" s="4">
        <v>30</v>
      </c>
      <c r="I962" s="6">
        <v>3000000</v>
      </c>
      <c r="J962" s="6">
        <v>1178591</v>
      </c>
      <c r="K962" s="7">
        <f t="shared" si="28"/>
        <v>1821409</v>
      </c>
      <c r="L962" s="4" t="str">
        <f t="shared" si="29"/>
        <v>COBRO JURIDICO</v>
      </c>
    </row>
    <row r="963" spans="1:12" x14ac:dyDescent="0.2">
      <c r="A963" s="4" t="s">
        <v>11</v>
      </c>
      <c r="B963" s="4" t="s">
        <v>25</v>
      </c>
      <c r="C963" s="4" t="s">
        <v>1468</v>
      </c>
      <c r="D963" s="4" t="s">
        <v>1469</v>
      </c>
      <c r="E963" s="4" t="s">
        <v>5170</v>
      </c>
      <c r="F963" s="4">
        <v>1446929</v>
      </c>
      <c r="G963" s="5" t="s">
        <v>15</v>
      </c>
      <c r="H963" s="4">
        <v>30</v>
      </c>
      <c r="I963" s="6">
        <v>3000000</v>
      </c>
      <c r="J963" s="6">
        <v>1475176</v>
      </c>
      <c r="K963" s="7">
        <f t="shared" ref="K963:K1026" si="30">I963-J963</f>
        <v>1524824</v>
      </c>
      <c r="L963" s="4" t="str">
        <f t="shared" ref="L963:L1026" si="31">IF(H963=0,"SIN REPORTE",IF(H963&lt;=90,"COBRO JURIDICO","CARTERA CASTIGADA"))</f>
        <v>COBRO JURIDICO</v>
      </c>
    </row>
    <row r="964" spans="1:12" x14ac:dyDescent="0.2">
      <c r="A964" s="4" t="s">
        <v>11</v>
      </c>
      <c r="B964" s="4" t="s">
        <v>12</v>
      </c>
      <c r="C964" s="4" t="s">
        <v>1470</v>
      </c>
      <c r="D964" s="4" t="s">
        <v>1471</v>
      </c>
      <c r="E964" s="4" t="s">
        <v>5171</v>
      </c>
      <c r="F964" s="4">
        <v>1433877</v>
      </c>
      <c r="G964" s="5" t="s">
        <v>15</v>
      </c>
      <c r="H964" s="4">
        <v>30</v>
      </c>
      <c r="I964" s="6">
        <v>3000000</v>
      </c>
      <c r="J964" s="6">
        <v>550345</v>
      </c>
      <c r="K964" s="7">
        <f t="shared" si="30"/>
        <v>2449655</v>
      </c>
      <c r="L964" s="4" t="str">
        <f t="shared" si="31"/>
        <v>COBRO JURIDICO</v>
      </c>
    </row>
    <row r="965" spans="1:12" x14ac:dyDescent="0.2">
      <c r="A965" s="4" t="s">
        <v>11</v>
      </c>
      <c r="B965" s="4" t="s">
        <v>12</v>
      </c>
      <c r="C965" s="4" t="s">
        <v>1472</v>
      </c>
      <c r="D965" s="4" t="s">
        <v>1473</v>
      </c>
      <c r="E965" s="4" t="s">
        <v>5172</v>
      </c>
      <c r="F965" s="4">
        <v>119020</v>
      </c>
      <c r="G965" s="5" t="s">
        <v>15</v>
      </c>
      <c r="H965" s="4">
        <v>30</v>
      </c>
      <c r="I965" s="6">
        <v>3000000</v>
      </c>
      <c r="J965" s="6">
        <v>860032</v>
      </c>
      <c r="K965" s="7">
        <f t="shared" si="30"/>
        <v>2139968</v>
      </c>
      <c r="L965" s="4" t="str">
        <f t="shared" si="31"/>
        <v>COBRO JURIDICO</v>
      </c>
    </row>
    <row r="966" spans="1:12" x14ac:dyDescent="0.2">
      <c r="A966" s="4" t="s">
        <v>11</v>
      </c>
      <c r="B966" s="4" t="s">
        <v>25</v>
      </c>
      <c r="C966" s="4" t="s">
        <v>1474</v>
      </c>
      <c r="D966" s="4" t="s">
        <v>611</v>
      </c>
      <c r="E966" s="4" t="s">
        <v>5173</v>
      </c>
      <c r="F966" s="4">
        <v>1606381</v>
      </c>
      <c r="G966" s="5" t="s">
        <v>15</v>
      </c>
      <c r="H966" s="4">
        <v>30</v>
      </c>
      <c r="I966" s="6">
        <v>3000000</v>
      </c>
      <c r="J966" s="6">
        <v>1763574</v>
      </c>
      <c r="K966" s="7">
        <f t="shared" si="30"/>
        <v>1236426</v>
      </c>
      <c r="L966" s="4" t="str">
        <f t="shared" si="31"/>
        <v>COBRO JURIDICO</v>
      </c>
    </row>
    <row r="967" spans="1:12" x14ac:dyDescent="0.2">
      <c r="A967" s="4" t="s">
        <v>11</v>
      </c>
      <c r="B967" s="4" t="s">
        <v>67</v>
      </c>
      <c r="C967" s="4" t="s">
        <v>1475</v>
      </c>
      <c r="D967" s="4" t="s">
        <v>1476</v>
      </c>
      <c r="E967" s="4" t="s">
        <v>5174</v>
      </c>
      <c r="F967" s="4">
        <v>501831</v>
      </c>
      <c r="G967" s="5" t="s">
        <v>15</v>
      </c>
      <c r="H967" s="4">
        <v>30</v>
      </c>
      <c r="I967" s="6">
        <v>3000000</v>
      </c>
      <c r="J967" s="6">
        <v>932445</v>
      </c>
      <c r="K967" s="7">
        <f t="shared" si="30"/>
        <v>2067555</v>
      </c>
      <c r="L967" s="4" t="str">
        <f t="shared" si="31"/>
        <v>COBRO JURIDICO</v>
      </c>
    </row>
    <row r="968" spans="1:12" x14ac:dyDescent="0.2">
      <c r="A968" s="4" t="s">
        <v>11</v>
      </c>
      <c r="B968" s="4" t="s">
        <v>19</v>
      </c>
      <c r="C968" s="4" t="s">
        <v>1477</v>
      </c>
      <c r="D968" s="4" t="s">
        <v>1478</v>
      </c>
      <c r="E968" s="4" t="s">
        <v>5175</v>
      </c>
      <c r="F968" s="4">
        <v>505881</v>
      </c>
      <c r="G968" s="5" t="s">
        <v>15</v>
      </c>
      <c r="H968" s="4">
        <v>30</v>
      </c>
      <c r="I968" s="6">
        <v>3000000</v>
      </c>
      <c r="J968" s="6">
        <v>1924051</v>
      </c>
      <c r="K968" s="7">
        <f t="shared" si="30"/>
        <v>1075949</v>
      </c>
      <c r="L968" s="4" t="str">
        <f t="shared" si="31"/>
        <v>COBRO JURIDICO</v>
      </c>
    </row>
    <row r="969" spans="1:12" x14ac:dyDescent="0.2">
      <c r="A969" s="4" t="s">
        <v>11</v>
      </c>
      <c r="B969" s="4" t="s">
        <v>12</v>
      </c>
      <c r="C969" s="4" t="s">
        <v>1479</v>
      </c>
      <c r="D969" s="4" t="s">
        <v>1480</v>
      </c>
      <c r="E969" s="4" t="s">
        <v>5176</v>
      </c>
      <c r="F969" s="4">
        <v>127676</v>
      </c>
      <c r="G969" s="5" t="s">
        <v>15</v>
      </c>
      <c r="H969" s="4">
        <v>30</v>
      </c>
      <c r="I969" s="6">
        <v>3000000</v>
      </c>
      <c r="J969" s="6">
        <v>1889771</v>
      </c>
      <c r="K969" s="7">
        <f t="shared" si="30"/>
        <v>1110229</v>
      </c>
      <c r="L969" s="4" t="str">
        <f t="shared" si="31"/>
        <v>COBRO JURIDICO</v>
      </c>
    </row>
    <row r="970" spans="1:12" x14ac:dyDescent="0.2">
      <c r="A970" s="4" t="s">
        <v>11</v>
      </c>
      <c r="B970" s="4" t="s">
        <v>12</v>
      </c>
      <c r="C970" s="4" t="s">
        <v>940</v>
      </c>
      <c r="D970" s="4" t="s">
        <v>1481</v>
      </c>
      <c r="E970" s="4" t="s">
        <v>5177</v>
      </c>
      <c r="F970" s="4">
        <v>36646</v>
      </c>
      <c r="G970" s="5" t="s">
        <v>15</v>
      </c>
      <c r="H970" s="4">
        <v>30</v>
      </c>
      <c r="I970" s="6">
        <v>5000000</v>
      </c>
      <c r="J970" s="6">
        <v>4103214</v>
      </c>
      <c r="K970" s="7">
        <f t="shared" si="30"/>
        <v>896786</v>
      </c>
      <c r="L970" s="4" t="str">
        <f t="shared" si="31"/>
        <v>COBRO JURIDICO</v>
      </c>
    </row>
    <row r="971" spans="1:12" x14ac:dyDescent="0.2">
      <c r="A971" s="4" t="s">
        <v>11</v>
      </c>
      <c r="B971" s="4" t="s">
        <v>50</v>
      </c>
      <c r="C971" s="4" t="s">
        <v>1482</v>
      </c>
      <c r="D971" s="4" t="s">
        <v>1483</v>
      </c>
      <c r="E971" s="4" t="s">
        <v>5178</v>
      </c>
      <c r="F971" s="4">
        <v>1008596</v>
      </c>
      <c r="G971" s="5" t="s">
        <v>15</v>
      </c>
      <c r="H971" s="4">
        <v>30</v>
      </c>
      <c r="I971" s="6">
        <v>3000000</v>
      </c>
      <c r="J971" s="6">
        <v>1425033</v>
      </c>
      <c r="K971" s="7">
        <f t="shared" si="30"/>
        <v>1574967</v>
      </c>
      <c r="L971" s="4" t="str">
        <f t="shared" si="31"/>
        <v>COBRO JURIDICO</v>
      </c>
    </row>
    <row r="972" spans="1:12" x14ac:dyDescent="0.2">
      <c r="A972" s="4" t="s">
        <v>11</v>
      </c>
      <c r="B972" s="4" t="s">
        <v>19</v>
      </c>
      <c r="C972" s="4" t="s">
        <v>1482</v>
      </c>
      <c r="D972" s="4" t="s">
        <v>1484</v>
      </c>
      <c r="E972" s="4" t="s">
        <v>5179</v>
      </c>
      <c r="F972" s="4">
        <v>749711</v>
      </c>
      <c r="G972" s="5" t="s">
        <v>15</v>
      </c>
      <c r="H972" s="4">
        <v>30</v>
      </c>
      <c r="I972" s="6">
        <v>3000000</v>
      </c>
      <c r="J972" s="6">
        <v>1991359</v>
      </c>
      <c r="K972" s="7">
        <f t="shared" si="30"/>
        <v>1008641</v>
      </c>
      <c r="L972" s="4" t="str">
        <f t="shared" si="31"/>
        <v>COBRO JURIDICO</v>
      </c>
    </row>
    <row r="973" spans="1:12" x14ac:dyDescent="0.2">
      <c r="A973" s="4" t="s">
        <v>11</v>
      </c>
      <c r="B973" s="4" t="s">
        <v>19</v>
      </c>
      <c r="C973" s="4" t="s">
        <v>1485</v>
      </c>
      <c r="D973" s="4" t="s">
        <v>1486</v>
      </c>
      <c r="E973" s="4" t="s">
        <v>5180</v>
      </c>
      <c r="F973" s="4">
        <v>1060555</v>
      </c>
      <c r="G973" s="5" t="s">
        <v>15</v>
      </c>
      <c r="H973" s="4">
        <v>30</v>
      </c>
      <c r="I973" s="6">
        <v>3000000</v>
      </c>
      <c r="J973" s="6">
        <v>1812071</v>
      </c>
      <c r="K973" s="7">
        <f t="shared" si="30"/>
        <v>1187929</v>
      </c>
      <c r="L973" s="4" t="str">
        <f t="shared" si="31"/>
        <v>COBRO JURIDICO</v>
      </c>
    </row>
    <row r="974" spans="1:12" x14ac:dyDescent="0.2">
      <c r="A974" s="4" t="s">
        <v>11</v>
      </c>
      <c r="B974" s="4" t="s">
        <v>50</v>
      </c>
      <c r="C974" s="4" t="s">
        <v>1487</v>
      </c>
      <c r="D974" s="4" t="s">
        <v>1488</v>
      </c>
      <c r="E974" s="4" t="s">
        <v>5181</v>
      </c>
      <c r="F974" s="4">
        <v>1538634</v>
      </c>
      <c r="G974" s="5" t="s">
        <v>15</v>
      </c>
      <c r="H974" s="4">
        <v>30</v>
      </c>
      <c r="I974" s="6">
        <v>3000000</v>
      </c>
      <c r="J974" s="6">
        <v>1613472</v>
      </c>
      <c r="K974" s="7">
        <f t="shared" si="30"/>
        <v>1386528</v>
      </c>
      <c r="L974" s="4" t="str">
        <f t="shared" si="31"/>
        <v>COBRO JURIDICO</v>
      </c>
    </row>
    <row r="975" spans="1:12" x14ac:dyDescent="0.2">
      <c r="A975" s="4" t="s">
        <v>11</v>
      </c>
      <c r="B975" s="4" t="s">
        <v>12</v>
      </c>
      <c r="C975" s="4" t="s">
        <v>1489</v>
      </c>
      <c r="D975" s="4" t="s">
        <v>1490</v>
      </c>
      <c r="E975" s="4" t="s">
        <v>5182</v>
      </c>
      <c r="F975" s="4">
        <v>80339</v>
      </c>
      <c r="G975" s="5" t="s">
        <v>15</v>
      </c>
      <c r="H975" s="4">
        <v>30</v>
      </c>
      <c r="I975" s="6">
        <v>5000000</v>
      </c>
      <c r="J975" s="6">
        <v>3758848</v>
      </c>
      <c r="K975" s="7">
        <f t="shared" si="30"/>
        <v>1241152</v>
      </c>
      <c r="L975" s="4" t="str">
        <f t="shared" si="31"/>
        <v>COBRO JURIDICO</v>
      </c>
    </row>
    <row r="976" spans="1:12" x14ac:dyDescent="0.2">
      <c r="A976" s="4" t="s">
        <v>11</v>
      </c>
      <c r="B976" s="4" t="s">
        <v>12</v>
      </c>
      <c r="C976" s="4" t="s">
        <v>1489</v>
      </c>
      <c r="D976" s="4" t="s">
        <v>1491</v>
      </c>
      <c r="E976" s="4" t="s">
        <v>5183</v>
      </c>
      <c r="F976" s="4">
        <v>523090</v>
      </c>
      <c r="G976" s="5" t="s">
        <v>15</v>
      </c>
      <c r="H976" s="4">
        <v>30</v>
      </c>
      <c r="I976" s="6">
        <v>3000000</v>
      </c>
      <c r="J976" s="6">
        <v>2318493</v>
      </c>
      <c r="K976" s="7">
        <f t="shared" si="30"/>
        <v>681507</v>
      </c>
      <c r="L976" s="4" t="str">
        <f t="shared" si="31"/>
        <v>COBRO JURIDICO</v>
      </c>
    </row>
    <row r="977" spans="1:12" x14ac:dyDescent="0.2">
      <c r="A977" s="4" t="s">
        <v>11</v>
      </c>
      <c r="B977" s="4" t="s">
        <v>157</v>
      </c>
      <c r="C977" s="4" t="s">
        <v>797</v>
      </c>
      <c r="D977" s="4" t="s">
        <v>1492</v>
      </c>
      <c r="E977" s="4" t="s">
        <v>5184</v>
      </c>
      <c r="F977" s="4">
        <v>741759</v>
      </c>
      <c r="G977" s="5" t="s">
        <v>15</v>
      </c>
      <c r="H977" s="4">
        <v>30</v>
      </c>
      <c r="I977" s="6">
        <v>3000000</v>
      </c>
      <c r="J977" s="6">
        <v>2088860</v>
      </c>
      <c r="K977" s="7">
        <f t="shared" si="30"/>
        <v>911140</v>
      </c>
      <c r="L977" s="4" t="str">
        <f t="shared" si="31"/>
        <v>COBRO JURIDICO</v>
      </c>
    </row>
    <row r="978" spans="1:12" x14ac:dyDescent="0.2">
      <c r="A978" s="4" t="s">
        <v>11</v>
      </c>
      <c r="B978" s="4" t="s">
        <v>22</v>
      </c>
      <c r="C978" s="4" t="s">
        <v>1493</v>
      </c>
      <c r="D978" s="4" t="s">
        <v>541</v>
      </c>
      <c r="E978" s="4" t="s">
        <v>5185</v>
      </c>
      <c r="F978" s="4">
        <v>1353000</v>
      </c>
      <c r="G978" s="5" t="s">
        <v>15</v>
      </c>
      <c r="H978" s="4">
        <v>30</v>
      </c>
      <c r="I978" s="6">
        <v>3000000</v>
      </c>
      <c r="J978" s="6">
        <v>1365892</v>
      </c>
      <c r="K978" s="7">
        <f t="shared" si="30"/>
        <v>1634108</v>
      </c>
      <c r="L978" s="4" t="str">
        <f t="shared" si="31"/>
        <v>COBRO JURIDICO</v>
      </c>
    </row>
    <row r="979" spans="1:12" x14ac:dyDescent="0.2">
      <c r="A979" s="4" t="s">
        <v>11</v>
      </c>
      <c r="B979" s="4" t="s">
        <v>19</v>
      </c>
      <c r="C979" s="4" t="s">
        <v>116</v>
      </c>
      <c r="D979" s="4" t="s">
        <v>1494</v>
      </c>
      <c r="E979" s="4" t="s">
        <v>5186</v>
      </c>
      <c r="F979" s="4">
        <v>788495</v>
      </c>
      <c r="G979" s="5" t="s">
        <v>15</v>
      </c>
      <c r="H979" s="4">
        <v>30</v>
      </c>
      <c r="I979" s="6">
        <v>3000000</v>
      </c>
      <c r="J979" s="6">
        <v>1702327</v>
      </c>
      <c r="K979" s="7">
        <f t="shared" si="30"/>
        <v>1297673</v>
      </c>
      <c r="L979" s="4" t="str">
        <f t="shared" si="31"/>
        <v>COBRO JURIDICO</v>
      </c>
    </row>
    <row r="980" spans="1:12" x14ac:dyDescent="0.2">
      <c r="A980" s="4" t="s">
        <v>11</v>
      </c>
      <c r="B980" s="4" t="s">
        <v>25</v>
      </c>
      <c r="C980" s="4" t="s">
        <v>1495</v>
      </c>
      <c r="D980" s="4" t="s">
        <v>1496</v>
      </c>
      <c r="E980" s="4" t="s">
        <v>5187</v>
      </c>
      <c r="F980" s="4">
        <v>9743</v>
      </c>
      <c r="G980" s="5" t="s">
        <v>15</v>
      </c>
      <c r="H980" s="4">
        <v>30</v>
      </c>
      <c r="I980" s="6">
        <v>3000000</v>
      </c>
      <c r="J980" s="6">
        <v>1029498</v>
      </c>
      <c r="K980" s="7">
        <f t="shared" si="30"/>
        <v>1970502</v>
      </c>
      <c r="L980" s="4" t="str">
        <f t="shared" si="31"/>
        <v>COBRO JURIDICO</v>
      </c>
    </row>
    <row r="981" spans="1:12" x14ac:dyDescent="0.2">
      <c r="A981" s="4" t="s">
        <v>11</v>
      </c>
      <c r="B981" s="4" t="s">
        <v>19</v>
      </c>
      <c r="C981" s="4" t="s">
        <v>1497</v>
      </c>
      <c r="D981" s="4" t="s">
        <v>1498</v>
      </c>
      <c r="E981" s="4" t="s">
        <v>5188</v>
      </c>
      <c r="F981" s="4">
        <v>1605987</v>
      </c>
      <c r="G981" s="5" t="s">
        <v>15</v>
      </c>
      <c r="H981" s="4">
        <v>30</v>
      </c>
      <c r="I981" s="6">
        <v>3000000</v>
      </c>
      <c r="J981" s="6">
        <v>1540869</v>
      </c>
      <c r="K981" s="7">
        <f t="shared" si="30"/>
        <v>1459131</v>
      </c>
      <c r="L981" s="4" t="str">
        <f t="shared" si="31"/>
        <v>COBRO JURIDICO</v>
      </c>
    </row>
    <row r="982" spans="1:12" x14ac:dyDescent="0.2">
      <c r="A982" s="4" t="s">
        <v>11</v>
      </c>
      <c r="B982" s="4" t="s">
        <v>12</v>
      </c>
      <c r="C982" s="4" t="s">
        <v>1080</v>
      </c>
      <c r="D982" s="4" t="s">
        <v>433</v>
      </c>
      <c r="E982" s="4" t="s">
        <v>5189</v>
      </c>
      <c r="F982" s="4">
        <v>117560</v>
      </c>
      <c r="G982" s="5" t="s">
        <v>15</v>
      </c>
      <c r="H982" s="4">
        <v>30</v>
      </c>
      <c r="I982" s="6">
        <v>5000000</v>
      </c>
      <c r="J982" s="6">
        <v>3256490</v>
      </c>
      <c r="K982" s="7">
        <f t="shared" si="30"/>
        <v>1743510</v>
      </c>
      <c r="L982" s="4" t="str">
        <f t="shared" si="31"/>
        <v>COBRO JURIDICO</v>
      </c>
    </row>
    <row r="983" spans="1:12" x14ac:dyDescent="0.2">
      <c r="A983" s="4" t="s">
        <v>11</v>
      </c>
      <c r="B983" s="4" t="s">
        <v>12</v>
      </c>
      <c r="C983" s="4" t="s">
        <v>1499</v>
      </c>
      <c r="D983" s="4" t="s">
        <v>1500</v>
      </c>
      <c r="E983" s="4" t="s">
        <v>5190</v>
      </c>
      <c r="F983" s="4">
        <v>1608536</v>
      </c>
      <c r="G983" s="5" t="s">
        <v>15</v>
      </c>
      <c r="H983" s="4">
        <v>30</v>
      </c>
      <c r="I983" s="6">
        <v>3000000</v>
      </c>
      <c r="J983" s="6">
        <v>1241084</v>
      </c>
      <c r="K983" s="7">
        <f t="shared" si="30"/>
        <v>1758916</v>
      </c>
      <c r="L983" s="4" t="str">
        <f t="shared" si="31"/>
        <v>COBRO JURIDICO</v>
      </c>
    </row>
    <row r="984" spans="1:12" x14ac:dyDescent="0.2">
      <c r="A984" s="4" t="s">
        <v>11</v>
      </c>
      <c r="B984" s="4" t="s">
        <v>146</v>
      </c>
      <c r="C984" s="4" t="s">
        <v>1501</v>
      </c>
      <c r="D984" s="4" t="s">
        <v>177</v>
      </c>
      <c r="E984" s="4" t="s">
        <v>5191</v>
      </c>
      <c r="F984" s="4">
        <v>1530730</v>
      </c>
      <c r="G984" s="5" t="s">
        <v>15</v>
      </c>
      <c r="H984" s="4">
        <v>30</v>
      </c>
      <c r="I984" s="6">
        <v>3000000</v>
      </c>
      <c r="J984" s="6">
        <v>1245052</v>
      </c>
      <c r="K984" s="7">
        <f t="shared" si="30"/>
        <v>1754948</v>
      </c>
      <c r="L984" s="4" t="str">
        <f t="shared" si="31"/>
        <v>COBRO JURIDICO</v>
      </c>
    </row>
    <row r="985" spans="1:12" x14ac:dyDescent="0.2">
      <c r="A985" s="4" t="s">
        <v>11</v>
      </c>
      <c r="B985" s="4" t="s">
        <v>157</v>
      </c>
      <c r="C985" s="4" t="s">
        <v>1502</v>
      </c>
      <c r="D985" s="4" t="s">
        <v>1503</v>
      </c>
      <c r="E985" s="4" t="s">
        <v>5192</v>
      </c>
      <c r="F985" s="4">
        <v>108874</v>
      </c>
      <c r="G985" s="5" t="s">
        <v>15</v>
      </c>
      <c r="H985" s="4">
        <v>30</v>
      </c>
      <c r="I985" s="6">
        <v>3000000</v>
      </c>
      <c r="J985" s="6">
        <v>1752468</v>
      </c>
      <c r="K985" s="7">
        <f t="shared" si="30"/>
        <v>1247532</v>
      </c>
      <c r="L985" s="4" t="str">
        <f t="shared" si="31"/>
        <v>COBRO JURIDICO</v>
      </c>
    </row>
    <row r="986" spans="1:12" x14ac:dyDescent="0.2">
      <c r="A986" s="4" t="s">
        <v>11</v>
      </c>
      <c r="B986" s="4" t="s">
        <v>50</v>
      </c>
      <c r="C986" s="4" t="s">
        <v>1502</v>
      </c>
      <c r="D986" s="4" t="s">
        <v>1504</v>
      </c>
      <c r="E986" s="4" t="s">
        <v>5193</v>
      </c>
      <c r="F986" s="4">
        <v>1280476</v>
      </c>
      <c r="G986" s="5" t="s">
        <v>15</v>
      </c>
      <c r="H986" s="4">
        <v>30</v>
      </c>
      <c r="I986" s="6">
        <v>3000000</v>
      </c>
      <c r="J986" s="6">
        <v>1515601</v>
      </c>
      <c r="K986" s="7">
        <f t="shared" si="30"/>
        <v>1484399</v>
      </c>
      <c r="L986" s="4" t="str">
        <f t="shared" si="31"/>
        <v>COBRO JURIDICO</v>
      </c>
    </row>
    <row r="987" spans="1:12" x14ac:dyDescent="0.2">
      <c r="A987" s="4" t="s">
        <v>11</v>
      </c>
      <c r="B987" s="4" t="s">
        <v>50</v>
      </c>
      <c r="C987" s="4" t="s">
        <v>1505</v>
      </c>
      <c r="D987" s="4" t="s">
        <v>1506</v>
      </c>
      <c r="E987" s="4" t="s">
        <v>5194</v>
      </c>
      <c r="F987" s="4">
        <v>767705</v>
      </c>
      <c r="G987" s="5" t="s">
        <v>15</v>
      </c>
      <c r="H987" s="4">
        <v>30</v>
      </c>
      <c r="I987" s="6">
        <v>3000000</v>
      </c>
      <c r="J987" s="6">
        <v>1489679</v>
      </c>
      <c r="K987" s="7">
        <f t="shared" si="30"/>
        <v>1510321</v>
      </c>
      <c r="L987" s="4" t="str">
        <f t="shared" si="31"/>
        <v>COBRO JURIDICO</v>
      </c>
    </row>
    <row r="988" spans="1:12" x14ac:dyDescent="0.2">
      <c r="A988" s="4" t="s">
        <v>11</v>
      </c>
      <c r="B988" s="4" t="s">
        <v>12</v>
      </c>
      <c r="C988" s="4" t="s">
        <v>1505</v>
      </c>
      <c r="D988" s="4" t="s">
        <v>844</v>
      </c>
      <c r="E988" s="4" t="s">
        <v>5195</v>
      </c>
      <c r="F988" s="4">
        <v>593499</v>
      </c>
      <c r="G988" s="5" t="s">
        <v>15</v>
      </c>
      <c r="H988" s="4">
        <v>30</v>
      </c>
      <c r="I988" s="6">
        <v>3500000</v>
      </c>
      <c r="J988" s="6">
        <v>3435983</v>
      </c>
      <c r="K988" s="7">
        <f t="shared" si="30"/>
        <v>64017</v>
      </c>
      <c r="L988" s="4" t="str">
        <f t="shared" si="31"/>
        <v>COBRO JURIDICO</v>
      </c>
    </row>
    <row r="989" spans="1:12" x14ac:dyDescent="0.2">
      <c r="A989" s="4" t="s">
        <v>11</v>
      </c>
      <c r="B989" s="4" t="s">
        <v>12</v>
      </c>
      <c r="C989" s="4" t="s">
        <v>128</v>
      </c>
      <c r="D989" s="4" t="s">
        <v>1415</v>
      </c>
      <c r="E989" s="4" t="s">
        <v>5196</v>
      </c>
      <c r="F989" s="4">
        <v>971356</v>
      </c>
      <c r="G989" s="5" t="s">
        <v>15</v>
      </c>
      <c r="H989" s="4">
        <v>30</v>
      </c>
      <c r="I989" s="6">
        <v>3000000</v>
      </c>
      <c r="J989" s="6">
        <v>1814950</v>
      </c>
      <c r="K989" s="7">
        <f t="shared" si="30"/>
        <v>1185050</v>
      </c>
      <c r="L989" s="4" t="str">
        <f t="shared" si="31"/>
        <v>COBRO JURIDICO</v>
      </c>
    </row>
    <row r="990" spans="1:12" x14ac:dyDescent="0.2">
      <c r="A990" s="4" t="s">
        <v>11</v>
      </c>
      <c r="B990" s="4" t="s">
        <v>67</v>
      </c>
      <c r="C990" s="4" t="s">
        <v>905</v>
      </c>
      <c r="D990" s="4" t="s">
        <v>1507</v>
      </c>
      <c r="E990" s="4" t="s">
        <v>5197</v>
      </c>
      <c r="F990" s="4">
        <v>1424355</v>
      </c>
      <c r="G990" s="5" t="s">
        <v>15</v>
      </c>
      <c r="H990" s="4">
        <v>30</v>
      </c>
      <c r="I990" s="6">
        <v>3000000</v>
      </c>
      <c r="J990" s="6">
        <v>1462091</v>
      </c>
      <c r="K990" s="7">
        <f t="shared" si="30"/>
        <v>1537909</v>
      </c>
      <c r="L990" s="4" t="str">
        <f t="shared" si="31"/>
        <v>COBRO JURIDICO</v>
      </c>
    </row>
    <row r="991" spans="1:12" x14ac:dyDescent="0.2">
      <c r="A991" s="4" t="s">
        <v>11</v>
      </c>
      <c r="B991" s="4" t="s">
        <v>12</v>
      </c>
      <c r="C991" s="4" t="s">
        <v>1508</v>
      </c>
      <c r="D991" s="4" t="s">
        <v>1509</v>
      </c>
      <c r="E991" s="4" t="s">
        <v>5198</v>
      </c>
      <c r="F991" s="4">
        <v>118642</v>
      </c>
      <c r="G991" s="5" t="s">
        <v>15</v>
      </c>
      <c r="H991" s="4">
        <v>30</v>
      </c>
      <c r="I991" s="6">
        <v>10000000</v>
      </c>
      <c r="J991" s="6">
        <v>6335341</v>
      </c>
      <c r="K991" s="7">
        <f t="shared" si="30"/>
        <v>3664659</v>
      </c>
      <c r="L991" s="4" t="str">
        <f t="shared" si="31"/>
        <v>COBRO JURIDICO</v>
      </c>
    </row>
    <row r="992" spans="1:12" x14ac:dyDescent="0.2">
      <c r="A992" s="4" t="s">
        <v>11</v>
      </c>
      <c r="B992" s="4" t="s">
        <v>157</v>
      </c>
      <c r="C992" s="4" t="s">
        <v>1510</v>
      </c>
      <c r="D992" s="4" t="s">
        <v>1511</v>
      </c>
      <c r="E992" s="4" t="s">
        <v>5199</v>
      </c>
      <c r="F992" s="4">
        <v>1450483</v>
      </c>
      <c r="G992" s="5" t="s">
        <v>15</v>
      </c>
      <c r="H992" s="4">
        <v>30</v>
      </c>
      <c r="I992" s="6">
        <v>3000000</v>
      </c>
      <c r="J992" s="6">
        <v>1081616</v>
      </c>
      <c r="K992" s="7">
        <f t="shared" si="30"/>
        <v>1918384</v>
      </c>
      <c r="L992" s="4" t="str">
        <f t="shared" si="31"/>
        <v>COBRO JURIDICO</v>
      </c>
    </row>
    <row r="993" spans="1:12" x14ac:dyDescent="0.2">
      <c r="A993" s="4" t="s">
        <v>11</v>
      </c>
      <c r="B993" s="4" t="s">
        <v>50</v>
      </c>
      <c r="C993" s="4" t="s">
        <v>749</v>
      </c>
      <c r="D993" s="4" t="s">
        <v>1512</v>
      </c>
      <c r="E993" s="4" t="s">
        <v>5200</v>
      </c>
      <c r="F993" s="4">
        <v>730935</v>
      </c>
      <c r="G993" s="5" t="s">
        <v>15</v>
      </c>
      <c r="H993" s="4">
        <v>30</v>
      </c>
      <c r="I993" s="6">
        <v>3000000</v>
      </c>
      <c r="J993" s="6">
        <v>2421474</v>
      </c>
      <c r="K993" s="7">
        <f t="shared" si="30"/>
        <v>578526</v>
      </c>
      <c r="L993" s="4" t="str">
        <f t="shared" si="31"/>
        <v>COBRO JURIDICO</v>
      </c>
    </row>
    <row r="994" spans="1:12" x14ac:dyDescent="0.2">
      <c r="A994" s="4" t="s">
        <v>11</v>
      </c>
      <c r="B994" s="4" t="s">
        <v>16</v>
      </c>
      <c r="C994" s="4" t="s">
        <v>749</v>
      </c>
      <c r="D994" s="4" t="s">
        <v>1513</v>
      </c>
      <c r="E994" s="4" t="s">
        <v>5201</v>
      </c>
      <c r="F994" s="4">
        <v>1010147</v>
      </c>
      <c r="G994" s="5" t="s">
        <v>15</v>
      </c>
      <c r="H994" s="4">
        <v>30</v>
      </c>
      <c r="I994" s="6">
        <v>3000000</v>
      </c>
      <c r="J994" s="6">
        <v>2218226</v>
      </c>
      <c r="K994" s="7">
        <f t="shared" si="30"/>
        <v>781774</v>
      </c>
      <c r="L994" s="4" t="str">
        <f t="shared" si="31"/>
        <v>COBRO JURIDICO</v>
      </c>
    </row>
    <row r="995" spans="1:12" x14ac:dyDescent="0.2">
      <c r="A995" s="4" t="s">
        <v>11</v>
      </c>
      <c r="B995" s="4" t="s">
        <v>12</v>
      </c>
      <c r="C995" s="4" t="s">
        <v>1514</v>
      </c>
      <c r="D995" s="4" t="s">
        <v>1515</v>
      </c>
      <c r="E995" s="4" t="s">
        <v>5202</v>
      </c>
      <c r="F995" s="4">
        <v>1365616</v>
      </c>
      <c r="G995" s="5" t="s">
        <v>15</v>
      </c>
      <c r="H995" s="4">
        <v>30</v>
      </c>
      <c r="I995" s="6">
        <v>3000000</v>
      </c>
      <c r="J995" s="6">
        <v>1442813</v>
      </c>
      <c r="K995" s="7">
        <f t="shared" si="30"/>
        <v>1557187</v>
      </c>
      <c r="L995" s="4" t="str">
        <f t="shared" si="31"/>
        <v>COBRO JURIDICO</v>
      </c>
    </row>
    <row r="996" spans="1:12" x14ac:dyDescent="0.2">
      <c r="A996" s="4" t="s">
        <v>11</v>
      </c>
      <c r="B996" s="4" t="s">
        <v>19</v>
      </c>
      <c r="C996" s="4" t="s">
        <v>1516</v>
      </c>
      <c r="D996" s="4" t="s">
        <v>1517</v>
      </c>
      <c r="E996" s="4" t="s">
        <v>5203</v>
      </c>
      <c r="F996" s="4">
        <v>572220</v>
      </c>
      <c r="G996" s="5" t="s">
        <v>15</v>
      </c>
      <c r="H996" s="4">
        <v>30</v>
      </c>
      <c r="I996" s="6">
        <v>3000000</v>
      </c>
      <c r="J996" s="6">
        <v>1908500</v>
      </c>
      <c r="K996" s="7">
        <f t="shared" si="30"/>
        <v>1091500</v>
      </c>
      <c r="L996" s="4" t="str">
        <f t="shared" si="31"/>
        <v>COBRO JURIDICO</v>
      </c>
    </row>
    <row r="997" spans="1:12" x14ac:dyDescent="0.2">
      <c r="A997" s="4" t="s">
        <v>11</v>
      </c>
      <c r="B997" s="4" t="s">
        <v>19</v>
      </c>
      <c r="C997" s="4" t="s">
        <v>1518</v>
      </c>
      <c r="D997" s="4" t="s">
        <v>1206</v>
      </c>
      <c r="E997" s="4" t="s">
        <v>5204</v>
      </c>
      <c r="F997" s="4">
        <v>769073</v>
      </c>
      <c r="G997" s="5" t="s">
        <v>15</v>
      </c>
      <c r="H997" s="4">
        <v>30</v>
      </c>
      <c r="I997" s="6">
        <v>3000000</v>
      </c>
      <c r="J997" s="6">
        <v>1598098</v>
      </c>
      <c r="K997" s="7">
        <f t="shared" si="30"/>
        <v>1401902</v>
      </c>
      <c r="L997" s="4" t="str">
        <f t="shared" si="31"/>
        <v>COBRO JURIDICO</v>
      </c>
    </row>
    <row r="998" spans="1:12" x14ac:dyDescent="0.2">
      <c r="A998" s="4" t="s">
        <v>11</v>
      </c>
      <c r="B998" s="4" t="s">
        <v>12</v>
      </c>
      <c r="C998" s="4" t="s">
        <v>300</v>
      </c>
      <c r="D998" s="4" t="s">
        <v>1519</v>
      </c>
      <c r="E998" s="4" t="s">
        <v>5205</v>
      </c>
      <c r="F998" s="4">
        <v>603132</v>
      </c>
      <c r="G998" s="5" t="s">
        <v>15</v>
      </c>
      <c r="H998" s="4">
        <v>30</v>
      </c>
      <c r="I998" s="6">
        <v>3000000</v>
      </c>
      <c r="J998" s="6">
        <v>1206522</v>
      </c>
      <c r="K998" s="7">
        <f t="shared" si="30"/>
        <v>1793478</v>
      </c>
      <c r="L998" s="4" t="str">
        <f t="shared" si="31"/>
        <v>COBRO JURIDICO</v>
      </c>
    </row>
    <row r="999" spans="1:12" x14ac:dyDescent="0.2">
      <c r="A999" s="4" t="s">
        <v>11</v>
      </c>
      <c r="B999" s="4" t="s">
        <v>19</v>
      </c>
      <c r="C999" s="4" t="s">
        <v>1520</v>
      </c>
      <c r="D999" s="4" t="s">
        <v>1521</v>
      </c>
      <c r="E999" s="4" t="s">
        <v>5206</v>
      </c>
      <c r="F999" s="4">
        <v>506046</v>
      </c>
      <c r="G999" s="5" t="s">
        <v>15</v>
      </c>
      <c r="H999" s="4">
        <v>30</v>
      </c>
      <c r="I999" s="6">
        <v>3000000</v>
      </c>
      <c r="J999" s="6">
        <v>2617174</v>
      </c>
      <c r="K999" s="7">
        <f t="shared" si="30"/>
        <v>382826</v>
      </c>
      <c r="L999" s="4" t="str">
        <f t="shared" si="31"/>
        <v>COBRO JURIDICO</v>
      </c>
    </row>
    <row r="1000" spans="1:12" x14ac:dyDescent="0.2">
      <c r="A1000" s="4" t="s">
        <v>11</v>
      </c>
      <c r="B1000" s="4" t="s">
        <v>25</v>
      </c>
      <c r="C1000" s="4" t="s">
        <v>218</v>
      </c>
      <c r="D1000" s="4" t="s">
        <v>660</v>
      </c>
      <c r="E1000" s="4" t="s">
        <v>5207</v>
      </c>
      <c r="F1000" s="4">
        <v>569051</v>
      </c>
      <c r="G1000" s="5" t="s">
        <v>15</v>
      </c>
      <c r="H1000" s="4">
        <v>30</v>
      </c>
      <c r="I1000" s="6">
        <v>3000000</v>
      </c>
      <c r="J1000" s="6">
        <v>657698</v>
      </c>
      <c r="K1000" s="7">
        <f t="shared" si="30"/>
        <v>2342302</v>
      </c>
      <c r="L1000" s="4" t="str">
        <f t="shared" si="31"/>
        <v>COBRO JURIDICO</v>
      </c>
    </row>
    <row r="1001" spans="1:12" x14ac:dyDescent="0.2">
      <c r="A1001" s="4" t="s">
        <v>11</v>
      </c>
      <c r="B1001" s="4" t="s">
        <v>146</v>
      </c>
      <c r="C1001" s="4" t="s">
        <v>130</v>
      </c>
      <c r="D1001" s="4" t="s">
        <v>1522</v>
      </c>
      <c r="E1001" s="4" t="s">
        <v>5208</v>
      </c>
      <c r="F1001" s="4">
        <v>1125028</v>
      </c>
      <c r="G1001" s="5" t="s">
        <v>15</v>
      </c>
      <c r="H1001" s="4">
        <v>30</v>
      </c>
      <c r="I1001" s="6">
        <v>3000000</v>
      </c>
      <c r="J1001" s="6">
        <v>1904237</v>
      </c>
      <c r="K1001" s="7">
        <f t="shared" si="30"/>
        <v>1095763</v>
      </c>
      <c r="L1001" s="4" t="str">
        <f t="shared" si="31"/>
        <v>COBRO JURIDICO</v>
      </c>
    </row>
    <row r="1002" spans="1:12" x14ac:dyDescent="0.2">
      <c r="A1002" s="4" t="s">
        <v>11</v>
      </c>
      <c r="B1002" s="4" t="s">
        <v>22</v>
      </c>
      <c r="C1002" s="4" t="s">
        <v>1523</v>
      </c>
      <c r="D1002" s="4" t="s">
        <v>1524</v>
      </c>
      <c r="E1002" s="4" t="s">
        <v>5209</v>
      </c>
      <c r="F1002" s="4">
        <v>1352929</v>
      </c>
      <c r="G1002" s="5" t="s">
        <v>15</v>
      </c>
      <c r="H1002" s="4">
        <v>30</v>
      </c>
      <c r="I1002" s="6">
        <v>3000000</v>
      </c>
      <c r="J1002" s="6">
        <v>1323346</v>
      </c>
      <c r="K1002" s="7">
        <f t="shared" si="30"/>
        <v>1676654</v>
      </c>
      <c r="L1002" s="4" t="str">
        <f t="shared" si="31"/>
        <v>COBRO JURIDICO</v>
      </c>
    </row>
    <row r="1003" spans="1:12" x14ac:dyDescent="0.2">
      <c r="A1003" s="4" t="s">
        <v>11</v>
      </c>
      <c r="B1003" s="4" t="s">
        <v>50</v>
      </c>
      <c r="C1003" s="4" t="s">
        <v>647</v>
      </c>
      <c r="D1003" s="4" t="s">
        <v>1525</v>
      </c>
      <c r="E1003" s="4" t="s">
        <v>5210</v>
      </c>
      <c r="F1003" s="4">
        <v>1091386</v>
      </c>
      <c r="G1003" s="5" t="s">
        <v>15</v>
      </c>
      <c r="H1003" s="4">
        <v>30</v>
      </c>
      <c r="I1003" s="6">
        <v>3000000</v>
      </c>
      <c r="J1003" s="6">
        <v>2099069</v>
      </c>
      <c r="K1003" s="7">
        <f t="shared" si="30"/>
        <v>900931</v>
      </c>
      <c r="L1003" s="4" t="str">
        <f t="shared" si="31"/>
        <v>COBRO JURIDICO</v>
      </c>
    </row>
    <row r="1004" spans="1:12" x14ac:dyDescent="0.2">
      <c r="A1004" s="4" t="s">
        <v>11</v>
      </c>
      <c r="B1004" s="4" t="s">
        <v>12</v>
      </c>
      <c r="C1004" s="4" t="s">
        <v>486</v>
      </c>
      <c r="D1004" s="4" t="s">
        <v>1526</v>
      </c>
      <c r="E1004" s="4" t="s">
        <v>5211</v>
      </c>
      <c r="F1004" s="4">
        <v>613800</v>
      </c>
      <c r="G1004" s="5" t="s">
        <v>15</v>
      </c>
      <c r="H1004" s="4">
        <v>30</v>
      </c>
      <c r="I1004" s="6">
        <v>3000000</v>
      </c>
      <c r="J1004" s="6">
        <v>1929967</v>
      </c>
      <c r="K1004" s="7">
        <f t="shared" si="30"/>
        <v>1070033</v>
      </c>
      <c r="L1004" s="4" t="str">
        <f t="shared" si="31"/>
        <v>COBRO JURIDICO</v>
      </c>
    </row>
    <row r="1005" spans="1:12" x14ac:dyDescent="0.2">
      <c r="A1005" s="4" t="s">
        <v>11</v>
      </c>
      <c r="B1005" s="4" t="s">
        <v>67</v>
      </c>
      <c r="C1005" s="4" t="s">
        <v>1527</v>
      </c>
      <c r="D1005" s="4" t="s">
        <v>1528</v>
      </c>
      <c r="E1005" s="4" t="s">
        <v>5212</v>
      </c>
      <c r="F1005" s="4">
        <v>1620432</v>
      </c>
      <c r="G1005" s="5" t="s">
        <v>15</v>
      </c>
      <c r="H1005" s="4">
        <v>30</v>
      </c>
      <c r="I1005" s="6">
        <v>3000000</v>
      </c>
      <c r="J1005" s="6">
        <v>706276</v>
      </c>
      <c r="K1005" s="7">
        <f t="shared" si="30"/>
        <v>2293724</v>
      </c>
      <c r="L1005" s="4" t="str">
        <f t="shared" si="31"/>
        <v>COBRO JURIDICO</v>
      </c>
    </row>
    <row r="1006" spans="1:12" x14ac:dyDescent="0.2">
      <c r="A1006" s="4" t="s">
        <v>11</v>
      </c>
      <c r="B1006" s="4" t="s">
        <v>25</v>
      </c>
      <c r="C1006" s="4" t="s">
        <v>664</v>
      </c>
      <c r="D1006" s="4" t="s">
        <v>1529</v>
      </c>
      <c r="E1006" s="4" t="s">
        <v>5213</v>
      </c>
      <c r="F1006" s="4">
        <v>859338</v>
      </c>
      <c r="G1006" s="5" t="s">
        <v>15</v>
      </c>
      <c r="H1006" s="4">
        <v>30</v>
      </c>
      <c r="I1006" s="6">
        <v>3000000</v>
      </c>
      <c r="J1006" s="6">
        <v>2296663</v>
      </c>
      <c r="K1006" s="7">
        <f t="shared" si="30"/>
        <v>703337</v>
      </c>
      <c r="L1006" s="4" t="str">
        <f t="shared" si="31"/>
        <v>COBRO JURIDICO</v>
      </c>
    </row>
    <row r="1007" spans="1:12" x14ac:dyDescent="0.2">
      <c r="A1007" s="4" t="s">
        <v>11</v>
      </c>
      <c r="B1007" s="4" t="s">
        <v>12</v>
      </c>
      <c r="C1007" s="4" t="s">
        <v>1530</v>
      </c>
      <c r="D1007" s="4" t="s">
        <v>663</v>
      </c>
      <c r="E1007" s="4" t="s">
        <v>5214</v>
      </c>
      <c r="F1007" s="4">
        <v>1172582</v>
      </c>
      <c r="G1007" s="5" t="s">
        <v>15</v>
      </c>
      <c r="H1007" s="4">
        <v>30</v>
      </c>
      <c r="I1007" s="6">
        <v>3000000</v>
      </c>
      <c r="J1007" s="6">
        <v>717103</v>
      </c>
      <c r="K1007" s="7">
        <f t="shared" si="30"/>
        <v>2282897</v>
      </c>
      <c r="L1007" s="4" t="str">
        <f t="shared" si="31"/>
        <v>COBRO JURIDICO</v>
      </c>
    </row>
    <row r="1008" spans="1:12" x14ac:dyDescent="0.2">
      <c r="A1008" s="4" t="s">
        <v>11</v>
      </c>
      <c r="B1008" s="4" t="s">
        <v>16</v>
      </c>
      <c r="C1008" s="4" t="s">
        <v>1531</v>
      </c>
      <c r="D1008" s="4" t="s">
        <v>1532</v>
      </c>
      <c r="E1008" s="4" t="s">
        <v>5215</v>
      </c>
      <c r="F1008" s="4">
        <v>677052</v>
      </c>
      <c r="G1008" s="5" t="s">
        <v>15</v>
      </c>
      <c r="H1008" s="4">
        <v>30</v>
      </c>
      <c r="I1008" s="6">
        <v>3000000</v>
      </c>
      <c r="J1008" s="6">
        <v>1808235</v>
      </c>
      <c r="K1008" s="7">
        <f t="shared" si="30"/>
        <v>1191765</v>
      </c>
      <c r="L1008" s="4" t="str">
        <f t="shared" si="31"/>
        <v>COBRO JURIDICO</v>
      </c>
    </row>
    <row r="1009" spans="1:12" x14ac:dyDescent="0.2">
      <c r="A1009" s="4" t="s">
        <v>11</v>
      </c>
      <c r="B1009" s="4" t="s">
        <v>67</v>
      </c>
      <c r="C1009" s="4" t="s">
        <v>1533</v>
      </c>
      <c r="D1009" s="4" t="s">
        <v>1534</v>
      </c>
      <c r="E1009" s="4" t="s">
        <v>5216</v>
      </c>
      <c r="F1009" s="4">
        <v>764389</v>
      </c>
      <c r="G1009" s="5" t="s">
        <v>15</v>
      </c>
      <c r="H1009" s="4">
        <v>30</v>
      </c>
      <c r="I1009" s="6">
        <v>3000000</v>
      </c>
      <c r="J1009" s="6">
        <v>1461264</v>
      </c>
      <c r="K1009" s="7">
        <f t="shared" si="30"/>
        <v>1538736</v>
      </c>
      <c r="L1009" s="4" t="str">
        <f t="shared" si="31"/>
        <v>COBRO JURIDICO</v>
      </c>
    </row>
    <row r="1010" spans="1:12" x14ac:dyDescent="0.2">
      <c r="A1010" s="4" t="s">
        <v>11</v>
      </c>
      <c r="B1010" s="4" t="s">
        <v>25</v>
      </c>
      <c r="C1010" s="4" t="s">
        <v>1535</v>
      </c>
      <c r="D1010" s="4" t="s">
        <v>1536</v>
      </c>
      <c r="E1010" s="4" t="s">
        <v>5217</v>
      </c>
      <c r="F1010" s="4">
        <v>1378627</v>
      </c>
      <c r="G1010" s="5" t="s">
        <v>15</v>
      </c>
      <c r="H1010" s="4">
        <v>30</v>
      </c>
      <c r="I1010" s="6">
        <v>3000000</v>
      </c>
      <c r="J1010" s="6">
        <v>2927470</v>
      </c>
      <c r="K1010" s="7">
        <f t="shared" si="30"/>
        <v>72530</v>
      </c>
      <c r="L1010" s="4" t="str">
        <f t="shared" si="31"/>
        <v>COBRO JURIDICO</v>
      </c>
    </row>
    <row r="1011" spans="1:12" x14ac:dyDescent="0.2">
      <c r="A1011" s="4" t="s">
        <v>11</v>
      </c>
      <c r="B1011" s="4" t="s">
        <v>12</v>
      </c>
      <c r="C1011" s="4" t="s">
        <v>1537</v>
      </c>
      <c r="D1011" s="4" t="s">
        <v>1538</v>
      </c>
      <c r="E1011" s="4" t="s">
        <v>5218</v>
      </c>
      <c r="F1011" s="4">
        <v>1365673</v>
      </c>
      <c r="G1011" s="5" t="s">
        <v>15</v>
      </c>
      <c r="H1011" s="4">
        <v>30</v>
      </c>
      <c r="I1011" s="6">
        <v>3000000</v>
      </c>
      <c r="J1011" s="6">
        <v>1938830</v>
      </c>
      <c r="K1011" s="7">
        <f t="shared" si="30"/>
        <v>1061170</v>
      </c>
      <c r="L1011" s="4" t="str">
        <f t="shared" si="31"/>
        <v>COBRO JURIDICO</v>
      </c>
    </row>
    <row r="1012" spans="1:12" x14ac:dyDescent="0.2">
      <c r="A1012" s="4" t="s">
        <v>11</v>
      </c>
      <c r="B1012" s="4" t="s">
        <v>16</v>
      </c>
      <c r="C1012" s="4" t="s">
        <v>1539</v>
      </c>
      <c r="D1012" s="4" t="s">
        <v>1540</v>
      </c>
      <c r="E1012" s="4" t="s">
        <v>5219</v>
      </c>
      <c r="F1012" s="4">
        <v>800480</v>
      </c>
      <c r="G1012" s="5" t="s">
        <v>15</v>
      </c>
      <c r="H1012" s="4">
        <v>30</v>
      </c>
      <c r="I1012" s="6">
        <v>3000000</v>
      </c>
      <c r="J1012" s="6">
        <v>2307708</v>
      </c>
      <c r="K1012" s="7">
        <f t="shared" si="30"/>
        <v>692292</v>
      </c>
      <c r="L1012" s="4" t="str">
        <f t="shared" si="31"/>
        <v>COBRO JURIDICO</v>
      </c>
    </row>
    <row r="1013" spans="1:12" x14ac:dyDescent="0.2">
      <c r="A1013" s="4" t="s">
        <v>11</v>
      </c>
      <c r="B1013" s="4" t="s">
        <v>25</v>
      </c>
      <c r="C1013" s="4" t="s">
        <v>1087</v>
      </c>
      <c r="D1013" s="4" t="s">
        <v>1541</v>
      </c>
      <c r="E1013" s="4" t="s">
        <v>5220</v>
      </c>
      <c r="F1013" s="4">
        <v>588325</v>
      </c>
      <c r="G1013" s="5" t="s">
        <v>15</v>
      </c>
      <c r="H1013" s="4">
        <v>30</v>
      </c>
      <c r="I1013" s="6">
        <v>3000000</v>
      </c>
      <c r="J1013" s="6">
        <v>1383038</v>
      </c>
      <c r="K1013" s="7">
        <f t="shared" si="30"/>
        <v>1616962</v>
      </c>
      <c r="L1013" s="4" t="str">
        <f t="shared" si="31"/>
        <v>COBRO JURIDICO</v>
      </c>
    </row>
    <row r="1014" spans="1:12" x14ac:dyDescent="0.2">
      <c r="A1014" s="4" t="s">
        <v>11</v>
      </c>
      <c r="B1014" s="4" t="s">
        <v>50</v>
      </c>
      <c r="C1014" s="4" t="s">
        <v>1542</v>
      </c>
      <c r="D1014" s="4" t="s">
        <v>1543</v>
      </c>
      <c r="E1014" s="4" t="s">
        <v>5221</v>
      </c>
      <c r="F1014" s="4">
        <v>1137247</v>
      </c>
      <c r="G1014" s="5" t="s">
        <v>15</v>
      </c>
      <c r="H1014" s="4">
        <v>30</v>
      </c>
      <c r="I1014" s="6">
        <v>3000000</v>
      </c>
      <c r="J1014" s="6">
        <v>1966726</v>
      </c>
      <c r="K1014" s="7">
        <f t="shared" si="30"/>
        <v>1033274</v>
      </c>
      <c r="L1014" s="4" t="str">
        <f t="shared" si="31"/>
        <v>COBRO JURIDICO</v>
      </c>
    </row>
    <row r="1015" spans="1:12" x14ac:dyDescent="0.2">
      <c r="A1015" s="4" t="s">
        <v>11</v>
      </c>
      <c r="B1015" s="4" t="s">
        <v>12</v>
      </c>
      <c r="C1015" s="4" t="s">
        <v>1544</v>
      </c>
      <c r="D1015" s="4" t="s">
        <v>1545</v>
      </c>
      <c r="E1015" s="4" t="s">
        <v>5222</v>
      </c>
      <c r="F1015" s="4">
        <v>59234</v>
      </c>
      <c r="G1015" s="5" t="s">
        <v>15</v>
      </c>
      <c r="H1015" s="4">
        <v>30</v>
      </c>
      <c r="I1015" s="6">
        <v>4000000</v>
      </c>
      <c r="J1015" s="6">
        <v>3191009</v>
      </c>
      <c r="K1015" s="7">
        <f t="shared" si="30"/>
        <v>808991</v>
      </c>
      <c r="L1015" s="4" t="str">
        <f t="shared" si="31"/>
        <v>COBRO JURIDICO</v>
      </c>
    </row>
    <row r="1016" spans="1:12" x14ac:dyDescent="0.2">
      <c r="A1016" s="4" t="s">
        <v>11</v>
      </c>
      <c r="B1016" s="4" t="s">
        <v>16</v>
      </c>
      <c r="C1016" s="4" t="s">
        <v>1546</v>
      </c>
      <c r="D1016" s="4" t="s">
        <v>1547</v>
      </c>
      <c r="E1016" s="4" t="s">
        <v>5223</v>
      </c>
      <c r="F1016" s="4">
        <v>749893</v>
      </c>
      <c r="G1016" s="5" t="s">
        <v>15</v>
      </c>
      <c r="H1016" s="4">
        <v>30</v>
      </c>
      <c r="I1016" s="6">
        <v>3000000</v>
      </c>
      <c r="J1016" s="6">
        <v>2569419</v>
      </c>
      <c r="K1016" s="7">
        <f t="shared" si="30"/>
        <v>430581</v>
      </c>
      <c r="L1016" s="4" t="str">
        <f t="shared" si="31"/>
        <v>COBRO JURIDICO</v>
      </c>
    </row>
    <row r="1017" spans="1:12" x14ac:dyDescent="0.2">
      <c r="A1017" s="4" t="s">
        <v>11</v>
      </c>
      <c r="B1017" s="4" t="s">
        <v>67</v>
      </c>
      <c r="C1017" s="4" t="s">
        <v>160</v>
      </c>
      <c r="D1017" s="4" t="s">
        <v>1548</v>
      </c>
      <c r="E1017" s="4" t="s">
        <v>5224</v>
      </c>
      <c r="F1017" s="4">
        <v>681716</v>
      </c>
      <c r="G1017" s="5" t="s">
        <v>15</v>
      </c>
      <c r="H1017" s="4">
        <v>30</v>
      </c>
      <c r="I1017" s="6">
        <v>3000000</v>
      </c>
      <c r="J1017" s="6">
        <v>2974811</v>
      </c>
      <c r="K1017" s="7">
        <f t="shared" si="30"/>
        <v>25189</v>
      </c>
      <c r="L1017" s="4" t="str">
        <f t="shared" si="31"/>
        <v>COBRO JURIDICO</v>
      </c>
    </row>
    <row r="1018" spans="1:12" x14ac:dyDescent="0.2">
      <c r="A1018" s="4" t="s">
        <v>11</v>
      </c>
      <c r="B1018" s="4" t="s">
        <v>22</v>
      </c>
      <c r="C1018" s="4" t="s">
        <v>160</v>
      </c>
      <c r="D1018" s="4" t="s">
        <v>1549</v>
      </c>
      <c r="E1018" s="4" t="s">
        <v>5225</v>
      </c>
      <c r="F1018" s="4">
        <v>1357712</v>
      </c>
      <c r="G1018" s="5" t="s">
        <v>15</v>
      </c>
      <c r="H1018" s="4">
        <v>30</v>
      </c>
      <c r="I1018" s="6">
        <v>3000000</v>
      </c>
      <c r="J1018" s="6">
        <v>1675739</v>
      </c>
      <c r="K1018" s="7">
        <f t="shared" si="30"/>
        <v>1324261</v>
      </c>
      <c r="L1018" s="4" t="str">
        <f t="shared" si="31"/>
        <v>COBRO JURIDICO</v>
      </c>
    </row>
    <row r="1019" spans="1:12" x14ac:dyDescent="0.2">
      <c r="A1019" s="4" t="s">
        <v>11</v>
      </c>
      <c r="B1019" s="4" t="s">
        <v>12</v>
      </c>
      <c r="C1019" s="4" t="s">
        <v>1550</v>
      </c>
      <c r="D1019" s="4" t="s">
        <v>1048</v>
      </c>
      <c r="E1019" s="4" t="s">
        <v>5226</v>
      </c>
      <c r="F1019" s="4">
        <v>108841</v>
      </c>
      <c r="G1019" s="5" t="s">
        <v>15</v>
      </c>
      <c r="H1019" s="4">
        <v>30</v>
      </c>
      <c r="I1019" s="6">
        <v>3000000</v>
      </c>
      <c r="J1019" s="6">
        <v>2912711</v>
      </c>
      <c r="K1019" s="7">
        <f t="shared" si="30"/>
        <v>87289</v>
      </c>
      <c r="L1019" s="4" t="str">
        <f t="shared" si="31"/>
        <v>COBRO JURIDICO</v>
      </c>
    </row>
    <row r="1020" spans="1:12" x14ac:dyDescent="0.2">
      <c r="A1020" s="4" t="s">
        <v>11</v>
      </c>
      <c r="B1020" s="4" t="s">
        <v>12</v>
      </c>
      <c r="C1020" s="4" t="s">
        <v>1551</v>
      </c>
      <c r="D1020" s="4" t="s">
        <v>1552</v>
      </c>
      <c r="E1020" s="4" t="s">
        <v>5227</v>
      </c>
      <c r="F1020" s="4">
        <v>95394</v>
      </c>
      <c r="G1020" s="5" t="s">
        <v>15</v>
      </c>
      <c r="H1020" s="4">
        <v>30</v>
      </c>
      <c r="I1020" s="6">
        <v>3000000</v>
      </c>
      <c r="J1020" s="6">
        <v>2717837</v>
      </c>
      <c r="K1020" s="7">
        <f t="shared" si="30"/>
        <v>282163</v>
      </c>
      <c r="L1020" s="4" t="str">
        <f t="shared" si="31"/>
        <v>COBRO JURIDICO</v>
      </c>
    </row>
    <row r="1021" spans="1:12" x14ac:dyDescent="0.2">
      <c r="A1021" s="4" t="s">
        <v>11</v>
      </c>
      <c r="B1021" s="4" t="s">
        <v>19</v>
      </c>
      <c r="C1021" s="4" t="s">
        <v>1001</v>
      </c>
      <c r="D1021" s="4" t="s">
        <v>1553</v>
      </c>
      <c r="E1021" s="4" t="s">
        <v>5228</v>
      </c>
      <c r="F1021" s="4">
        <v>1340932</v>
      </c>
      <c r="G1021" s="5" t="s">
        <v>15</v>
      </c>
      <c r="H1021" s="4">
        <v>30</v>
      </c>
      <c r="I1021" s="6">
        <v>3000000</v>
      </c>
      <c r="J1021" s="6">
        <v>1653274</v>
      </c>
      <c r="K1021" s="7">
        <f t="shared" si="30"/>
        <v>1346726</v>
      </c>
      <c r="L1021" s="4" t="str">
        <f t="shared" si="31"/>
        <v>COBRO JURIDICO</v>
      </c>
    </row>
    <row r="1022" spans="1:12" x14ac:dyDescent="0.2">
      <c r="A1022" s="4" t="s">
        <v>11</v>
      </c>
      <c r="B1022" s="4" t="s">
        <v>12</v>
      </c>
      <c r="C1022" s="4" t="s">
        <v>1554</v>
      </c>
      <c r="D1022" s="4" t="s">
        <v>1555</v>
      </c>
      <c r="E1022" s="4" t="s">
        <v>5229</v>
      </c>
      <c r="F1022" s="4">
        <v>38790</v>
      </c>
      <c r="G1022" s="5" t="s">
        <v>15</v>
      </c>
      <c r="H1022" s="4">
        <v>30</v>
      </c>
      <c r="I1022" s="6">
        <v>5000000</v>
      </c>
      <c r="J1022" s="6">
        <v>4938951</v>
      </c>
      <c r="K1022" s="7">
        <f t="shared" si="30"/>
        <v>61049</v>
      </c>
      <c r="L1022" s="4" t="str">
        <f t="shared" si="31"/>
        <v>COBRO JURIDICO</v>
      </c>
    </row>
    <row r="1023" spans="1:12" x14ac:dyDescent="0.2">
      <c r="A1023" s="4" t="s">
        <v>11</v>
      </c>
      <c r="B1023" s="4" t="s">
        <v>19</v>
      </c>
      <c r="C1023" s="4" t="s">
        <v>659</v>
      </c>
      <c r="D1023" s="4" t="s">
        <v>1556</v>
      </c>
      <c r="E1023" s="4" t="s">
        <v>5230</v>
      </c>
      <c r="F1023" s="4">
        <v>4294</v>
      </c>
      <c r="G1023" s="5" t="s">
        <v>15</v>
      </c>
      <c r="H1023" s="4">
        <v>30</v>
      </c>
      <c r="I1023" s="6">
        <v>7000000</v>
      </c>
      <c r="J1023" s="6">
        <v>5629691</v>
      </c>
      <c r="K1023" s="7">
        <f t="shared" si="30"/>
        <v>1370309</v>
      </c>
      <c r="L1023" s="4" t="str">
        <f t="shared" si="31"/>
        <v>COBRO JURIDICO</v>
      </c>
    </row>
    <row r="1024" spans="1:12" x14ac:dyDescent="0.2">
      <c r="A1024" s="4" t="s">
        <v>11</v>
      </c>
      <c r="B1024" s="4" t="s">
        <v>12</v>
      </c>
      <c r="C1024" s="4" t="s">
        <v>489</v>
      </c>
      <c r="D1024" s="4" t="s">
        <v>1557</v>
      </c>
      <c r="E1024" s="4" t="s">
        <v>5231</v>
      </c>
      <c r="F1024" s="4">
        <v>38808</v>
      </c>
      <c r="G1024" s="5" t="s">
        <v>15</v>
      </c>
      <c r="H1024" s="4">
        <v>30</v>
      </c>
      <c r="I1024" s="6">
        <v>7000000</v>
      </c>
      <c r="J1024" s="6">
        <v>5456390</v>
      </c>
      <c r="K1024" s="7">
        <f t="shared" si="30"/>
        <v>1543610</v>
      </c>
      <c r="L1024" s="4" t="str">
        <f t="shared" si="31"/>
        <v>COBRO JURIDICO</v>
      </c>
    </row>
    <row r="1025" spans="1:12" x14ac:dyDescent="0.2">
      <c r="A1025" s="4" t="s">
        <v>11</v>
      </c>
      <c r="B1025" s="4" t="s">
        <v>12</v>
      </c>
      <c r="C1025" s="4" t="s">
        <v>136</v>
      </c>
      <c r="D1025" s="4" t="s">
        <v>1558</v>
      </c>
      <c r="E1025" s="4" t="s">
        <v>5232</v>
      </c>
      <c r="F1025" s="4">
        <v>647949</v>
      </c>
      <c r="G1025" s="5" t="s">
        <v>15</v>
      </c>
      <c r="H1025" s="4">
        <v>30</v>
      </c>
      <c r="I1025" s="6">
        <v>7000000</v>
      </c>
      <c r="J1025" s="6">
        <v>2845803</v>
      </c>
      <c r="K1025" s="7">
        <f t="shared" si="30"/>
        <v>4154197</v>
      </c>
      <c r="L1025" s="4" t="str">
        <f t="shared" si="31"/>
        <v>COBRO JURIDICO</v>
      </c>
    </row>
    <row r="1026" spans="1:12" x14ac:dyDescent="0.2">
      <c r="A1026" s="4" t="s">
        <v>11</v>
      </c>
      <c r="B1026" s="4" t="s">
        <v>22</v>
      </c>
      <c r="C1026" s="4" t="s">
        <v>853</v>
      </c>
      <c r="D1026" s="4" t="s">
        <v>1559</v>
      </c>
      <c r="E1026" s="4" t="s">
        <v>5233</v>
      </c>
      <c r="F1026" s="4">
        <v>89389</v>
      </c>
      <c r="G1026" s="5" t="s">
        <v>15</v>
      </c>
      <c r="H1026" s="4">
        <v>30</v>
      </c>
      <c r="I1026" s="6">
        <v>8000000</v>
      </c>
      <c r="J1026" s="6">
        <v>1270309</v>
      </c>
      <c r="K1026" s="7">
        <f t="shared" si="30"/>
        <v>6729691</v>
      </c>
      <c r="L1026" s="4" t="str">
        <f t="shared" si="31"/>
        <v>COBRO JURIDICO</v>
      </c>
    </row>
    <row r="1027" spans="1:12" x14ac:dyDescent="0.2">
      <c r="A1027" s="4" t="s">
        <v>11</v>
      </c>
      <c r="B1027" s="4" t="s">
        <v>19</v>
      </c>
      <c r="C1027" s="4" t="s">
        <v>1560</v>
      </c>
      <c r="D1027" s="4" t="s">
        <v>1561</v>
      </c>
      <c r="E1027" s="4" t="s">
        <v>5234</v>
      </c>
      <c r="F1027" s="4">
        <v>67658</v>
      </c>
      <c r="G1027" s="5" t="s">
        <v>15</v>
      </c>
      <c r="H1027" s="4">
        <v>30</v>
      </c>
      <c r="I1027" s="6">
        <v>9000000</v>
      </c>
      <c r="J1027" s="6">
        <v>4658140</v>
      </c>
      <c r="K1027" s="7">
        <f t="shared" ref="K1027:K1090" si="32">I1027-J1027</f>
        <v>4341860</v>
      </c>
      <c r="L1027" s="4" t="str">
        <f t="shared" ref="L1027:L1090" si="33">IF(H1027=0,"SIN REPORTE",IF(H1027&lt;=90,"COBRO JURIDICO","CARTERA CASTIGADA"))</f>
        <v>COBRO JURIDICO</v>
      </c>
    </row>
    <row r="1028" spans="1:12" x14ac:dyDescent="0.2">
      <c r="A1028" s="4" t="s">
        <v>11</v>
      </c>
      <c r="B1028" s="4" t="s">
        <v>25</v>
      </c>
      <c r="C1028" s="4" t="s">
        <v>1562</v>
      </c>
      <c r="D1028" s="4" t="s">
        <v>334</v>
      </c>
      <c r="E1028" s="4" t="s">
        <v>5235</v>
      </c>
      <c r="F1028" s="4">
        <v>767036</v>
      </c>
      <c r="G1028" s="5" t="s">
        <v>15</v>
      </c>
      <c r="H1028" s="4">
        <v>30</v>
      </c>
      <c r="I1028" s="6">
        <v>10000000</v>
      </c>
      <c r="J1028" s="6">
        <v>1423509</v>
      </c>
      <c r="K1028" s="7">
        <f t="shared" si="32"/>
        <v>8576491</v>
      </c>
      <c r="L1028" s="4" t="str">
        <f t="shared" si="33"/>
        <v>COBRO JURIDICO</v>
      </c>
    </row>
    <row r="1029" spans="1:12" x14ac:dyDescent="0.2">
      <c r="A1029" s="4" t="s">
        <v>11</v>
      </c>
      <c r="B1029" s="4" t="s">
        <v>12</v>
      </c>
      <c r="C1029" s="4" t="s">
        <v>516</v>
      </c>
      <c r="D1029" s="4" t="s">
        <v>1563</v>
      </c>
      <c r="E1029" s="4" t="s">
        <v>5236</v>
      </c>
      <c r="F1029" s="4">
        <v>42123</v>
      </c>
      <c r="G1029" s="5" t="s">
        <v>15</v>
      </c>
      <c r="H1029" s="4">
        <v>30</v>
      </c>
      <c r="I1029" s="6">
        <v>11000000</v>
      </c>
      <c r="J1029" s="6">
        <v>4340256</v>
      </c>
      <c r="K1029" s="7">
        <f t="shared" si="32"/>
        <v>6659744</v>
      </c>
      <c r="L1029" s="4" t="str">
        <f t="shared" si="33"/>
        <v>COBRO JURIDICO</v>
      </c>
    </row>
    <row r="1030" spans="1:12" x14ac:dyDescent="0.2">
      <c r="A1030" s="4" t="s">
        <v>11</v>
      </c>
      <c r="B1030" s="4" t="s">
        <v>16</v>
      </c>
      <c r="C1030" s="4" t="s">
        <v>450</v>
      </c>
      <c r="D1030" s="4" t="s">
        <v>1564</v>
      </c>
      <c r="E1030" s="4" t="s">
        <v>5237</v>
      </c>
      <c r="F1030" s="4">
        <v>79711</v>
      </c>
      <c r="G1030" s="5" t="s">
        <v>15</v>
      </c>
      <c r="H1030" s="4">
        <v>30</v>
      </c>
      <c r="I1030" s="6">
        <v>12000000</v>
      </c>
      <c r="J1030" s="6">
        <v>4820021</v>
      </c>
      <c r="K1030" s="7">
        <f t="shared" si="32"/>
        <v>7179979</v>
      </c>
      <c r="L1030" s="4" t="str">
        <f t="shared" si="33"/>
        <v>COBRO JURIDICO</v>
      </c>
    </row>
    <row r="1031" spans="1:12" x14ac:dyDescent="0.2">
      <c r="A1031" s="4" t="s">
        <v>11</v>
      </c>
      <c r="B1031" s="4" t="s">
        <v>488</v>
      </c>
      <c r="C1031" s="4" t="s">
        <v>1565</v>
      </c>
      <c r="D1031" s="4" t="s">
        <v>1566</v>
      </c>
      <c r="E1031" s="4" t="s">
        <v>5238</v>
      </c>
      <c r="F1031" s="4">
        <v>4369</v>
      </c>
      <c r="G1031" s="5" t="s">
        <v>15</v>
      </c>
      <c r="H1031" s="4">
        <v>30</v>
      </c>
      <c r="I1031" s="6">
        <v>13000000</v>
      </c>
      <c r="J1031" s="6">
        <v>4427091</v>
      </c>
      <c r="K1031" s="7">
        <f t="shared" si="32"/>
        <v>8572909</v>
      </c>
      <c r="L1031" s="4" t="str">
        <f t="shared" si="33"/>
        <v>COBRO JURIDICO</v>
      </c>
    </row>
    <row r="1032" spans="1:12" x14ac:dyDescent="0.2">
      <c r="A1032" s="4" t="s">
        <v>11</v>
      </c>
      <c r="B1032" s="4" t="s">
        <v>12</v>
      </c>
      <c r="C1032" s="4" t="s">
        <v>633</v>
      </c>
      <c r="D1032" s="4" t="s">
        <v>1567</v>
      </c>
      <c r="E1032" s="4" t="s">
        <v>5239</v>
      </c>
      <c r="F1032" s="4">
        <v>1137742</v>
      </c>
      <c r="G1032" s="5" t="s">
        <v>15</v>
      </c>
      <c r="H1032" s="4">
        <v>30</v>
      </c>
      <c r="I1032" s="6">
        <v>14000000</v>
      </c>
      <c r="J1032" s="6">
        <v>1958817</v>
      </c>
      <c r="K1032" s="7">
        <f t="shared" si="32"/>
        <v>12041183</v>
      </c>
      <c r="L1032" s="4" t="str">
        <f t="shared" si="33"/>
        <v>COBRO JURIDICO</v>
      </c>
    </row>
    <row r="1033" spans="1:12" x14ac:dyDescent="0.2">
      <c r="A1033" s="4" t="s">
        <v>11</v>
      </c>
      <c r="B1033" s="4" t="s">
        <v>22</v>
      </c>
      <c r="C1033" s="4" t="s">
        <v>86</v>
      </c>
      <c r="D1033" s="4" t="s">
        <v>211</v>
      </c>
      <c r="E1033" s="4" t="s">
        <v>5240</v>
      </c>
      <c r="F1033" s="4">
        <v>78226</v>
      </c>
      <c r="G1033" s="5" t="s">
        <v>15</v>
      </c>
      <c r="H1033" s="4">
        <v>30</v>
      </c>
      <c r="I1033" s="6">
        <v>15000000</v>
      </c>
      <c r="J1033" s="6">
        <v>4182307</v>
      </c>
      <c r="K1033" s="7">
        <f t="shared" si="32"/>
        <v>10817693</v>
      </c>
      <c r="L1033" s="4" t="str">
        <f t="shared" si="33"/>
        <v>COBRO JURIDICO</v>
      </c>
    </row>
    <row r="1034" spans="1:12" x14ac:dyDescent="0.2">
      <c r="A1034" s="4" t="s">
        <v>11</v>
      </c>
      <c r="B1034" s="4" t="s">
        <v>22</v>
      </c>
      <c r="C1034" s="4" t="s">
        <v>1568</v>
      </c>
      <c r="D1034" s="4" t="s">
        <v>1569</v>
      </c>
      <c r="E1034" s="4" t="s">
        <v>5241</v>
      </c>
      <c r="F1034" s="4">
        <v>582153</v>
      </c>
      <c r="G1034" s="5" t="s">
        <v>15</v>
      </c>
      <c r="H1034" s="4">
        <v>30</v>
      </c>
      <c r="I1034" s="6">
        <v>16000000</v>
      </c>
      <c r="J1034" s="6">
        <v>2085239</v>
      </c>
      <c r="K1034" s="7">
        <f t="shared" si="32"/>
        <v>13914761</v>
      </c>
      <c r="L1034" s="4" t="str">
        <f t="shared" si="33"/>
        <v>COBRO JURIDICO</v>
      </c>
    </row>
    <row r="1035" spans="1:12" x14ac:dyDescent="0.2">
      <c r="A1035" s="4" t="s">
        <v>11</v>
      </c>
      <c r="B1035" s="4" t="s">
        <v>22</v>
      </c>
      <c r="C1035" s="4" t="s">
        <v>1570</v>
      </c>
      <c r="D1035" s="4" t="s">
        <v>538</v>
      </c>
      <c r="E1035" s="4" t="s">
        <v>5242</v>
      </c>
      <c r="F1035" s="4">
        <v>4781</v>
      </c>
      <c r="G1035" s="5" t="s">
        <v>15</v>
      </c>
      <c r="H1035" s="4">
        <v>30</v>
      </c>
      <c r="I1035" s="6">
        <v>17000000</v>
      </c>
      <c r="J1035" s="6">
        <v>8528418</v>
      </c>
      <c r="K1035" s="7">
        <f t="shared" si="32"/>
        <v>8471582</v>
      </c>
      <c r="L1035" s="4" t="str">
        <f t="shared" si="33"/>
        <v>COBRO JURIDICO</v>
      </c>
    </row>
    <row r="1036" spans="1:12" x14ac:dyDescent="0.2">
      <c r="A1036" s="4" t="s">
        <v>11</v>
      </c>
      <c r="B1036" s="4" t="s">
        <v>12</v>
      </c>
      <c r="C1036" s="4" t="s">
        <v>1571</v>
      </c>
      <c r="D1036" s="4" t="s">
        <v>87</v>
      </c>
      <c r="E1036" s="4" t="s">
        <v>5243</v>
      </c>
      <c r="F1036" s="4">
        <v>119400</v>
      </c>
      <c r="G1036" s="5" t="s">
        <v>15</v>
      </c>
      <c r="H1036" s="4">
        <v>30</v>
      </c>
      <c r="I1036" s="6">
        <v>18000000</v>
      </c>
      <c r="J1036" s="6">
        <v>3671955</v>
      </c>
      <c r="K1036" s="7">
        <f t="shared" si="32"/>
        <v>14328045</v>
      </c>
      <c r="L1036" s="4" t="str">
        <f t="shared" si="33"/>
        <v>COBRO JURIDICO</v>
      </c>
    </row>
    <row r="1037" spans="1:12" x14ac:dyDescent="0.2">
      <c r="A1037" s="4" t="s">
        <v>11</v>
      </c>
      <c r="B1037" s="4" t="s">
        <v>50</v>
      </c>
      <c r="C1037" s="4" t="s">
        <v>40</v>
      </c>
      <c r="D1037" s="4" t="s">
        <v>1572</v>
      </c>
      <c r="E1037" s="4" t="s">
        <v>5244</v>
      </c>
      <c r="F1037" s="4">
        <v>50027</v>
      </c>
      <c r="G1037" s="5" t="s">
        <v>15</v>
      </c>
      <c r="H1037" s="4">
        <v>30</v>
      </c>
      <c r="I1037" s="6">
        <v>19000000</v>
      </c>
      <c r="J1037" s="6">
        <v>3801887</v>
      </c>
      <c r="K1037" s="7">
        <f t="shared" si="32"/>
        <v>15198113</v>
      </c>
      <c r="L1037" s="4" t="str">
        <f t="shared" si="33"/>
        <v>COBRO JURIDICO</v>
      </c>
    </row>
    <row r="1038" spans="1:12" x14ac:dyDescent="0.2">
      <c r="A1038" s="4" t="s">
        <v>11</v>
      </c>
      <c r="B1038" s="4" t="s">
        <v>22</v>
      </c>
      <c r="C1038" s="4" t="s">
        <v>1573</v>
      </c>
      <c r="D1038" s="4" t="s">
        <v>1574</v>
      </c>
      <c r="E1038" s="4" t="s">
        <v>5245</v>
      </c>
      <c r="F1038" s="4">
        <v>57154</v>
      </c>
      <c r="G1038" s="5" t="s">
        <v>15</v>
      </c>
      <c r="H1038" s="4">
        <v>30</v>
      </c>
      <c r="I1038" s="6">
        <v>20000000</v>
      </c>
      <c r="J1038" s="6">
        <v>11859414</v>
      </c>
      <c r="K1038" s="7">
        <f t="shared" si="32"/>
        <v>8140586</v>
      </c>
      <c r="L1038" s="4" t="str">
        <f t="shared" si="33"/>
        <v>COBRO JURIDICO</v>
      </c>
    </row>
    <row r="1039" spans="1:12" x14ac:dyDescent="0.2">
      <c r="A1039" s="4" t="s">
        <v>11</v>
      </c>
      <c r="B1039" s="4" t="s">
        <v>19</v>
      </c>
      <c r="C1039" s="4" t="s">
        <v>569</v>
      </c>
      <c r="D1039" s="4" t="s">
        <v>1575</v>
      </c>
      <c r="E1039" s="4" t="s">
        <v>5246</v>
      </c>
      <c r="F1039" s="4">
        <v>47973</v>
      </c>
      <c r="G1039" s="5" t="s">
        <v>15</v>
      </c>
      <c r="H1039" s="4">
        <v>30</v>
      </c>
      <c r="I1039" s="6">
        <v>21000000</v>
      </c>
      <c r="J1039" s="6">
        <v>10917293</v>
      </c>
      <c r="K1039" s="7">
        <f t="shared" si="32"/>
        <v>10082707</v>
      </c>
      <c r="L1039" s="4" t="str">
        <f t="shared" si="33"/>
        <v>COBRO JURIDICO</v>
      </c>
    </row>
    <row r="1040" spans="1:12" x14ac:dyDescent="0.2">
      <c r="A1040" s="4" t="s">
        <v>11</v>
      </c>
      <c r="B1040" s="4" t="s">
        <v>50</v>
      </c>
      <c r="C1040" s="4" t="s">
        <v>1576</v>
      </c>
      <c r="D1040" s="4" t="s">
        <v>1577</v>
      </c>
      <c r="E1040" s="4" t="s">
        <v>5247</v>
      </c>
      <c r="F1040" s="4">
        <v>4633</v>
      </c>
      <c r="G1040" s="5" t="s">
        <v>15</v>
      </c>
      <c r="H1040" s="4">
        <v>30</v>
      </c>
      <c r="I1040" s="6">
        <v>22000000</v>
      </c>
      <c r="J1040" s="6">
        <v>12807997</v>
      </c>
      <c r="K1040" s="7">
        <f t="shared" si="32"/>
        <v>9192003</v>
      </c>
      <c r="L1040" s="4" t="str">
        <f t="shared" si="33"/>
        <v>COBRO JURIDICO</v>
      </c>
    </row>
    <row r="1041" spans="1:12" x14ac:dyDescent="0.2">
      <c r="A1041" s="4" t="s">
        <v>11</v>
      </c>
      <c r="B1041" s="4" t="s">
        <v>12</v>
      </c>
      <c r="C1041" s="4" t="s">
        <v>1578</v>
      </c>
      <c r="D1041" s="4" t="s">
        <v>669</v>
      </c>
      <c r="E1041" s="4" t="s">
        <v>5248</v>
      </c>
      <c r="F1041" s="4">
        <v>14924</v>
      </c>
      <c r="G1041" s="5" t="s">
        <v>15</v>
      </c>
      <c r="H1041" s="4">
        <v>0</v>
      </c>
      <c r="I1041" s="6">
        <v>3000000</v>
      </c>
      <c r="J1041" s="6">
        <v>1281976</v>
      </c>
      <c r="K1041" s="7">
        <f t="shared" si="32"/>
        <v>1718024</v>
      </c>
      <c r="L1041" s="4" t="str">
        <f t="shared" si="33"/>
        <v>SIN REPORTE</v>
      </c>
    </row>
    <row r="1042" spans="1:12" x14ac:dyDescent="0.2">
      <c r="A1042" s="4" t="s">
        <v>11</v>
      </c>
      <c r="B1042" s="4" t="s">
        <v>16</v>
      </c>
      <c r="C1042" s="4" t="s">
        <v>1579</v>
      </c>
      <c r="D1042" s="4" t="s">
        <v>1580</v>
      </c>
      <c r="E1042" s="4" t="s">
        <v>5249</v>
      </c>
      <c r="F1042" s="4">
        <v>764397</v>
      </c>
      <c r="G1042" s="5" t="s">
        <v>15</v>
      </c>
      <c r="H1042" s="4">
        <v>0</v>
      </c>
      <c r="I1042" s="6">
        <v>3000000</v>
      </c>
      <c r="J1042" s="6">
        <v>1281980</v>
      </c>
      <c r="K1042" s="7">
        <f t="shared" si="32"/>
        <v>1718020</v>
      </c>
      <c r="L1042" s="4" t="str">
        <f t="shared" si="33"/>
        <v>SIN REPORTE</v>
      </c>
    </row>
    <row r="1043" spans="1:12" x14ac:dyDescent="0.2">
      <c r="A1043" s="4" t="s">
        <v>11</v>
      </c>
      <c r="B1043" s="4" t="s">
        <v>19</v>
      </c>
      <c r="C1043" s="4" t="s">
        <v>1581</v>
      </c>
      <c r="D1043" s="4" t="s">
        <v>1582</v>
      </c>
      <c r="E1043" s="4" t="s">
        <v>5250</v>
      </c>
      <c r="F1043" s="4">
        <v>523082</v>
      </c>
      <c r="G1043" s="5" t="s">
        <v>15</v>
      </c>
      <c r="H1043" s="4">
        <v>0</v>
      </c>
      <c r="I1043" s="6">
        <v>3000000</v>
      </c>
      <c r="J1043" s="6">
        <v>1281984</v>
      </c>
      <c r="K1043" s="7">
        <f t="shared" si="32"/>
        <v>1718016</v>
      </c>
      <c r="L1043" s="4" t="str">
        <f t="shared" si="33"/>
        <v>SIN REPORTE</v>
      </c>
    </row>
    <row r="1044" spans="1:12" x14ac:dyDescent="0.2">
      <c r="A1044" s="4" t="s">
        <v>11</v>
      </c>
      <c r="B1044" s="4" t="s">
        <v>25</v>
      </c>
      <c r="C1044" s="4" t="s">
        <v>1583</v>
      </c>
      <c r="D1044" s="4" t="s">
        <v>1584</v>
      </c>
      <c r="E1044" s="4" t="s">
        <v>5251</v>
      </c>
      <c r="F1044" s="4">
        <v>1396553</v>
      </c>
      <c r="G1044" s="5" t="s">
        <v>15</v>
      </c>
      <c r="H1044" s="4">
        <v>0</v>
      </c>
      <c r="I1044" s="6">
        <v>3000000</v>
      </c>
      <c r="J1044" s="6">
        <v>1281988</v>
      </c>
      <c r="K1044" s="7">
        <f t="shared" si="32"/>
        <v>1718012</v>
      </c>
      <c r="L1044" s="4" t="str">
        <f t="shared" si="33"/>
        <v>SIN REPORTE</v>
      </c>
    </row>
    <row r="1045" spans="1:12" x14ac:dyDescent="0.2">
      <c r="A1045" s="4" t="s">
        <v>11</v>
      </c>
      <c r="B1045" s="4" t="s">
        <v>67</v>
      </c>
      <c r="C1045" s="4" t="s">
        <v>1585</v>
      </c>
      <c r="D1045" s="4" t="s">
        <v>1586</v>
      </c>
      <c r="E1045" s="4" t="s">
        <v>5252</v>
      </c>
      <c r="F1045" s="4">
        <v>1360732</v>
      </c>
      <c r="G1045" s="5" t="s">
        <v>15</v>
      </c>
      <c r="H1045" s="4">
        <v>0</v>
      </c>
      <c r="I1045" s="6">
        <v>3000000</v>
      </c>
      <c r="J1045" s="6">
        <v>1281992</v>
      </c>
      <c r="K1045" s="7">
        <f t="shared" si="32"/>
        <v>1718008</v>
      </c>
      <c r="L1045" s="4" t="str">
        <f t="shared" si="33"/>
        <v>SIN REPORTE</v>
      </c>
    </row>
    <row r="1046" spans="1:12" x14ac:dyDescent="0.2">
      <c r="A1046" s="4" t="s">
        <v>11</v>
      </c>
      <c r="B1046" s="4" t="s">
        <v>50</v>
      </c>
      <c r="C1046" s="4" t="s">
        <v>1587</v>
      </c>
      <c r="D1046" s="4" t="s">
        <v>1588</v>
      </c>
      <c r="E1046" s="4" t="s">
        <v>5253</v>
      </c>
      <c r="F1046" s="4">
        <v>762409</v>
      </c>
      <c r="G1046" s="5" t="s">
        <v>15</v>
      </c>
      <c r="H1046" s="4">
        <v>0</v>
      </c>
      <c r="I1046" s="6">
        <v>3000000</v>
      </c>
      <c r="J1046" s="6">
        <v>1281996</v>
      </c>
      <c r="K1046" s="7">
        <f t="shared" si="32"/>
        <v>1718004</v>
      </c>
      <c r="L1046" s="4" t="str">
        <f t="shared" si="33"/>
        <v>SIN REPORTE</v>
      </c>
    </row>
    <row r="1047" spans="1:12" x14ac:dyDescent="0.2">
      <c r="A1047" s="4" t="s">
        <v>11</v>
      </c>
      <c r="B1047" s="4" t="s">
        <v>12</v>
      </c>
      <c r="C1047" s="4" t="s">
        <v>1589</v>
      </c>
      <c r="D1047" s="4" t="s">
        <v>1325</v>
      </c>
      <c r="E1047" s="4" t="s">
        <v>5254</v>
      </c>
      <c r="F1047" s="4">
        <v>511467</v>
      </c>
      <c r="G1047" s="5" t="s">
        <v>15</v>
      </c>
      <c r="H1047" s="4">
        <v>0</v>
      </c>
      <c r="I1047" s="6">
        <v>3000000</v>
      </c>
      <c r="J1047" s="6">
        <v>1282000</v>
      </c>
      <c r="K1047" s="7">
        <f t="shared" si="32"/>
        <v>1718000</v>
      </c>
      <c r="L1047" s="4" t="str">
        <f t="shared" si="33"/>
        <v>SIN REPORTE</v>
      </c>
    </row>
    <row r="1048" spans="1:12" x14ac:dyDescent="0.2">
      <c r="A1048" s="4" t="s">
        <v>11</v>
      </c>
      <c r="B1048" s="4" t="s">
        <v>19</v>
      </c>
      <c r="C1048" s="4" t="s">
        <v>1590</v>
      </c>
      <c r="D1048" s="4" t="s">
        <v>1591</v>
      </c>
      <c r="E1048" s="4" t="s">
        <v>5255</v>
      </c>
      <c r="F1048" s="4">
        <v>131142</v>
      </c>
      <c r="G1048" s="5" t="s">
        <v>15</v>
      </c>
      <c r="H1048" s="4">
        <v>0</v>
      </c>
      <c r="I1048" s="6">
        <v>3000000</v>
      </c>
      <c r="J1048" s="6">
        <v>1282004</v>
      </c>
      <c r="K1048" s="7">
        <f t="shared" si="32"/>
        <v>1717996</v>
      </c>
      <c r="L1048" s="4" t="str">
        <f t="shared" si="33"/>
        <v>SIN REPORTE</v>
      </c>
    </row>
    <row r="1049" spans="1:12" x14ac:dyDescent="0.2">
      <c r="A1049" s="4" t="s">
        <v>11</v>
      </c>
      <c r="B1049" s="4" t="s">
        <v>19</v>
      </c>
      <c r="C1049" s="4" t="s">
        <v>1592</v>
      </c>
      <c r="D1049" s="4" t="s">
        <v>1593</v>
      </c>
      <c r="E1049" s="4" t="s">
        <v>5256</v>
      </c>
      <c r="F1049" s="4">
        <v>645992</v>
      </c>
      <c r="G1049" s="5" t="s">
        <v>15</v>
      </c>
      <c r="H1049" s="4">
        <v>0</v>
      </c>
      <c r="I1049" s="6">
        <v>3000000</v>
      </c>
      <c r="J1049" s="6">
        <v>1282008</v>
      </c>
      <c r="K1049" s="7">
        <f t="shared" si="32"/>
        <v>1717992</v>
      </c>
      <c r="L1049" s="4" t="str">
        <f t="shared" si="33"/>
        <v>SIN REPORTE</v>
      </c>
    </row>
    <row r="1050" spans="1:12" x14ac:dyDescent="0.2">
      <c r="A1050" s="4" t="s">
        <v>11</v>
      </c>
      <c r="B1050" s="4" t="s">
        <v>25</v>
      </c>
      <c r="C1050" s="4" t="s">
        <v>1594</v>
      </c>
      <c r="D1050" s="4" t="s">
        <v>54</v>
      </c>
      <c r="E1050" s="4" t="s">
        <v>5257</v>
      </c>
      <c r="F1050" s="4">
        <v>82814</v>
      </c>
      <c r="G1050" s="5" t="s">
        <v>15</v>
      </c>
      <c r="H1050" s="4">
        <v>0</v>
      </c>
      <c r="I1050" s="6">
        <v>3000000</v>
      </c>
      <c r="J1050" s="6">
        <v>1282012</v>
      </c>
      <c r="K1050" s="7">
        <f t="shared" si="32"/>
        <v>1717988</v>
      </c>
      <c r="L1050" s="4" t="str">
        <f t="shared" si="33"/>
        <v>SIN REPORTE</v>
      </c>
    </row>
    <row r="1051" spans="1:12" x14ac:dyDescent="0.2">
      <c r="A1051" s="4" t="s">
        <v>11</v>
      </c>
      <c r="B1051" s="4" t="s">
        <v>25</v>
      </c>
      <c r="C1051" s="4" t="s">
        <v>1595</v>
      </c>
      <c r="D1051" s="4" t="s">
        <v>1596</v>
      </c>
      <c r="E1051" s="4" t="s">
        <v>5258</v>
      </c>
      <c r="F1051" s="4">
        <v>1297058</v>
      </c>
      <c r="G1051" s="5" t="s">
        <v>15</v>
      </c>
      <c r="H1051" s="4">
        <v>0</v>
      </c>
      <c r="I1051" s="6">
        <v>3000000</v>
      </c>
      <c r="J1051" s="6">
        <v>1283016</v>
      </c>
      <c r="K1051" s="7">
        <f t="shared" si="32"/>
        <v>1716984</v>
      </c>
      <c r="L1051" s="4" t="str">
        <f t="shared" si="33"/>
        <v>SIN REPORTE</v>
      </c>
    </row>
    <row r="1052" spans="1:12" x14ac:dyDescent="0.2">
      <c r="A1052" s="4" t="s">
        <v>11</v>
      </c>
      <c r="B1052" s="4" t="s">
        <v>16</v>
      </c>
      <c r="C1052" s="4" t="s">
        <v>1597</v>
      </c>
      <c r="D1052" s="4" t="s">
        <v>1598</v>
      </c>
      <c r="E1052" s="4" t="s">
        <v>5259</v>
      </c>
      <c r="F1052" s="4">
        <v>1433067</v>
      </c>
      <c r="G1052" s="5" t="s">
        <v>15</v>
      </c>
      <c r="H1052" s="4">
        <v>0</v>
      </c>
      <c r="I1052" s="6">
        <v>3000000</v>
      </c>
      <c r="J1052" s="6">
        <v>1284020</v>
      </c>
      <c r="K1052" s="7">
        <f t="shared" si="32"/>
        <v>1715980</v>
      </c>
      <c r="L1052" s="4" t="str">
        <f t="shared" si="33"/>
        <v>SIN REPORTE</v>
      </c>
    </row>
    <row r="1053" spans="1:12" x14ac:dyDescent="0.2">
      <c r="A1053" s="4" t="s">
        <v>11</v>
      </c>
      <c r="B1053" s="4" t="s">
        <v>12</v>
      </c>
      <c r="C1053" s="4" t="s">
        <v>1599</v>
      </c>
      <c r="D1053" s="4" t="s">
        <v>1600</v>
      </c>
      <c r="E1053" s="4" t="s">
        <v>5260</v>
      </c>
      <c r="F1053" s="4">
        <v>1660172</v>
      </c>
      <c r="G1053" s="5" t="s">
        <v>15</v>
      </c>
      <c r="H1053" s="4">
        <v>0</v>
      </c>
      <c r="I1053" s="6">
        <v>3000000</v>
      </c>
      <c r="J1053" s="6">
        <v>1285024</v>
      </c>
      <c r="K1053" s="7">
        <f t="shared" si="32"/>
        <v>1714976</v>
      </c>
      <c r="L1053" s="4" t="str">
        <f t="shared" si="33"/>
        <v>SIN REPORTE</v>
      </c>
    </row>
    <row r="1054" spans="1:12" x14ac:dyDescent="0.2">
      <c r="A1054" s="4" t="s">
        <v>11</v>
      </c>
      <c r="B1054" s="4" t="s">
        <v>19</v>
      </c>
      <c r="C1054" s="4" t="s">
        <v>1601</v>
      </c>
      <c r="D1054" s="4" t="s">
        <v>1602</v>
      </c>
      <c r="E1054" s="4" t="s">
        <v>5261</v>
      </c>
      <c r="F1054" s="4">
        <v>516490</v>
      </c>
      <c r="G1054" s="5" t="s">
        <v>15</v>
      </c>
      <c r="H1054" s="4">
        <v>0</v>
      </c>
      <c r="I1054" s="6">
        <v>3000000</v>
      </c>
      <c r="J1054" s="6">
        <v>1286028</v>
      </c>
      <c r="K1054" s="7">
        <f t="shared" si="32"/>
        <v>1713972</v>
      </c>
      <c r="L1054" s="4" t="str">
        <f t="shared" si="33"/>
        <v>SIN REPORTE</v>
      </c>
    </row>
    <row r="1055" spans="1:12" x14ac:dyDescent="0.2">
      <c r="A1055" s="4" t="s">
        <v>11</v>
      </c>
      <c r="B1055" s="4" t="s">
        <v>19</v>
      </c>
      <c r="C1055" s="4" t="s">
        <v>1603</v>
      </c>
      <c r="D1055" s="4" t="s">
        <v>1604</v>
      </c>
      <c r="E1055" s="4" t="s">
        <v>5262</v>
      </c>
      <c r="F1055" s="4">
        <v>1144987</v>
      </c>
      <c r="G1055" s="5" t="s">
        <v>15</v>
      </c>
      <c r="H1055" s="4">
        <v>0</v>
      </c>
      <c r="I1055" s="6">
        <v>3000000</v>
      </c>
      <c r="J1055" s="6">
        <v>1287032</v>
      </c>
      <c r="K1055" s="7">
        <f t="shared" si="32"/>
        <v>1712968</v>
      </c>
      <c r="L1055" s="4" t="str">
        <f t="shared" si="33"/>
        <v>SIN REPORTE</v>
      </c>
    </row>
    <row r="1056" spans="1:12" x14ac:dyDescent="0.2">
      <c r="A1056" s="4" t="s">
        <v>11</v>
      </c>
      <c r="B1056" s="4" t="s">
        <v>25</v>
      </c>
      <c r="C1056" s="4" t="s">
        <v>1605</v>
      </c>
      <c r="D1056" s="4" t="s">
        <v>1606</v>
      </c>
      <c r="E1056" s="4" t="s">
        <v>5263</v>
      </c>
      <c r="F1056" s="4">
        <v>533610</v>
      </c>
      <c r="G1056" s="5" t="s">
        <v>15</v>
      </c>
      <c r="H1056" s="4">
        <v>0</v>
      </c>
      <c r="I1056" s="6">
        <v>3000000</v>
      </c>
      <c r="J1056" s="6">
        <v>1288036</v>
      </c>
      <c r="K1056" s="7">
        <f t="shared" si="32"/>
        <v>1711964</v>
      </c>
      <c r="L1056" s="4" t="str">
        <f t="shared" si="33"/>
        <v>SIN REPORTE</v>
      </c>
    </row>
    <row r="1057" spans="1:12" x14ac:dyDescent="0.2">
      <c r="A1057" s="4" t="s">
        <v>11</v>
      </c>
      <c r="B1057" s="4" t="s">
        <v>157</v>
      </c>
      <c r="C1057" s="4" t="s">
        <v>1607</v>
      </c>
      <c r="D1057" s="4" t="s">
        <v>1608</v>
      </c>
      <c r="E1057" s="4" t="s">
        <v>5264</v>
      </c>
      <c r="F1057" s="4">
        <v>1041753</v>
      </c>
      <c r="G1057" s="5" t="s">
        <v>15</v>
      </c>
      <c r="H1057" s="4">
        <v>0</v>
      </c>
      <c r="I1057" s="6">
        <v>3000000</v>
      </c>
      <c r="J1057" s="6">
        <v>1289040</v>
      </c>
      <c r="K1057" s="7">
        <f t="shared" si="32"/>
        <v>1710960</v>
      </c>
      <c r="L1057" s="4" t="str">
        <f t="shared" si="33"/>
        <v>SIN REPORTE</v>
      </c>
    </row>
    <row r="1058" spans="1:12" x14ac:dyDescent="0.2">
      <c r="A1058" s="4" t="s">
        <v>11</v>
      </c>
      <c r="B1058" s="4" t="s">
        <v>19</v>
      </c>
      <c r="C1058" s="4" t="s">
        <v>1609</v>
      </c>
      <c r="D1058" s="4" t="s">
        <v>1610</v>
      </c>
      <c r="E1058" s="4" t="s">
        <v>5265</v>
      </c>
      <c r="F1058" s="4">
        <v>1598679</v>
      </c>
      <c r="G1058" s="5" t="s">
        <v>15</v>
      </c>
      <c r="H1058" s="4">
        <v>0</v>
      </c>
      <c r="I1058" s="6">
        <v>3000000</v>
      </c>
      <c r="J1058" s="6">
        <v>1290044</v>
      </c>
      <c r="K1058" s="7">
        <f t="shared" si="32"/>
        <v>1709956</v>
      </c>
      <c r="L1058" s="4" t="str">
        <f t="shared" si="33"/>
        <v>SIN REPORTE</v>
      </c>
    </row>
    <row r="1059" spans="1:12" x14ac:dyDescent="0.2">
      <c r="A1059" s="4" t="s">
        <v>11</v>
      </c>
      <c r="B1059" s="4" t="s">
        <v>16</v>
      </c>
      <c r="C1059" s="4" t="s">
        <v>1611</v>
      </c>
      <c r="D1059" s="4" t="s">
        <v>1612</v>
      </c>
      <c r="E1059" s="4" t="s">
        <v>5266</v>
      </c>
      <c r="F1059" s="4">
        <v>1499753</v>
      </c>
      <c r="G1059" s="5" t="s">
        <v>15</v>
      </c>
      <c r="H1059" s="4">
        <v>0</v>
      </c>
      <c r="I1059" s="6">
        <v>3000000</v>
      </c>
      <c r="J1059" s="6">
        <v>1291048</v>
      </c>
      <c r="K1059" s="7">
        <f t="shared" si="32"/>
        <v>1708952</v>
      </c>
      <c r="L1059" s="4" t="str">
        <f t="shared" si="33"/>
        <v>SIN REPORTE</v>
      </c>
    </row>
    <row r="1060" spans="1:12" x14ac:dyDescent="0.2">
      <c r="A1060" s="4" t="s">
        <v>11</v>
      </c>
      <c r="B1060" s="4" t="s">
        <v>12</v>
      </c>
      <c r="C1060" s="4" t="s">
        <v>1613</v>
      </c>
      <c r="D1060" s="4" t="s">
        <v>1614</v>
      </c>
      <c r="E1060" s="4" t="s">
        <v>5267</v>
      </c>
      <c r="F1060" s="4">
        <v>1661766</v>
      </c>
      <c r="G1060" s="5" t="s">
        <v>15</v>
      </c>
      <c r="H1060" s="4">
        <v>0</v>
      </c>
      <c r="I1060" s="6">
        <v>3000000</v>
      </c>
      <c r="J1060" s="6">
        <v>1292052</v>
      </c>
      <c r="K1060" s="7">
        <f t="shared" si="32"/>
        <v>1707948</v>
      </c>
      <c r="L1060" s="4" t="str">
        <f t="shared" si="33"/>
        <v>SIN REPORTE</v>
      </c>
    </row>
    <row r="1061" spans="1:12" x14ac:dyDescent="0.2">
      <c r="A1061" s="4" t="s">
        <v>11</v>
      </c>
      <c r="B1061" s="4" t="s">
        <v>157</v>
      </c>
      <c r="C1061" s="4" t="s">
        <v>1615</v>
      </c>
      <c r="D1061" s="4" t="s">
        <v>1616</v>
      </c>
      <c r="E1061" s="4" t="s">
        <v>5268</v>
      </c>
      <c r="F1061" s="4">
        <v>485035</v>
      </c>
      <c r="G1061" s="5" t="s">
        <v>15</v>
      </c>
      <c r="H1061" s="4">
        <v>0</v>
      </c>
      <c r="I1061" s="6">
        <v>3000000</v>
      </c>
      <c r="J1061" s="6">
        <v>1293056</v>
      </c>
      <c r="K1061" s="7">
        <f t="shared" si="32"/>
        <v>1706944</v>
      </c>
      <c r="L1061" s="4" t="str">
        <f t="shared" si="33"/>
        <v>SIN REPORTE</v>
      </c>
    </row>
    <row r="1062" spans="1:12" x14ac:dyDescent="0.2">
      <c r="A1062" s="4" t="s">
        <v>11</v>
      </c>
      <c r="B1062" s="4" t="s">
        <v>157</v>
      </c>
      <c r="C1062" s="4" t="s">
        <v>1617</v>
      </c>
      <c r="D1062" s="4" t="s">
        <v>1428</v>
      </c>
      <c r="E1062" s="4" t="s">
        <v>5269</v>
      </c>
      <c r="F1062" s="4">
        <v>1209749</v>
      </c>
      <c r="G1062" s="5" t="s">
        <v>1147</v>
      </c>
      <c r="H1062" s="4">
        <v>0</v>
      </c>
      <c r="I1062" s="6">
        <v>3000000</v>
      </c>
      <c r="J1062" s="6">
        <v>1294060</v>
      </c>
      <c r="K1062" s="7">
        <f t="shared" si="32"/>
        <v>1705940</v>
      </c>
      <c r="L1062" s="4" t="str">
        <f t="shared" si="33"/>
        <v>SIN REPORTE</v>
      </c>
    </row>
    <row r="1063" spans="1:12" x14ac:dyDescent="0.2">
      <c r="A1063" s="4" t="s">
        <v>11</v>
      </c>
      <c r="B1063" s="4" t="s">
        <v>25</v>
      </c>
      <c r="C1063" s="4" t="s">
        <v>1618</v>
      </c>
      <c r="D1063" s="4" t="s">
        <v>1619</v>
      </c>
      <c r="E1063" s="4" t="s">
        <v>5270</v>
      </c>
      <c r="F1063" s="4">
        <v>1390929</v>
      </c>
      <c r="G1063" s="5" t="s">
        <v>1147</v>
      </c>
      <c r="H1063" s="4">
        <v>0</v>
      </c>
      <c r="I1063" s="6">
        <v>3000000</v>
      </c>
      <c r="J1063" s="6">
        <v>1295064</v>
      </c>
      <c r="K1063" s="7">
        <f t="shared" si="32"/>
        <v>1704936</v>
      </c>
      <c r="L1063" s="4" t="str">
        <f t="shared" si="33"/>
        <v>SIN REPORTE</v>
      </c>
    </row>
    <row r="1064" spans="1:12" x14ac:dyDescent="0.2">
      <c r="A1064" s="4" t="s">
        <v>11</v>
      </c>
      <c r="B1064" s="4" t="s">
        <v>157</v>
      </c>
      <c r="C1064" s="4" t="s">
        <v>1620</v>
      </c>
      <c r="D1064" s="4" t="s">
        <v>1621</v>
      </c>
      <c r="E1064" s="4" t="s">
        <v>5271</v>
      </c>
      <c r="F1064" s="4">
        <v>1533221</v>
      </c>
      <c r="G1064" s="5" t="s">
        <v>1147</v>
      </c>
      <c r="H1064" s="4">
        <v>0</v>
      </c>
      <c r="I1064" s="6">
        <v>3000000</v>
      </c>
      <c r="J1064" s="6">
        <v>1296068</v>
      </c>
      <c r="K1064" s="7">
        <f t="shared" si="32"/>
        <v>1703932</v>
      </c>
      <c r="L1064" s="4" t="str">
        <f t="shared" si="33"/>
        <v>SIN REPORTE</v>
      </c>
    </row>
    <row r="1065" spans="1:12" x14ac:dyDescent="0.2">
      <c r="A1065" s="4" t="s">
        <v>11</v>
      </c>
      <c r="B1065" s="4" t="s">
        <v>67</v>
      </c>
      <c r="C1065" s="4" t="s">
        <v>1622</v>
      </c>
      <c r="D1065" s="4" t="s">
        <v>1623</v>
      </c>
      <c r="E1065" s="4" t="s">
        <v>5272</v>
      </c>
      <c r="F1065" s="4">
        <v>1528882</v>
      </c>
      <c r="G1065" s="5" t="s">
        <v>1147</v>
      </c>
      <c r="H1065" s="4">
        <v>0</v>
      </c>
      <c r="I1065" s="6">
        <v>3000000</v>
      </c>
      <c r="J1065" s="6">
        <v>1297072</v>
      </c>
      <c r="K1065" s="7">
        <f t="shared" si="32"/>
        <v>1702928</v>
      </c>
      <c r="L1065" s="4" t="str">
        <f t="shared" si="33"/>
        <v>SIN REPORTE</v>
      </c>
    </row>
    <row r="1066" spans="1:12" x14ac:dyDescent="0.2">
      <c r="A1066" s="4" t="s">
        <v>11</v>
      </c>
      <c r="B1066" s="4" t="s">
        <v>12</v>
      </c>
      <c r="C1066" s="4" t="s">
        <v>1624</v>
      </c>
      <c r="D1066" s="4" t="s">
        <v>1625</v>
      </c>
      <c r="E1066" s="4" t="s">
        <v>5273</v>
      </c>
      <c r="F1066" s="4">
        <v>857514</v>
      </c>
      <c r="G1066" s="5" t="s">
        <v>1147</v>
      </c>
      <c r="H1066" s="4">
        <v>0</v>
      </c>
      <c r="I1066" s="6">
        <v>3000000</v>
      </c>
      <c r="J1066" s="6">
        <v>1298076</v>
      </c>
      <c r="K1066" s="7">
        <f t="shared" si="32"/>
        <v>1701924</v>
      </c>
      <c r="L1066" s="4" t="str">
        <f t="shared" si="33"/>
        <v>SIN REPORTE</v>
      </c>
    </row>
    <row r="1067" spans="1:12" x14ac:dyDescent="0.2">
      <c r="A1067" s="4" t="s">
        <v>11</v>
      </c>
      <c r="B1067" s="4" t="s">
        <v>67</v>
      </c>
      <c r="C1067" s="4" t="s">
        <v>1626</v>
      </c>
      <c r="D1067" s="4" t="s">
        <v>1627</v>
      </c>
      <c r="E1067" s="4" t="s">
        <v>5274</v>
      </c>
      <c r="F1067" s="4">
        <v>1366754</v>
      </c>
      <c r="G1067" s="5" t="s">
        <v>1147</v>
      </c>
      <c r="H1067" s="4">
        <v>0</v>
      </c>
      <c r="I1067" s="6">
        <v>3000000</v>
      </c>
      <c r="J1067" s="6">
        <v>1299080</v>
      </c>
      <c r="K1067" s="7">
        <f t="shared" si="32"/>
        <v>1700920</v>
      </c>
      <c r="L1067" s="4" t="str">
        <f t="shared" si="33"/>
        <v>SIN REPORTE</v>
      </c>
    </row>
    <row r="1068" spans="1:12" x14ac:dyDescent="0.2">
      <c r="A1068" s="4" t="s">
        <v>11</v>
      </c>
      <c r="B1068" s="4" t="s">
        <v>157</v>
      </c>
      <c r="C1068" s="4" t="s">
        <v>1628</v>
      </c>
      <c r="D1068" s="4" t="s">
        <v>1629</v>
      </c>
      <c r="E1068" s="4" t="s">
        <v>5275</v>
      </c>
      <c r="F1068" s="4">
        <v>1613023</v>
      </c>
      <c r="G1068" s="5" t="s">
        <v>1147</v>
      </c>
      <c r="H1068" s="4">
        <v>0</v>
      </c>
      <c r="I1068" s="6">
        <v>3000000</v>
      </c>
      <c r="J1068" s="6">
        <v>1300084</v>
      </c>
      <c r="K1068" s="7">
        <f t="shared" si="32"/>
        <v>1699916</v>
      </c>
      <c r="L1068" s="4" t="str">
        <f t="shared" si="33"/>
        <v>SIN REPORTE</v>
      </c>
    </row>
    <row r="1069" spans="1:12" x14ac:dyDescent="0.2">
      <c r="A1069" s="4" t="s">
        <v>11</v>
      </c>
      <c r="B1069" s="4" t="s">
        <v>157</v>
      </c>
      <c r="C1069" s="4" t="s">
        <v>1630</v>
      </c>
      <c r="D1069" s="4" t="s">
        <v>600</v>
      </c>
      <c r="E1069" s="4" t="s">
        <v>5276</v>
      </c>
      <c r="F1069" s="4">
        <v>674695</v>
      </c>
      <c r="G1069" s="5" t="s">
        <v>1147</v>
      </c>
      <c r="H1069" s="4">
        <v>0</v>
      </c>
      <c r="I1069" s="6">
        <v>3000000</v>
      </c>
      <c r="J1069" s="6">
        <v>1301088</v>
      </c>
      <c r="K1069" s="7">
        <f t="shared" si="32"/>
        <v>1698912</v>
      </c>
      <c r="L1069" s="4" t="str">
        <f t="shared" si="33"/>
        <v>SIN REPORTE</v>
      </c>
    </row>
    <row r="1070" spans="1:12" x14ac:dyDescent="0.2">
      <c r="A1070" s="4" t="s">
        <v>11</v>
      </c>
      <c r="B1070" s="4" t="s">
        <v>12</v>
      </c>
      <c r="C1070" s="4" t="s">
        <v>1631</v>
      </c>
      <c r="D1070" s="4" t="s">
        <v>1632</v>
      </c>
      <c r="E1070" s="4" t="s">
        <v>5277</v>
      </c>
      <c r="F1070" s="4">
        <v>1660685</v>
      </c>
      <c r="G1070" s="5" t="s">
        <v>1147</v>
      </c>
      <c r="H1070" s="4">
        <v>0</v>
      </c>
      <c r="I1070" s="6">
        <v>3000000</v>
      </c>
      <c r="J1070" s="6">
        <v>1302092</v>
      </c>
      <c r="K1070" s="7">
        <f t="shared" si="32"/>
        <v>1697908</v>
      </c>
      <c r="L1070" s="4" t="str">
        <f t="shared" si="33"/>
        <v>SIN REPORTE</v>
      </c>
    </row>
    <row r="1071" spans="1:12" x14ac:dyDescent="0.2">
      <c r="A1071" s="4" t="s">
        <v>11</v>
      </c>
      <c r="B1071" s="4" t="s">
        <v>19</v>
      </c>
      <c r="C1071" s="4" t="s">
        <v>1633</v>
      </c>
      <c r="D1071" s="4" t="s">
        <v>1634</v>
      </c>
      <c r="E1071" s="4" t="s">
        <v>5278</v>
      </c>
      <c r="F1071" s="4">
        <v>1441607</v>
      </c>
      <c r="G1071" s="5" t="s">
        <v>1147</v>
      </c>
      <c r="H1071" s="4">
        <v>0</v>
      </c>
      <c r="I1071" s="6">
        <v>3000000</v>
      </c>
      <c r="J1071" s="6">
        <v>1303096</v>
      </c>
      <c r="K1071" s="7">
        <f t="shared" si="32"/>
        <v>1696904</v>
      </c>
      <c r="L1071" s="4" t="str">
        <f t="shared" si="33"/>
        <v>SIN REPORTE</v>
      </c>
    </row>
    <row r="1072" spans="1:12" x14ac:dyDescent="0.2">
      <c r="A1072" s="4" t="s">
        <v>11</v>
      </c>
      <c r="B1072" s="4" t="s">
        <v>67</v>
      </c>
      <c r="C1072" s="4" t="s">
        <v>1635</v>
      </c>
      <c r="D1072" s="4" t="s">
        <v>1636</v>
      </c>
      <c r="E1072" s="4" t="s">
        <v>5279</v>
      </c>
      <c r="F1072" s="4">
        <v>461309</v>
      </c>
      <c r="G1072" s="5" t="s">
        <v>1147</v>
      </c>
      <c r="H1072" s="4">
        <v>0</v>
      </c>
      <c r="I1072" s="6">
        <v>3000000</v>
      </c>
      <c r="J1072" s="6">
        <v>1304100</v>
      </c>
      <c r="K1072" s="7">
        <f t="shared" si="32"/>
        <v>1695900</v>
      </c>
      <c r="L1072" s="4" t="str">
        <f t="shared" si="33"/>
        <v>SIN REPORTE</v>
      </c>
    </row>
    <row r="1073" spans="1:12" x14ac:dyDescent="0.2">
      <c r="A1073" s="4" t="s">
        <v>11</v>
      </c>
      <c r="B1073" s="4" t="s">
        <v>16</v>
      </c>
      <c r="C1073" s="8" t="s">
        <v>1637</v>
      </c>
      <c r="D1073" s="8" t="s">
        <v>1638</v>
      </c>
      <c r="E1073" s="8" t="s">
        <v>5280</v>
      </c>
      <c r="F1073" s="4">
        <v>503944</v>
      </c>
      <c r="G1073" s="5" t="s">
        <v>1147</v>
      </c>
      <c r="H1073" s="4">
        <v>0</v>
      </c>
      <c r="I1073" s="6">
        <v>3000000</v>
      </c>
      <c r="J1073" s="6">
        <v>1305104</v>
      </c>
      <c r="K1073" s="7">
        <f t="shared" si="32"/>
        <v>1694896</v>
      </c>
      <c r="L1073" s="4" t="str">
        <f t="shared" si="33"/>
        <v>SIN REPORTE</v>
      </c>
    </row>
    <row r="1074" spans="1:12" x14ac:dyDescent="0.2">
      <c r="A1074" s="4" t="s">
        <v>11</v>
      </c>
      <c r="B1074" s="4" t="s">
        <v>146</v>
      </c>
      <c r="C1074" s="8" t="s">
        <v>1639</v>
      </c>
      <c r="D1074" s="8" t="s">
        <v>1640</v>
      </c>
      <c r="E1074" s="8" t="s">
        <v>5281</v>
      </c>
      <c r="F1074" s="4">
        <v>1151727</v>
      </c>
      <c r="G1074" s="5" t="s">
        <v>1147</v>
      </c>
      <c r="H1074" s="4">
        <v>0</v>
      </c>
      <c r="I1074" s="6">
        <v>3000000</v>
      </c>
      <c r="J1074" s="6">
        <v>1306108</v>
      </c>
      <c r="K1074" s="7">
        <f t="shared" si="32"/>
        <v>1693892</v>
      </c>
      <c r="L1074" s="4" t="str">
        <f t="shared" si="33"/>
        <v>SIN REPORTE</v>
      </c>
    </row>
    <row r="1075" spans="1:12" x14ac:dyDescent="0.2">
      <c r="A1075" s="4" t="s">
        <v>11</v>
      </c>
      <c r="B1075" s="4" t="s">
        <v>67</v>
      </c>
      <c r="C1075" s="8" t="s">
        <v>1641</v>
      </c>
      <c r="D1075" s="8" t="s">
        <v>1642</v>
      </c>
      <c r="E1075" s="8" t="s">
        <v>5282</v>
      </c>
      <c r="F1075" s="4">
        <v>1747698</v>
      </c>
      <c r="G1075" s="5" t="s">
        <v>1147</v>
      </c>
      <c r="H1075" s="4">
        <v>0</v>
      </c>
      <c r="I1075" s="6">
        <v>3000000</v>
      </c>
      <c r="J1075" s="6">
        <v>1307112</v>
      </c>
      <c r="K1075" s="7">
        <f t="shared" si="32"/>
        <v>1692888</v>
      </c>
      <c r="L1075" s="4" t="str">
        <f t="shared" si="33"/>
        <v>SIN REPORTE</v>
      </c>
    </row>
    <row r="1076" spans="1:12" x14ac:dyDescent="0.2">
      <c r="A1076" s="4" t="s">
        <v>11</v>
      </c>
      <c r="B1076" s="4" t="s">
        <v>157</v>
      </c>
      <c r="C1076" s="8" t="s">
        <v>1454</v>
      </c>
      <c r="D1076" s="8" t="s">
        <v>1643</v>
      </c>
      <c r="E1076" s="8" t="s">
        <v>5283</v>
      </c>
      <c r="F1076" s="4">
        <v>1539681</v>
      </c>
      <c r="G1076" s="5" t="s">
        <v>1147</v>
      </c>
      <c r="H1076" s="4">
        <v>0</v>
      </c>
      <c r="I1076" s="6">
        <v>3000000</v>
      </c>
      <c r="J1076" s="6">
        <v>1308116</v>
      </c>
      <c r="K1076" s="7">
        <f t="shared" si="32"/>
        <v>1691884</v>
      </c>
      <c r="L1076" s="4" t="str">
        <f t="shared" si="33"/>
        <v>SIN REPORTE</v>
      </c>
    </row>
    <row r="1077" spans="1:12" x14ac:dyDescent="0.2">
      <c r="A1077" s="4" t="s">
        <v>11</v>
      </c>
      <c r="B1077" s="4" t="s">
        <v>12</v>
      </c>
      <c r="C1077" s="8" t="s">
        <v>1644</v>
      </c>
      <c r="D1077" s="8" t="s">
        <v>1645</v>
      </c>
      <c r="E1077" s="8" t="s">
        <v>5284</v>
      </c>
      <c r="F1077" s="4">
        <v>119392</v>
      </c>
      <c r="G1077" s="5" t="s">
        <v>1147</v>
      </c>
      <c r="H1077" s="4">
        <v>0</v>
      </c>
      <c r="I1077" s="6">
        <v>3000000</v>
      </c>
      <c r="J1077" s="6">
        <v>1309120</v>
      </c>
      <c r="K1077" s="7">
        <f t="shared" si="32"/>
        <v>1690880</v>
      </c>
      <c r="L1077" s="4" t="str">
        <f t="shared" si="33"/>
        <v>SIN REPORTE</v>
      </c>
    </row>
    <row r="1078" spans="1:12" x14ac:dyDescent="0.2">
      <c r="A1078" s="4" t="s">
        <v>11</v>
      </c>
      <c r="B1078" s="4" t="s">
        <v>12</v>
      </c>
      <c r="C1078" s="8" t="s">
        <v>1646</v>
      </c>
      <c r="D1078" s="8" t="s">
        <v>1647</v>
      </c>
      <c r="E1078" s="8" t="s">
        <v>5285</v>
      </c>
      <c r="F1078" s="4">
        <v>752822</v>
      </c>
      <c r="G1078" s="5" t="s">
        <v>1147</v>
      </c>
      <c r="H1078" s="4">
        <v>0</v>
      </c>
      <c r="I1078" s="6">
        <v>3000000</v>
      </c>
      <c r="J1078" s="6">
        <v>1310124</v>
      </c>
      <c r="K1078" s="7">
        <f t="shared" si="32"/>
        <v>1689876</v>
      </c>
      <c r="L1078" s="4" t="str">
        <f t="shared" si="33"/>
        <v>SIN REPORTE</v>
      </c>
    </row>
    <row r="1079" spans="1:12" x14ac:dyDescent="0.2">
      <c r="A1079" s="4" t="s">
        <v>11</v>
      </c>
      <c r="B1079" s="4" t="s">
        <v>146</v>
      </c>
      <c r="C1079" s="8" t="s">
        <v>1648</v>
      </c>
      <c r="D1079" s="8" t="s">
        <v>1649</v>
      </c>
      <c r="E1079" s="8" t="s">
        <v>5286</v>
      </c>
      <c r="F1079" s="4">
        <v>1687456</v>
      </c>
      <c r="G1079" s="5" t="s">
        <v>1147</v>
      </c>
      <c r="H1079" s="4">
        <v>0</v>
      </c>
      <c r="I1079" s="6">
        <v>3000000</v>
      </c>
      <c r="J1079" s="6">
        <v>1311128</v>
      </c>
      <c r="K1079" s="7">
        <f t="shared" si="32"/>
        <v>1688872</v>
      </c>
      <c r="L1079" s="4" t="str">
        <f t="shared" si="33"/>
        <v>SIN REPORTE</v>
      </c>
    </row>
    <row r="1080" spans="1:12" x14ac:dyDescent="0.2">
      <c r="A1080" s="4" t="s">
        <v>11</v>
      </c>
      <c r="B1080" s="4" t="s">
        <v>12</v>
      </c>
      <c r="C1080" s="8" t="s">
        <v>1032</v>
      </c>
      <c r="D1080" s="8" t="s">
        <v>1650</v>
      </c>
      <c r="E1080" s="8" t="s">
        <v>5287</v>
      </c>
      <c r="F1080" s="4">
        <v>1662194</v>
      </c>
      <c r="G1080" s="5" t="s">
        <v>1147</v>
      </c>
      <c r="H1080" s="4">
        <v>0</v>
      </c>
      <c r="I1080" s="6">
        <v>3000000</v>
      </c>
      <c r="J1080" s="6">
        <v>1312132</v>
      </c>
      <c r="K1080" s="7">
        <f t="shared" si="32"/>
        <v>1687868</v>
      </c>
      <c r="L1080" s="4" t="str">
        <f t="shared" si="33"/>
        <v>SIN REPORTE</v>
      </c>
    </row>
    <row r="1081" spans="1:12" x14ac:dyDescent="0.2">
      <c r="A1081" s="4" t="s">
        <v>11</v>
      </c>
      <c r="B1081" s="4" t="s">
        <v>12</v>
      </c>
      <c r="C1081" s="8" t="s">
        <v>1651</v>
      </c>
      <c r="D1081" s="8" t="s">
        <v>1652</v>
      </c>
      <c r="E1081" s="8" t="s">
        <v>5288</v>
      </c>
      <c r="F1081" s="4">
        <v>49391</v>
      </c>
      <c r="G1081" s="5" t="s">
        <v>1147</v>
      </c>
      <c r="H1081" s="4">
        <v>0</v>
      </c>
      <c r="I1081" s="6">
        <v>3000000</v>
      </c>
      <c r="J1081" s="6">
        <v>1313136</v>
      </c>
      <c r="K1081" s="7">
        <f t="shared" si="32"/>
        <v>1686864</v>
      </c>
      <c r="L1081" s="4" t="str">
        <f t="shared" si="33"/>
        <v>SIN REPORTE</v>
      </c>
    </row>
    <row r="1082" spans="1:12" x14ac:dyDescent="0.2">
      <c r="A1082" s="4" t="s">
        <v>11</v>
      </c>
      <c r="B1082" s="4" t="s">
        <v>12</v>
      </c>
      <c r="C1082" s="8" t="s">
        <v>625</v>
      </c>
      <c r="D1082" s="8" t="s">
        <v>1653</v>
      </c>
      <c r="E1082" s="8" t="s">
        <v>5289</v>
      </c>
      <c r="F1082" s="4">
        <v>1660735</v>
      </c>
      <c r="G1082" s="5" t="s">
        <v>1147</v>
      </c>
      <c r="H1082" s="4">
        <v>0</v>
      </c>
      <c r="I1082" s="6">
        <v>3000000</v>
      </c>
      <c r="J1082" s="6">
        <v>1314140</v>
      </c>
      <c r="K1082" s="7">
        <f t="shared" si="32"/>
        <v>1685860</v>
      </c>
      <c r="L1082" s="4" t="str">
        <f t="shared" si="33"/>
        <v>SIN REPORTE</v>
      </c>
    </row>
    <row r="1083" spans="1:12" x14ac:dyDescent="0.2">
      <c r="A1083" s="4" t="s">
        <v>11</v>
      </c>
      <c r="B1083" s="4" t="s">
        <v>22</v>
      </c>
      <c r="C1083" s="8" t="s">
        <v>1654</v>
      </c>
      <c r="D1083" s="8" t="s">
        <v>1655</v>
      </c>
      <c r="E1083" s="8" t="s">
        <v>5290</v>
      </c>
      <c r="F1083" s="4">
        <v>44319</v>
      </c>
      <c r="G1083" s="5" t="s">
        <v>1147</v>
      </c>
      <c r="H1083" s="4">
        <v>0</v>
      </c>
      <c r="I1083" s="6">
        <v>3000000</v>
      </c>
      <c r="J1083" s="6">
        <v>1315144</v>
      </c>
      <c r="K1083" s="7">
        <f t="shared" si="32"/>
        <v>1684856</v>
      </c>
      <c r="L1083" s="4" t="str">
        <f t="shared" si="33"/>
        <v>SIN REPORTE</v>
      </c>
    </row>
    <row r="1084" spans="1:12" x14ac:dyDescent="0.2">
      <c r="A1084" s="4" t="s">
        <v>11</v>
      </c>
      <c r="B1084" s="4" t="s">
        <v>19</v>
      </c>
      <c r="C1084" s="8" t="s">
        <v>1656</v>
      </c>
      <c r="D1084" s="8" t="s">
        <v>1657</v>
      </c>
      <c r="E1084" s="8" t="s">
        <v>5291</v>
      </c>
      <c r="F1084" s="4">
        <v>18349</v>
      </c>
      <c r="G1084" s="5" t="s">
        <v>1147</v>
      </c>
      <c r="H1084" s="4">
        <v>0</v>
      </c>
      <c r="I1084" s="6">
        <v>3000000</v>
      </c>
      <c r="J1084" s="6">
        <v>1316148</v>
      </c>
      <c r="K1084" s="7">
        <f t="shared" si="32"/>
        <v>1683852</v>
      </c>
      <c r="L1084" s="4" t="str">
        <f t="shared" si="33"/>
        <v>SIN REPORTE</v>
      </c>
    </row>
    <row r="1085" spans="1:12" x14ac:dyDescent="0.2">
      <c r="A1085" s="4" t="s">
        <v>11</v>
      </c>
      <c r="B1085" s="4" t="s">
        <v>12</v>
      </c>
      <c r="C1085" s="8" t="s">
        <v>1658</v>
      </c>
      <c r="D1085" s="8" t="s">
        <v>1659</v>
      </c>
      <c r="E1085" s="8" t="s">
        <v>5292</v>
      </c>
      <c r="F1085" s="4">
        <v>119178</v>
      </c>
      <c r="G1085" s="5" t="s">
        <v>1147</v>
      </c>
      <c r="H1085" s="4">
        <v>0</v>
      </c>
      <c r="I1085" s="6">
        <v>3000000</v>
      </c>
      <c r="J1085" s="6">
        <v>1317152</v>
      </c>
      <c r="K1085" s="7">
        <f t="shared" si="32"/>
        <v>1682848</v>
      </c>
      <c r="L1085" s="4" t="str">
        <f t="shared" si="33"/>
        <v>SIN REPORTE</v>
      </c>
    </row>
    <row r="1086" spans="1:12" x14ac:dyDescent="0.2">
      <c r="A1086" s="4" t="s">
        <v>11</v>
      </c>
      <c r="B1086" s="4" t="s">
        <v>157</v>
      </c>
      <c r="C1086" s="8" t="s">
        <v>1660</v>
      </c>
      <c r="D1086" s="8" t="s">
        <v>1661</v>
      </c>
      <c r="E1086" s="8" t="s">
        <v>5293</v>
      </c>
      <c r="F1086" s="4">
        <v>36489</v>
      </c>
      <c r="G1086" s="5" t="s">
        <v>1147</v>
      </c>
      <c r="H1086" s="4">
        <v>0</v>
      </c>
      <c r="I1086" s="6">
        <v>3000000</v>
      </c>
      <c r="J1086" s="6">
        <v>1318156</v>
      </c>
      <c r="K1086" s="7">
        <f t="shared" si="32"/>
        <v>1681844</v>
      </c>
      <c r="L1086" s="4" t="str">
        <f t="shared" si="33"/>
        <v>SIN REPORTE</v>
      </c>
    </row>
    <row r="1087" spans="1:12" x14ac:dyDescent="0.2">
      <c r="A1087" s="4" t="s">
        <v>11</v>
      </c>
      <c r="B1087" s="4" t="s">
        <v>19</v>
      </c>
      <c r="C1087" s="8" t="s">
        <v>1010</v>
      </c>
      <c r="D1087" s="8" t="s">
        <v>1662</v>
      </c>
      <c r="E1087" s="8" t="s">
        <v>5294</v>
      </c>
      <c r="F1087" s="4">
        <v>729952</v>
      </c>
      <c r="G1087" s="5" t="s">
        <v>1147</v>
      </c>
      <c r="H1087" s="4">
        <v>0</v>
      </c>
      <c r="I1087" s="6">
        <v>3000000</v>
      </c>
      <c r="J1087" s="6">
        <v>1319160</v>
      </c>
      <c r="K1087" s="7">
        <f t="shared" si="32"/>
        <v>1680840</v>
      </c>
      <c r="L1087" s="4" t="str">
        <f t="shared" si="33"/>
        <v>SIN REPORTE</v>
      </c>
    </row>
    <row r="1088" spans="1:12" x14ac:dyDescent="0.2">
      <c r="A1088" s="4" t="s">
        <v>11</v>
      </c>
      <c r="B1088" s="4" t="s">
        <v>12</v>
      </c>
      <c r="C1088" s="8" t="s">
        <v>1663</v>
      </c>
      <c r="D1088" s="8" t="s">
        <v>1664</v>
      </c>
      <c r="E1088" s="8" t="s">
        <v>5295</v>
      </c>
      <c r="F1088" s="4">
        <v>118212</v>
      </c>
      <c r="G1088" s="5" t="s">
        <v>1147</v>
      </c>
      <c r="H1088" s="4">
        <v>0</v>
      </c>
      <c r="I1088" s="6">
        <v>3000000</v>
      </c>
      <c r="J1088" s="6">
        <v>1320164</v>
      </c>
      <c r="K1088" s="7">
        <f t="shared" si="32"/>
        <v>1679836</v>
      </c>
      <c r="L1088" s="4" t="str">
        <f t="shared" si="33"/>
        <v>SIN REPORTE</v>
      </c>
    </row>
    <row r="1089" spans="1:12" x14ac:dyDescent="0.2">
      <c r="A1089" s="4" t="s">
        <v>11</v>
      </c>
      <c r="B1089" s="4" t="s">
        <v>50</v>
      </c>
      <c r="C1089" s="8" t="s">
        <v>1665</v>
      </c>
      <c r="D1089" s="8" t="s">
        <v>1666</v>
      </c>
      <c r="E1089" s="8" t="s">
        <v>5296</v>
      </c>
      <c r="F1089" s="4">
        <v>749547</v>
      </c>
      <c r="G1089" s="5" t="s">
        <v>1147</v>
      </c>
      <c r="H1089" s="4">
        <v>0</v>
      </c>
      <c r="I1089" s="6">
        <v>3000000</v>
      </c>
      <c r="J1089" s="6">
        <v>1321168</v>
      </c>
      <c r="K1089" s="7">
        <f t="shared" si="32"/>
        <v>1678832</v>
      </c>
      <c r="L1089" s="4" t="str">
        <f t="shared" si="33"/>
        <v>SIN REPORTE</v>
      </c>
    </row>
    <row r="1090" spans="1:12" x14ac:dyDescent="0.2">
      <c r="A1090" s="4" t="s">
        <v>11</v>
      </c>
      <c r="B1090" s="4" t="s">
        <v>19</v>
      </c>
      <c r="C1090" s="8" t="s">
        <v>1667</v>
      </c>
      <c r="D1090" s="8" t="s">
        <v>1668</v>
      </c>
      <c r="E1090" s="8" t="s">
        <v>5297</v>
      </c>
      <c r="F1090" s="4">
        <v>36364</v>
      </c>
      <c r="G1090" s="5" t="s">
        <v>1147</v>
      </c>
      <c r="H1090" s="4">
        <v>0</v>
      </c>
      <c r="I1090" s="6">
        <v>3000000</v>
      </c>
      <c r="J1090" s="6">
        <v>1322172</v>
      </c>
      <c r="K1090" s="7">
        <f t="shared" si="32"/>
        <v>1677828</v>
      </c>
      <c r="L1090" s="4" t="str">
        <f t="shared" si="33"/>
        <v>SIN REPORTE</v>
      </c>
    </row>
    <row r="1091" spans="1:12" x14ac:dyDescent="0.2">
      <c r="A1091" s="4" t="s">
        <v>11</v>
      </c>
      <c r="B1091" s="4" t="s">
        <v>12</v>
      </c>
      <c r="C1091" s="8" t="s">
        <v>1259</v>
      </c>
      <c r="D1091" s="8" t="s">
        <v>1669</v>
      </c>
      <c r="E1091" s="8" t="s">
        <v>5298</v>
      </c>
      <c r="F1091" s="4">
        <v>38881</v>
      </c>
      <c r="G1091" s="5" t="s">
        <v>1147</v>
      </c>
      <c r="H1091" s="4">
        <v>0</v>
      </c>
      <c r="I1091" s="6">
        <v>3000000</v>
      </c>
      <c r="J1091" s="6">
        <v>1323176</v>
      </c>
      <c r="K1091" s="7">
        <f t="shared" ref="K1091:K1154" si="34">I1091-J1091</f>
        <v>1676824</v>
      </c>
      <c r="L1091" s="4" t="str">
        <f t="shared" ref="L1091:L1154" si="35">IF(H1091=0,"SIN REPORTE",IF(H1091&lt;=90,"COBRO JURIDICO","CARTERA CASTIGADA"))</f>
        <v>SIN REPORTE</v>
      </c>
    </row>
    <row r="1092" spans="1:12" x14ac:dyDescent="0.2">
      <c r="A1092" s="4" t="s">
        <v>11</v>
      </c>
      <c r="B1092" s="4" t="s">
        <v>146</v>
      </c>
      <c r="C1092" s="8" t="s">
        <v>1670</v>
      </c>
      <c r="D1092" s="8" t="s">
        <v>1666</v>
      </c>
      <c r="E1092" s="8" t="s">
        <v>5299</v>
      </c>
      <c r="F1092" s="4">
        <v>998391</v>
      </c>
      <c r="G1092" s="5" t="s">
        <v>1147</v>
      </c>
      <c r="H1092" s="4">
        <v>0</v>
      </c>
      <c r="I1092" s="6">
        <v>3000000</v>
      </c>
      <c r="J1092" s="6">
        <v>1324180</v>
      </c>
      <c r="K1092" s="7">
        <f t="shared" si="34"/>
        <v>1675820</v>
      </c>
      <c r="L1092" s="4" t="str">
        <f t="shared" si="35"/>
        <v>SIN REPORTE</v>
      </c>
    </row>
    <row r="1093" spans="1:12" x14ac:dyDescent="0.2">
      <c r="A1093" s="4" t="s">
        <v>11</v>
      </c>
      <c r="B1093" s="4" t="s">
        <v>19</v>
      </c>
      <c r="C1093" s="8" t="s">
        <v>1671</v>
      </c>
      <c r="D1093" s="8" t="s">
        <v>1672</v>
      </c>
      <c r="E1093" s="8" t="s">
        <v>5300</v>
      </c>
      <c r="F1093" s="4">
        <v>9115</v>
      </c>
      <c r="G1093" s="5" t="s">
        <v>1147</v>
      </c>
      <c r="H1093" s="4">
        <v>0</v>
      </c>
      <c r="I1093" s="6">
        <v>3000000</v>
      </c>
      <c r="J1093" s="6">
        <v>1325184</v>
      </c>
      <c r="K1093" s="7">
        <f t="shared" si="34"/>
        <v>1674816</v>
      </c>
      <c r="L1093" s="4" t="str">
        <f t="shared" si="35"/>
        <v>SIN REPORTE</v>
      </c>
    </row>
    <row r="1094" spans="1:12" x14ac:dyDescent="0.2">
      <c r="A1094" s="4" t="s">
        <v>11</v>
      </c>
      <c r="B1094" s="4" t="s">
        <v>50</v>
      </c>
      <c r="C1094" s="8" t="s">
        <v>1673</v>
      </c>
      <c r="D1094" s="8" t="s">
        <v>1674</v>
      </c>
      <c r="E1094" s="8" t="s">
        <v>5301</v>
      </c>
      <c r="F1094" s="4">
        <v>773828</v>
      </c>
      <c r="G1094" s="5" t="s">
        <v>1147</v>
      </c>
      <c r="H1094" s="4">
        <v>0</v>
      </c>
      <c r="I1094" s="6">
        <v>3000000</v>
      </c>
      <c r="J1094" s="6">
        <v>1326188</v>
      </c>
      <c r="K1094" s="7">
        <f t="shared" si="34"/>
        <v>1673812</v>
      </c>
      <c r="L1094" s="4" t="str">
        <f t="shared" si="35"/>
        <v>SIN REPORTE</v>
      </c>
    </row>
    <row r="1095" spans="1:12" x14ac:dyDescent="0.2">
      <c r="A1095" s="4" t="s">
        <v>11</v>
      </c>
      <c r="B1095" s="4" t="s">
        <v>12</v>
      </c>
      <c r="C1095" s="8" t="s">
        <v>1675</v>
      </c>
      <c r="D1095" s="8" t="s">
        <v>1676</v>
      </c>
      <c r="E1095" s="8" t="s">
        <v>5302</v>
      </c>
      <c r="F1095" s="4">
        <v>742369</v>
      </c>
      <c r="G1095" s="5" t="s">
        <v>1147</v>
      </c>
      <c r="H1095" s="4">
        <v>0</v>
      </c>
      <c r="I1095" s="6">
        <v>3000000</v>
      </c>
      <c r="J1095" s="6">
        <v>1327192</v>
      </c>
      <c r="K1095" s="7">
        <f t="shared" si="34"/>
        <v>1672808</v>
      </c>
      <c r="L1095" s="4" t="str">
        <f t="shared" si="35"/>
        <v>SIN REPORTE</v>
      </c>
    </row>
    <row r="1096" spans="1:12" x14ac:dyDescent="0.2">
      <c r="A1096" s="4" t="s">
        <v>11</v>
      </c>
      <c r="B1096" s="4" t="s">
        <v>19</v>
      </c>
      <c r="C1096" s="8" t="s">
        <v>1677</v>
      </c>
      <c r="D1096" s="8" t="s">
        <v>1678</v>
      </c>
      <c r="E1096" s="8" t="s">
        <v>5303</v>
      </c>
      <c r="F1096" s="4">
        <v>1662517</v>
      </c>
      <c r="G1096" s="5" t="s">
        <v>1147</v>
      </c>
      <c r="H1096" s="4">
        <v>0</v>
      </c>
      <c r="I1096" s="6">
        <v>3000000</v>
      </c>
      <c r="J1096" s="6">
        <v>1328196</v>
      </c>
      <c r="K1096" s="7">
        <f t="shared" si="34"/>
        <v>1671804</v>
      </c>
      <c r="L1096" s="4" t="str">
        <f t="shared" si="35"/>
        <v>SIN REPORTE</v>
      </c>
    </row>
    <row r="1097" spans="1:12" x14ac:dyDescent="0.2">
      <c r="A1097" s="4" t="s">
        <v>11</v>
      </c>
      <c r="B1097" s="4" t="s">
        <v>12</v>
      </c>
      <c r="C1097" s="8" t="s">
        <v>1679</v>
      </c>
      <c r="D1097" s="8" t="s">
        <v>1680</v>
      </c>
      <c r="E1097" s="8" t="s">
        <v>5304</v>
      </c>
      <c r="F1097" s="4">
        <v>1741402</v>
      </c>
      <c r="G1097" s="5" t="s">
        <v>1147</v>
      </c>
      <c r="H1097" s="4">
        <v>0</v>
      </c>
      <c r="I1097" s="6">
        <v>3000000</v>
      </c>
      <c r="J1097" s="6">
        <v>1329200</v>
      </c>
      <c r="K1097" s="7">
        <f t="shared" si="34"/>
        <v>1670800</v>
      </c>
      <c r="L1097" s="4" t="str">
        <f t="shared" si="35"/>
        <v>SIN REPORTE</v>
      </c>
    </row>
    <row r="1098" spans="1:12" x14ac:dyDescent="0.2">
      <c r="A1098" s="4" t="s">
        <v>11</v>
      </c>
      <c r="B1098" s="4" t="s">
        <v>19</v>
      </c>
      <c r="C1098" s="8" t="s">
        <v>1667</v>
      </c>
      <c r="D1098" s="8" t="s">
        <v>1681</v>
      </c>
      <c r="E1098" s="8" t="s">
        <v>5305</v>
      </c>
      <c r="F1098" s="4">
        <v>682516</v>
      </c>
      <c r="G1098" s="5" t="s">
        <v>1147</v>
      </c>
      <c r="H1098" s="4">
        <v>0</v>
      </c>
      <c r="I1098" s="6">
        <v>3000000</v>
      </c>
      <c r="J1098" s="6">
        <v>1330204</v>
      </c>
      <c r="K1098" s="7">
        <f t="shared" si="34"/>
        <v>1669796</v>
      </c>
      <c r="L1098" s="4" t="str">
        <f t="shared" si="35"/>
        <v>SIN REPORTE</v>
      </c>
    </row>
    <row r="1099" spans="1:12" x14ac:dyDescent="0.2">
      <c r="A1099" s="4" t="s">
        <v>11</v>
      </c>
      <c r="B1099" s="4" t="s">
        <v>50</v>
      </c>
      <c r="C1099" s="8" t="s">
        <v>1682</v>
      </c>
      <c r="D1099" s="8" t="s">
        <v>1683</v>
      </c>
      <c r="E1099" s="8" t="s">
        <v>5306</v>
      </c>
      <c r="F1099" s="4">
        <v>97861</v>
      </c>
      <c r="G1099" s="5" t="s">
        <v>1147</v>
      </c>
      <c r="H1099" s="4">
        <v>0</v>
      </c>
      <c r="I1099" s="6">
        <v>3000000</v>
      </c>
      <c r="J1099" s="6">
        <v>1331208</v>
      </c>
      <c r="K1099" s="7">
        <f t="shared" si="34"/>
        <v>1668792</v>
      </c>
      <c r="L1099" s="4" t="str">
        <f t="shared" si="35"/>
        <v>SIN REPORTE</v>
      </c>
    </row>
    <row r="1100" spans="1:12" x14ac:dyDescent="0.2">
      <c r="A1100" s="4" t="s">
        <v>11</v>
      </c>
      <c r="B1100" s="4" t="s">
        <v>25</v>
      </c>
      <c r="C1100" s="8" t="s">
        <v>1684</v>
      </c>
      <c r="D1100" s="8" t="s">
        <v>1104</v>
      </c>
      <c r="E1100" s="8" t="s">
        <v>5307</v>
      </c>
      <c r="F1100" s="4">
        <v>1653888</v>
      </c>
      <c r="G1100" s="5" t="s">
        <v>1147</v>
      </c>
      <c r="H1100" s="4">
        <v>0</v>
      </c>
      <c r="I1100" s="6">
        <v>3000000</v>
      </c>
      <c r="J1100" s="6">
        <v>1332212</v>
      </c>
      <c r="K1100" s="7">
        <f t="shared" si="34"/>
        <v>1667788</v>
      </c>
      <c r="L1100" s="4" t="str">
        <f t="shared" si="35"/>
        <v>SIN REPORTE</v>
      </c>
    </row>
    <row r="1101" spans="1:12" x14ac:dyDescent="0.2">
      <c r="A1101" s="4" t="s">
        <v>11</v>
      </c>
      <c r="B1101" s="4" t="s">
        <v>22</v>
      </c>
      <c r="C1101" s="8" t="s">
        <v>1685</v>
      </c>
      <c r="D1101" s="8" t="s">
        <v>1686</v>
      </c>
      <c r="E1101" s="8" t="s">
        <v>5308</v>
      </c>
      <c r="F1101" s="4">
        <v>765857</v>
      </c>
      <c r="G1101" s="5" t="s">
        <v>1147</v>
      </c>
      <c r="H1101" s="4">
        <v>0</v>
      </c>
      <c r="I1101" s="6">
        <v>3000000</v>
      </c>
      <c r="J1101" s="6">
        <v>1333216</v>
      </c>
      <c r="K1101" s="7">
        <f t="shared" si="34"/>
        <v>1666784</v>
      </c>
      <c r="L1101" s="4" t="str">
        <f t="shared" si="35"/>
        <v>SIN REPORTE</v>
      </c>
    </row>
    <row r="1102" spans="1:12" x14ac:dyDescent="0.2">
      <c r="A1102" s="4" t="s">
        <v>11</v>
      </c>
      <c r="B1102" s="4" t="s">
        <v>22</v>
      </c>
      <c r="C1102" s="8" t="s">
        <v>1687</v>
      </c>
      <c r="D1102" s="8" t="s">
        <v>1688</v>
      </c>
      <c r="E1102" s="8" t="s">
        <v>5309</v>
      </c>
      <c r="F1102" s="4">
        <v>857316</v>
      </c>
      <c r="G1102" s="5" t="s">
        <v>1147</v>
      </c>
      <c r="H1102" s="4">
        <v>0</v>
      </c>
      <c r="I1102" s="6">
        <v>3000000</v>
      </c>
      <c r="J1102" s="6">
        <v>1334220</v>
      </c>
      <c r="K1102" s="7">
        <f t="shared" si="34"/>
        <v>1665780</v>
      </c>
      <c r="L1102" s="4" t="str">
        <f t="shared" si="35"/>
        <v>SIN REPORTE</v>
      </c>
    </row>
    <row r="1103" spans="1:12" x14ac:dyDescent="0.2">
      <c r="A1103" s="4" t="s">
        <v>11</v>
      </c>
      <c r="B1103" s="4" t="s">
        <v>146</v>
      </c>
      <c r="C1103" s="8" t="s">
        <v>1689</v>
      </c>
      <c r="D1103" s="8" t="s">
        <v>1690</v>
      </c>
      <c r="E1103" s="8" t="s">
        <v>5310</v>
      </c>
      <c r="F1103" s="4">
        <v>1149838</v>
      </c>
      <c r="G1103" s="5" t="s">
        <v>1147</v>
      </c>
      <c r="H1103" s="4">
        <v>0</v>
      </c>
      <c r="I1103" s="6">
        <v>3000000</v>
      </c>
      <c r="J1103" s="6">
        <v>1335224</v>
      </c>
      <c r="K1103" s="7">
        <f t="shared" si="34"/>
        <v>1664776</v>
      </c>
      <c r="L1103" s="4" t="str">
        <f t="shared" si="35"/>
        <v>SIN REPORTE</v>
      </c>
    </row>
    <row r="1104" spans="1:12" x14ac:dyDescent="0.2">
      <c r="A1104" s="4" t="s">
        <v>11</v>
      </c>
      <c r="B1104" s="4" t="s">
        <v>19</v>
      </c>
      <c r="C1104" s="8" t="s">
        <v>1691</v>
      </c>
      <c r="D1104" s="8" t="s">
        <v>1692</v>
      </c>
      <c r="E1104" s="8" t="s">
        <v>5311</v>
      </c>
      <c r="F1104" s="4">
        <v>607612</v>
      </c>
      <c r="G1104" s="5" t="s">
        <v>1147</v>
      </c>
      <c r="H1104" s="4">
        <v>0</v>
      </c>
      <c r="I1104" s="6">
        <v>3000000</v>
      </c>
      <c r="J1104" s="6">
        <v>1336228</v>
      </c>
      <c r="K1104" s="7">
        <f t="shared" si="34"/>
        <v>1663772</v>
      </c>
      <c r="L1104" s="4" t="str">
        <f t="shared" si="35"/>
        <v>SIN REPORTE</v>
      </c>
    </row>
    <row r="1105" spans="1:12" x14ac:dyDescent="0.2">
      <c r="A1105" s="4" t="s">
        <v>11</v>
      </c>
      <c r="B1105" s="4" t="s">
        <v>157</v>
      </c>
      <c r="C1105" s="8" t="s">
        <v>1361</v>
      </c>
      <c r="D1105" s="8" t="s">
        <v>1686</v>
      </c>
      <c r="E1105" s="8" t="s">
        <v>5312</v>
      </c>
      <c r="F1105" s="4">
        <v>841989</v>
      </c>
      <c r="G1105" s="5" t="s">
        <v>1147</v>
      </c>
      <c r="H1105" s="4">
        <v>0</v>
      </c>
      <c r="I1105" s="6">
        <v>3000000</v>
      </c>
      <c r="J1105" s="6">
        <v>1337232</v>
      </c>
      <c r="K1105" s="7">
        <f t="shared" si="34"/>
        <v>1662768</v>
      </c>
      <c r="L1105" s="4" t="str">
        <f t="shared" si="35"/>
        <v>SIN REPORTE</v>
      </c>
    </row>
    <row r="1106" spans="1:12" x14ac:dyDescent="0.2">
      <c r="A1106" s="4" t="s">
        <v>11</v>
      </c>
      <c r="B1106" s="4" t="s">
        <v>16</v>
      </c>
      <c r="C1106" s="8" t="s">
        <v>1644</v>
      </c>
      <c r="D1106" s="8" t="s">
        <v>1693</v>
      </c>
      <c r="E1106" s="8" t="s">
        <v>5313</v>
      </c>
      <c r="F1106" s="4">
        <v>1517141</v>
      </c>
      <c r="G1106" s="5" t="s">
        <v>1147</v>
      </c>
      <c r="H1106" s="4">
        <v>0</v>
      </c>
      <c r="I1106" s="6">
        <v>3000000</v>
      </c>
      <c r="J1106" s="6">
        <v>1338236</v>
      </c>
      <c r="K1106" s="7">
        <f t="shared" si="34"/>
        <v>1661764</v>
      </c>
      <c r="L1106" s="4" t="str">
        <f t="shared" si="35"/>
        <v>SIN REPORTE</v>
      </c>
    </row>
    <row r="1107" spans="1:12" x14ac:dyDescent="0.2">
      <c r="A1107" s="4" t="s">
        <v>11</v>
      </c>
      <c r="B1107" s="4" t="s">
        <v>67</v>
      </c>
      <c r="C1107" s="8" t="s">
        <v>1694</v>
      </c>
      <c r="D1107" s="8" t="s">
        <v>1695</v>
      </c>
      <c r="E1107" s="8" t="s">
        <v>5314</v>
      </c>
      <c r="F1107" s="4">
        <v>588051</v>
      </c>
      <c r="G1107" s="5" t="s">
        <v>1147</v>
      </c>
      <c r="H1107" s="4">
        <v>0</v>
      </c>
      <c r="I1107" s="6">
        <v>3000000</v>
      </c>
      <c r="J1107" s="6">
        <v>1339240</v>
      </c>
      <c r="K1107" s="7">
        <f t="shared" si="34"/>
        <v>1660760</v>
      </c>
      <c r="L1107" s="4" t="str">
        <f t="shared" si="35"/>
        <v>SIN REPORTE</v>
      </c>
    </row>
    <row r="1108" spans="1:12" x14ac:dyDescent="0.2">
      <c r="A1108" s="4" t="s">
        <v>11</v>
      </c>
      <c r="B1108" s="4" t="s">
        <v>67</v>
      </c>
      <c r="C1108" s="8" t="s">
        <v>1696</v>
      </c>
      <c r="D1108" s="8" t="s">
        <v>1697</v>
      </c>
      <c r="E1108" s="8" t="s">
        <v>5315</v>
      </c>
      <c r="F1108" s="4">
        <v>813947</v>
      </c>
      <c r="G1108" s="5" t="s">
        <v>1147</v>
      </c>
      <c r="H1108" s="4">
        <v>0</v>
      </c>
      <c r="I1108" s="6">
        <v>3000000</v>
      </c>
      <c r="J1108" s="6">
        <v>1340244</v>
      </c>
      <c r="K1108" s="7">
        <f t="shared" si="34"/>
        <v>1659756</v>
      </c>
      <c r="L1108" s="4" t="str">
        <f t="shared" si="35"/>
        <v>SIN REPORTE</v>
      </c>
    </row>
    <row r="1109" spans="1:12" x14ac:dyDescent="0.2">
      <c r="A1109" s="4" t="s">
        <v>11</v>
      </c>
      <c r="B1109" s="4" t="s">
        <v>50</v>
      </c>
      <c r="C1109" s="8" t="s">
        <v>1698</v>
      </c>
      <c r="D1109" s="8" t="s">
        <v>1699</v>
      </c>
      <c r="E1109" s="8" t="s">
        <v>5316</v>
      </c>
      <c r="F1109" s="4">
        <v>36406</v>
      </c>
      <c r="G1109" s="5" t="s">
        <v>1147</v>
      </c>
      <c r="H1109" s="4">
        <v>0</v>
      </c>
      <c r="I1109" s="6">
        <v>3000000</v>
      </c>
      <c r="J1109" s="6">
        <v>1341248</v>
      </c>
      <c r="K1109" s="7">
        <f t="shared" si="34"/>
        <v>1658752</v>
      </c>
      <c r="L1109" s="4" t="str">
        <f t="shared" si="35"/>
        <v>SIN REPORTE</v>
      </c>
    </row>
    <row r="1110" spans="1:12" x14ac:dyDescent="0.2">
      <c r="A1110" s="4" t="s">
        <v>11</v>
      </c>
      <c r="B1110" s="4" t="s">
        <v>67</v>
      </c>
      <c r="C1110" s="8" t="s">
        <v>1246</v>
      </c>
      <c r="D1110" s="8" t="s">
        <v>1700</v>
      </c>
      <c r="E1110" s="8" t="s">
        <v>5317</v>
      </c>
      <c r="F1110" s="4">
        <v>618577</v>
      </c>
      <c r="G1110" s="5" t="s">
        <v>1147</v>
      </c>
      <c r="H1110" s="4">
        <v>0</v>
      </c>
      <c r="I1110" s="6">
        <v>3000000</v>
      </c>
      <c r="J1110" s="6">
        <v>1342252</v>
      </c>
      <c r="K1110" s="7">
        <f t="shared" si="34"/>
        <v>1657748</v>
      </c>
      <c r="L1110" s="4" t="str">
        <f t="shared" si="35"/>
        <v>SIN REPORTE</v>
      </c>
    </row>
    <row r="1111" spans="1:12" x14ac:dyDescent="0.2">
      <c r="A1111" s="4" t="s">
        <v>11</v>
      </c>
      <c r="B1111" s="4" t="s">
        <v>12</v>
      </c>
      <c r="C1111" s="8" t="s">
        <v>1454</v>
      </c>
      <c r="D1111" s="8" t="s">
        <v>1701</v>
      </c>
      <c r="E1111" s="8" t="s">
        <v>5318</v>
      </c>
      <c r="F1111" s="4">
        <v>998938</v>
      </c>
      <c r="G1111" s="5" t="s">
        <v>1147</v>
      </c>
      <c r="H1111" s="4">
        <v>0</v>
      </c>
      <c r="I1111" s="6">
        <v>3000000</v>
      </c>
      <c r="J1111" s="6">
        <v>1343256</v>
      </c>
      <c r="K1111" s="7">
        <f t="shared" si="34"/>
        <v>1656744</v>
      </c>
      <c r="L1111" s="4" t="str">
        <f t="shared" si="35"/>
        <v>SIN REPORTE</v>
      </c>
    </row>
    <row r="1112" spans="1:12" x14ac:dyDescent="0.2">
      <c r="A1112" s="4" t="s">
        <v>11</v>
      </c>
      <c r="B1112" s="4" t="s">
        <v>19</v>
      </c>
      <c r="C1112" s="8" t="s">
        <v>1702</v>
      </c>
      <c r="D1112" s="8" t="s">
        <v>1703</v>
      </c>
      <c r="E1112" s="8" t="s">
        <v>5319</v>
      </c>
      <c r="F1112" s="4">
        <v>732741</v>
      </c>
      <c r="G1112" s="5" t="s">
        <v>1147</v>
      </c>
      <c r="H1112" s="4">
        <v>0</v>
      </c>
      <c r="I1112" s="6">
        <v>3000000</v>
      </c>
      <c r="J1112" s="6">
        <v>1344260</v>
      </c>
      <c r="K1112" s="7">
        <f t="shared" si="34"/>
        <v>1655740</v>
      </c>
      <c r="L1112" s="4" t="str">
        <f t="shared" si="35"/>
        <v>SIN REPORTE</v>
      </c>
    </row>
    <row r="1113" spans="1:12" x14ac:dyDescent="0.2">
      <c r="A1113" s="4" t="s">
        <v>11</v>
      </c>
      <c r="B1113" s="4" t="s">
        <v>25</v>
      </c>
      <c r="C1113" s="8" t="s">
        <v>1704</v>
      </c>
      <c r="D1113" s="8" t="s">
        <v>1705</v>
      </c>
      <c r="E1113" s="8" t="s">
        <v>5320</v>
      </c>
      <c r="F1113" s="4">
        <v>859510</v>
      </c>
      <c r="G1113" s="5" t="s">
        <v>1147</v>
      </c>
      <c r="H1113" s="4">
        <v>0</v>
      </c>
      <c r="I1113" s="6">
        <v>3000000</v>
      </c>
      <c r="J1113" s="6">
        <v>1345264</v>
      </c>
      <c r="K1113" s="7">
        <f t="shared" si="34"/>
        <v>1654736</v>
      </c>
      <c r="L1113" s="4" t="str">
        <f t="shared" si="35"/>
        <v>SIN REPORTE</v>
      </c>
    </row>
    <row r="1114" spans="1:12" x14ac:dyDescent="0.2">
      <c r="A1114" s="4" t="s">
        <v>11</v>
      </c>
      <c r="B1114" s="4" t="s">
        <v>488</v>
      </c>
      <c r="C1114" s="8" t="s">
        <v>1204</v>
      </c>
      <c r="D1114" s="8" t="s">
        <v>1706</v>
      </c>
      <c r="E1114" s="8" t="s">
        <v>5321</v>
      </c>
      <c r="F1114" s="4">
        <v>1210960</v>
      </c>
      <c r="G1114" s="5" t="s">
        <v>1147</v>
      </c>
      <c r="H1114" s="4">
        <v>0</v>
      </c>
      <c r="I1114" s="6">
        <v>3000000</v>
      </c>
      <c r="J1114" s="6">
        <v>1346268</v>
      </c>
      <c r="K1114" s="7">
        <f t="shared" si="34"/>
        <v>1653732</v>
      </c>
      <c r="L1114" s="4" t="str">
        <f t="shared" si="35"/>
        <v>SIN REPORTE</v>
      </c>
    </row>
    <row r="1115" spans="1:12" x14ac:dyDescent="0.2">
      <c r="A1115" s="4" t="s">
        <v>11</v>
      </c>
      <c r="B1115" s="4" t="s">
        <v>19</v>
      </c>
      <c r="C1115" s="8" t="s">
        <v>1308</v>
      </c>
      <c r="D1115" s="8" t="s">
        <v>1707</v>
      </c>
      <c r="E1115" s="8" t="s">
        <v>5322</v>
      </c>
      <c r="F1115" s="4">
        <v>1606084</v>
      </c>
      <c r="G1115" s="5" t="s">
        <v>1147</v>
      </c>
      <c r="H1115" s="4">
        <v>0</v>
      </c>
      <c r="I1115" s="6">
        <v>3000000</v>
      </c>
      <c r="J1115" s="6">
        <v>1347272</v>
      </c>
      <c r="K1115" s="7">
        <f t="shared" si="34"/>
        <v>1652728</v>
      </c>
      <c r="L1115" s="4" t="str">
        <f t="shared" si="35"/>
        <v>SIN REPORTE</v>
      </c>
    </row>
    <row r="1116" spans="1:12" x14ac:dyDescent="0.2">
      <c r="A1116" s="4" t="s">
        <v>11</v>
      </c>
      <c r="B1116" s="4" t="s">
        <v>19</v>
      </c>
      <c r="C1116" s="8" t="s">
        <v>1363</v>
      </c>
      <c r="D1116" s="8" t="s">
        <v>1708</v>
      </c>
      <c r="E1116" s="8" t="s">
        <v>5323</v>
      </c>
      <c r="F1116" s="4">
        <v>1391018</v>
      </c>
      <c r="G1116" s="5" t="s">
        <v>1147</v>
      </c>
      <c r="H1116" s="4">
        <v>0</v>
      </c>
      <c r="I1116" s="6">
        <v>3000000</v>
      </c>
      <c r="J1116" s="6">
        <v>1348276</v>
      </c>
      <c r="K1116" s="7">
        <f t="shared" si="34"/>
        <v>1651724</v>
      </c>
      <c r="L1116" s="4" t="str">
        <f t="shared" si="35"/>
        <v>SIN REPORTE</v>
      </c>
    </row>
    <row r="1117" spans="1:12" x14ac:dyDescent="0.2">
      <c r="A1117" s="4" t="s">
        <v>11</v>
      </c>
      <c r="B1117" s="4" t="s">
        <v>25</v>
      </c>
      <c r="C1117" s="8" t="s">
        <v>1709</v>
      </c>
      <c r="D1117" s="8" t="s">
        <v>1710</v>
      </c>
      <c r="E1117" s="8" t="s">
        <v>5324</v>
      </c>
      <c r="F1117" s="4">
        <v>523298</v>
      </c>
      <c r="G1117" s="5" t="s">
        <v>1147</v>
      </c>
      <c r="H1117" s="4">
        <v>0</v>
      </c>
      <c r="I1117" s="6">
        <v>3000000</v>
      </c>
      <c r="J1117" s="6">
        <v>1349280</v>
      </c>
      <c r="K1117" s="7">
        <f t="shared" si="34"/>
        <v>1650720</v>
      </c>
      <c r="L1117" s="4" t="str">
        <f t="shared" si="35"/>
        <v>SIN REPORTE</v>
      </c>
    </row>
    <row r="1118" spans="1:12" x14ac:dyDescent="0.2">
      <c r="A1118" s="4" t="s">
        <v>11</v>
      </c>
      <c r="B1118" s="4" t="s">
        <v>22</v>
      </c>
      <c r="C1118" s="8" t="s">
        <v>1711</v>
      </c>
      <c r="D1118" s="8" t="s">
        <v>1712</v>
      </c>
      <c r="E1118" s="8" t="s">
        <v>5325</v>
      </c>
      <c r="F1118" s="4">
        <v>1451275</v>
      </c>
      <c r="G1118" s="5" t="s">
        <v>1147</v>
      </c>
      <c r="H1118" s="4">
        <v>0</v>
      </c>
      <c r="I1118" s="6">
        <v>3000000</v>
      </c>
      <c r="J1118" s="6">
        <v>1350284</v>
      </c>
      <c r="K1118" s="7">
        <f t="shared" si="34"/>
        <v>1649716</v>
      </c>
      <c r="L1118" s="4" t="str">
        <f t="shared" si="35"/>
        <v>SIN REPORTE</v>
      </c>
    </row>
    <row r="1119" spans="1:12" x14ac:dyDescent="0.2">
      <c r="A1119" s="4" t="s">
        <v>11</v>
      </c>
      <c r="B1119" s="4" t="s">
        <v>25</v>
      </c>
      <c r="C1119" s="8" t="s">
        <v>1713</v>
      </c>
      <c r="D1119" s="8" t="s">
        <v>1714</v>
      </c>
      <c r="E1119" s="8" t="s">
        <v>5326</v>
      </c>
      <c r="F1119" s="4">
        <v>1041399</v>
      </c>
      <c r="G1119" s="5" t="s">
        <v>1147</v>
      </c>
      <c r="H1119" s="4">
        <v>0</v>
      </c>
      <c r="I1119" s="6">
        <v>3000000</v>
      </c>
      <c r="J1119" s="6">
        <v>1351288</v>
      </c>
      <c r="K1119" s="7">
        <f t="shared" si="34"/>
        <v>1648712</v>
      </c>
      <c r="L1119" s="4" t="str">
        <f t="shared" si="35"/>
        <v>SIN REPORTE</v>
      </c>
    </row>
    <row r="1120" spans="1:12" x14ac:dyDescent="0.2">
      <c r="A1120" s="4" t="s">
        <v>11</v>
      </c>
      <c r="B1120" s="4" t="s">
        <v>50</v>
      </c>
      <c r="C1120" s="8" t="s">
        <v>1162</v>
      </c>
      <c r="D1120" s="8" t="s">
        <v>1715</v>
      </c>
      <c r="E1120" s="8" t="s">
        <v>5327</v>
      </c>
      <c r="F1120" s="4">
        <v>674661</v>
      </c>
      <c r="G1120" s="5" t="s">
        <v>1147</v>
      </c>
      <c r="H1120" s="4">
        <v>0</v>
      </c>
      <c r="I1120" s="6">
        <v>3000000</v>
      </c>
      <c r="J1120" s="6">
        <v>1352292</v>
      </c>
      <c r="K1120" s="7">
        <f t="shared" si="34"/>
        <v>1647708</v>
      </c>
      <c r="L1120" s="4" t="str">
        <f t="shared" si="35"/>
        <v>SIN REPORTE</v>
      </c>
    </row>
    <row r="1121" spans="1:12" x14ac:dyDescent="0.2">
      <c r="A1121" s="4" t="s">
        <v>11</v>
      </c>
      <c r="B1121" s="4" t="s">
        <v>12</v>
      </c>
      <c r="C1121" s="8" t="s">
        <v>1716</v>
      </c>
      <c r="D1121" s="8" t="s">
        <v>1717</v>
      </c>
      <c r="E1121" s="8" t="s">
        <v>5328</v>
      </c>
      <c r="F1121" s="4">
        <v>1016078</v>
      </c>
      <c r="G1121" s="5" t="s">
        <v>1147</v>
      </c>
      <c r="H1121" s="4">
        <v>0</v>
      </c>
      <c r="I1121" s="6">
        <v>3000000</v>
      </c>
      <c r="J1121" s="6">
        <v>1353296</v>
      </c>
      <c r="K1121" s="7">
        <f t="shared" si="34"/>
        <v>1646704</v>
      </c>
      <c r="L1121" s="4" t="str">
        <f t="shared" si="35"/>
        <v>SIN REPORTE</v>
      </c>
    </row>
    <row r="1122" spans="1:12" x14ac:dyDescent="0.2">
      <c r="A1122" s="4" t="s">
        <v>11</v>
      </c>
      <c r="B1122" s="4" t="s">
        <v>16</v>
      </c>
      <c r="C1122" s="8" t="s">
        <v>1684</v>
      </c>
      <c r="D1122" s="8" t="s">
        <v>1593</v>
      </c>
      <c r="E1122" s="8" t="s">
        <v>5329</v>
      </c>
      <c r="F1122" s="4">
        <v>1424389</v>
      </c>
      <c r="G1122" s="5" t="s">
        <v>1147</v>
      </c>
      <c r="H1122" s="4">
        <v>0</v>
      </c>
      <c r="I1122" s="6">
        <v>3000000</v>
      </c>
      <c r="J1122" s="6">
        <v>1354300</v>
      </c>
      <c r="K1122" s="7">
        <f t="shared" si="34"/>
        <v>1645700</v>
      </c>
      <c r="L1122" s="4" t="str">
        <f t="shared" si="35"/>
        <v>SIN REPORTE</v>
      </c>
    </row>
    <row r="1123" spans="1:12" x14ac:dyDescent="0.2">
      <c r="A1123" s="4" t="s">
        <v>11</v>
      </c>
      <c r="B1123" s="4" t="s">
        <v>12</v>
      </c>
      <c r="C1123" s="8" t="s">
        <v>1718</v>
      </c>
      <c r="D1123" s="8" t="s">
        <v>1719</v>
      </c>
      <c r="E1123" s="8" t="s">
        <v>5330</v>
      </c>
      <c r="F1123" s="4">
        <v>571453</v>
      </c>
      <c r="G1123" s="5" t="s">
        <v>1147</v>
      </c>
      <c r="H1123" s="4">
        <v>0</v>
      </c>
      <c r="I1123" s="6">
        <v>3000000</v>
      </c>
      <c r="J1123" s="6">
        <v>1355304</v>
      </c>
      <c r="K1123" s="7">
        <f t="shared" si="34"/>
        <v>1644696</v>
      </c>
      <c r="L1123" s="4" t="str">
        <f t="shared" si="35"/>
        <v>SIN REPORTE</v>
      </c>
    </row>
    <row r="1124" spans="1:12" x14ac:dyDescent="0.2">
      <c r="A1124" s="4" t="s">
        <v>11</v>
      </c>
      <c r="B1124" s="4" t="s">
        <v>12</v>
      </c>
      <c r="C1124" s="8" t="s">
        <v>1720</v>
      </c>
      <c r="D1124" s="8" t="s">
        <v>1721</v>
      </c>
      <c r="E1124" s="8" t="s">
        <v>5331</v>
      </c>
      <c r="F1124" s="4">
        <v>507440</v>
      </c>
      <c r="G1124" s="5" t="s">
        <v>1147</v>
      </c>
      <c r="H1124" s="4">
        <v>0</v>
      </c>
      <c r="I1124" s="6">
        <v>3000000</v>
      </c>
      <c r="J1124" s="6">
        <v>1356308</v>
      </c>
      <c r="K1124" s="7">
        <f t="shared" si="34"/>
        <v>1643692</v>
      </c>
      <c r="L1124" s="4" t="str">
        <f t="shared" si="35"/>
        <v>SIN REPORTE</v>
      </c>
    </row>
    <row r="1125" spans="1:12" x14ac:dyDescent="0.2">
      <c r="A1125" s="4" t="s">
        <v>11</v>
      </c>
      <c r="B1125" s="4" t="s">
        <v>12</v>
      </c>
      <c r="C1125" s="8" t="s">
        <v>1722</v>
      </c>
      <c r="D1125" s="8" t="s">
        <v>1723</v>
      </c>
      <c r="E1125" s="8" t="s">
        <v>5332</v>
      </c>
      <c r="F1125" s="4">
        <v>121265</v>
      </c>
      <c r="G1125" s="5" t="s">
        <v>1147</v>
      </c>
      <c r="H1125" s="4">
        <v>0</v>
      </c>
      <c r="I1125" s="6">
        <v>3000000</v>
      </c>
      <c r="J1125" s="6">
        <v>1357312</v>
      </c>
      <c r="K1125" s="7">
        <f t="shared" si="34"/>
        <v>1642688</v>
      </c>
      <c r="L1125" s="4" t="str">
        <f t="shared" si="35"/>
        <v>SIN REPORTE</v>
      </c>
    </row>
    <row r="1126" spans="1:12" x14ac:dyDescent="0.2">
      <c r="A1126" s="4" t="s">
        <v>11</v>
      </c>
      <c r="B1126" s="4" t="s">
        <v>22</v>
      </c>
      <c r="C1126" s="8" t="s">
        <v>193</v>
      </c>
      <c r="D1126" s="8" t="s">
        <v>1724</v>
      </c>
      <c r="E1126" s="8" t="s">
        <v>5333</v>
      </c>
      <c r="F1126" s="4">
        <v>575249</v>
      </c>
      <c r="G1126" s="5" t="s">
        <v>1147</v>
      </c>
      <c r="H1126" s="4">
        <v>0</v>
      </c>
      <c r="I1126" s="6">
        <v>3000000</v>
      </c>
      <c r="J1126" s="6">
        <v>1358316</v>
      </c>
      <c r="K1126" s="7">
        <f t="shared" si="34"/>
        <v>1641684</v>
      </c>
      <c r="L1126" s="4" t="str">
        <f t="shared" si="35"/>
        <v>SIN REPORTE</v>
      </c>
    </row>
    <row r="1127" spans="1:12" x14ac:dyDescent="0.2">
      <c r="A1127" s="4" t="s">
        <v>11</v>
      </c>
      <c r="B1127" s="4" t="s">
        <v>19</v>
      </c>
      <c r="C1127" s="8" t="s">
        <v>1684</v>
      </c>
      <c r="D1127" s="8" t="s">
        <v>1725</v>
      </c>
      <c r="E1127" s="8" t="s">
        <v>5334</v>
      </c>
      <c r="F1127" s="4">
        <v>105615</v>
      </c>
      <c r="G1127" s="5" t="s">
        <v>1147</v>
      </c>
      <c r="H1127" s="4">
        <v>0</v>
      </c>
      <c r="I1127" s="6">
        <v>3000000</v>
      </c>
      <c r="J1127" s="6">
        <v>1359320</v>
      </c>
      <c r="K1127" s="7">
        <f t="shared" si="34"/>
        <v>1640680</v>
      </c>
      <c r="L1127" s="4" t="str">
        <f t="shared" si="35"/>
        <v>SIN REPORTE</v>
      </c>
    </row>
    <row r="1128" spans="1:12" x14ac:dyDescent="0.2">
      <c r="A1128" s="4" t="s">
        <v>11</v>
      </c>
      <c r="B1128" s="4" t="s">
        <v>16</v>
      </c>
      <c r="C1128" s="8" t="s">
        <v>1726</v>
      </c>
      <c r="D1128" s="8" t="s">
        <v>1705</v>
      </c>
      <c r="E1128" s="8" t="s">
        <v>5335</v>
      </c>
      <c r="F1128" s="4">
        <v>1595147</v>
      </c>
      <c r="G1128" s="5" t="s">
        <v>1147</v>
      </c>
      <c r="H1128" s="4">
        <v>0</v>
      </c>
      <c r="I1128" s="6">
        <v>3000000</v>
      </c>
      <c r="J1128" s="6">
        <v>1360324</v>
      </c>
      <c r="K1128" s="7">
        <f t="shared" si="34"/>
        <v>1639676</v>
      </c>
      <c r="L1128" s="4" t="str">
        <f t="shared" si="35"/>
        <v>SIN REPORTE</v>
      </c>
    </row>
    <row r="1129" spans="1:12" x14ac:dyDescent="0.2">
      <c r="A1129" s="4" t="s">
        <v>11</v>
      </c>
      <c r="B1129" s="4" t="s">
        <v>25</v>
      </c>
      <c r="C1129" s="8" t="s">
        <v>1727</v>
      </c>
      <c r="D1129" s="8" t="s">
        <v>1728</v>
      </c>
      <c r="E1129" s="8" t="s">
        <v>5336</v>
      </c>
      <c r="F1129" s="4">
        <v>590610</v>
      </c>
      <c r="G1129" s="5" t="s">
        <v>1147</v>
      </c>
      <c r="H1129" s="4">
        <v>0</v>
      </c>
      <c r="I1129" s="6">
        <v>3000000</v>
      </c>
      <c r="J1129" s="6">
        <v>1361328</v>
      </c>
      <c r="K1129" s="7">
        <f t="shared" si="34"/>
        <v>1638672</v>
      </c>
      <c r="L1129" s="4" t="str">
        <f t="shared" si="35"/>
        <v>SIN REPORTE</v>
      </c>
    </row>
    <row r="1130" spans="1:12" x14ac:dyDescent="0.2">
      <c r="A1130" s="4" t="s">
        <v>11</v>
      </c>
      <c r="B1130" s="4" t="s">
        <v>12</v>
      </c>
      <c r="C1130" s="8" t="s">
        <v>1729</v>
      </c>
      <c r="D1130" s="8" t="s">
        <v>1730</v>
      </c>
      <c r="E1130" s="8" t="s">
        <v>5337</v>
      </c>
      <c r="F1130" s="4">
        <v>1506391</v>
      </c>
      <c r="G1130" s="5" t="s">
        <v>1147</v>
      </c>
      <c r="H1130" s="4">
        <v>0</v>
      </c>
      <c r="I1130" s="6">
        <v>3000000</v>
      </c>
      <c r="J1130" s="6">
        <v>1362332</v>
      </c>
      <c r="K1130" s="7">
        <f t="shared" si="34"/>
        <v>1637668</v>
      </c>
      <c r="L1130" s="4" t="str">
        <f t="shared" si="35"/>
        <v>SIN REPORTE</v>
      </c>
    </row>
    <row r="1131" spans="1:12" x14ac:dyDescent="0.2">
      <c r="A1131" s="4" t="s">
        <v>11</v>
      </c>
      <c r="B1131" s="4" t="s">
        <v>12</v>
      </c>
      <c r="C1131" s="8" t="s">
        <v>885</v>
      </c>
      <c r="D1131" s="8" t="s">
        <v>1731</v>
      </c>
      <c r="E1131" s="8" t="s">
        <v>5338</v>
      </c>
      <c r="F1131" s="4">
        <v>572246</v>
      </c>
      <c r="G1131" s="5" t="s">
        <v>1147</v>
      </c>
      <c r="H1131" s="4">
        <v>0</v>
      </c>
      <c r="I1131" s="6">
        <v>3000000</v>
      </c>
      <c r="J1131" s="6">
        <v>1363336</v>
      </c>
      <c r="K1131" s="7">
        <f t="shared" si="34"/>
        <v>1636664</v>
      </c>
      <c r="L1131" s="4" t="str">
        <f t="shared" si="35"/>
        <v>SIN REPORTE</v>
      </c>
    </row>
    <row r="1132" spans="1:12" x14ac:dyDescent="0.2">
      <c r="A1132" s="4" t="s">
        <v>11</v>
      </c>
      <c r="B1132" s="4" t="s">
        <v>12</v>
      </c>
      <c r="C1132" s="8" t="s">
        <v>1696</v>
      </c>
      <c r="D1132" s="8" t="s">
        <v>1732</v>
      </c>
      <c r="E1132" s="8" t="s">
        <v>5339</v>
      </c>
      <c r="F1132" s="4">
        <v>514925</v>
      </c>
      <c r="G1132" s="5" t="s">
        <v>1147</v>
      </c>
      <c r="H1132" s="4">
        <v>0</v>
      </c>
      <c r="I1132" s="6">
        <v>3000000</v>
      </c>
      <c r="J1132" s="6">
        <v>1364340</v>
      </c>
      <c r="K1132" s="7">
        <f t="shared" si="34"/>
        <v>1635660</v>
      </c>
      <c r="L1132" s="4" t="str">
        <f t="shared" si="35"/>
        <v>SIN REPORTE</v>
      </c>
    </row>
    <row r="1133" spans="1:12" x14ac:dyDescent="0.2">
      <c r="A1133" s="4" t="s">
        <v>11</v>
      </c>
      <c r="B1133" s="4" t="s">
        <v>22</v>
      </c>
      <c r="C1133" s="8" t="s">
        <v>1733</v>
      </c>
      <c r="D1133" s="8" t="s">
        <v>1734</v>
      </c>
      <c r="E1133" s="8" t="s">
        <v>5340</v>
      </c>
      <c r="F1133" s="4">
        <v>752210</v>
      </c>
      <c r="G1133" s="5" t="s">
        <v>1147</v>
      </c>
      <c r="H1133" s="4">
        <v>0</v>
      </c>
      <c r="I1133" s="6">
        <v>3000000</v>
      </c>
      <c r="J1133" s="6">
        <v>1365344</v>
      </c>
      <c r="K1133" s="7">
        <f t="shared" si="34"/>
        <v>1634656</v>
      </c>
      <c r="L1133" s="4" t="str">
        <f t="shared" si="35"/>
        <v>SIN REPORTE</v>
      </c>
    </row>
    <row r="1134" spans="1:12" x14ac:dyDescent="0.2">
      <c r="A1134" s="4" t="s">
        <v>11</v>
      </c>
      <c r="B1134" s="4" t="s">
        <v>25</v>
      </c>
      <c r="C1134" s="8" t="s">
        <v>1735</v>
      </c>
      <c r="D1134" s="8" t="s">
        <v>1736</v>
      </c>
      <c r="E1134" s="8" t="s">
        <v>5341</v>
      </c>
      <c r="F1134" s="4">
        <v>1014263</v>
      </c>
      <c r="G1134" s="5" t="s">
        <v>1147</v>
      </c>
      <c r="H1134" s="4">
        <v>0</v>
      </c>
      <c r="I1134" s="6">
        <v>3000000</v>
      </c>
      <c r="J1134" s="6">
        <v>1366348</v>
      </c>
      <c r="K1134" s="7">
        <f t="shared" si="34"/>
        <v>1633652</v>
      </c>
      <c r="L1134" s="4" t="str">
        <f t="shared" si="35"/>
        <v>SIN REPORTE</v>
      </c>
    </row>
    <row r="1135" spans="1:12" x14ac:dyDescent="0.2">
      <c r="A1135" s="4" t="s">
        <v>11</v>
      </c>
      <c r="B1135" s="4" t="s">
        <v>19</v>
      </c>
      <c r="C1135" s="8" t="s">
        <v>1061</v>
      </c>
      <c r="D1135" s="8" t="s">
        <v>1737</v>
      </c>
      <c r="E1135" s="8" t="s">
        <v>5342</v>
      </c>
      <c r="F1135" s="4">
        <v>970879</v>
      </c>
      <c r="G1135" s="5" t="s">
        <v>1147</v>
      </c>
      <c r="H1135" s="4">
        <v>0</v>
      </c>
      <c r="I1135" s="6">
        <v>3000000</v>
      </c>
      <c r="J1135" s="6">
        <v>1367352</v>
      </c>
      <c r="K1135" s="7">
        <f t="shared" si="34"/>
        <v>1632648</v>
      </c>
      <c r="L1135" s="4" t="str">
        <f t="shared" si="35"/>
        <v>SIN REPORTE</v>
      </c>
    </row>
    <row r="1136" spans="1:12" x14ac:dyDescent="0.2">
      <c r="A1136" s="4" t="s">
        <v>11</v>
      </c>
      <c r="B1136" s="4" t="s">
        <v>16</v>
      </c>
      <c r="C1136" s="8" t="s">
        <v>1738</v>
      </c>
      <c r="D1136" s="8" t="s">
        <v>1739</v>
      </c>
      <c r="E1136" s="8" t="s">
        <v>5343</v>
      </c>
      <c r="F1136" s="4">
        <v>1500915</v>
      </c>
      <c r="G1136" s="5" t="s">
        <v>1147</v>
      </c>
      <c r="H1136" s="4">
        <v>0</v>
      </c>
      <c r="I1136" s="6">
        <v>3000000</v>
      </c>
      <c r="J1136" s="6">
        <v>1368356</v>
      </c>
      <c r="K1136" s="7">
        <f t="shared" si="34"/>
        <v>1631644</v>
      </c>
      <c r="L1136" s="4" t="str">
        <f t="shared" si="35"/>
        <v>SIN REPORTE</v>
      </c>
    </row>
    <row r="1137" spans="1:12" x14ac:dyDescent="0.2">
      <c r="A1137" s="4" t="s">
        <v>11</v>
      </c>
      <c r="B1137" s="4" t="s">
        <v>12</v>
      </c>
      <c r="C1137" s="8" t="s">
        <v>1740</v>
      </c>
      <c r="D1137" s="8" t="s">
        <v>1741</v>
      </c>
      <c r="E1137" s="8" t="s">
        <v>5344</v>
      </c>
      <c r="F1137" s="4">
        <v>641165</v>
      </c>
      <c r="G1137" s="5" t="s">
        <v>1147</v>
      </c>
      <c r="H1137" s="4">
        <v>0</v>
      </c>
      <c r="I1137" s="6">
        <v>3000000</v>
      </c>
      <c r="J1137" s="6">
        <v>1369360</v>
      </c>
      <c r="K1137" s="7">
        <f t="shared" si="34"/>
        <v>1630640</v>
      </c>
      <c r="L1137" s="4" t="str">
        <f t="shared" si="35"/>
        <v>SIN REPORTE</v>
      </c>
    </row>
    <row r="1138" spans="1:12" x14ac:dyDescent="0.2">
      <c r="A1138" s="4" t="s">
        <v>11</v>
      </c>
      <c r="B1138" s="4" t="s">
        <v>50</v>
      </c>
      <c r="C1138" s="8" t="s">
        <v>1691</v>
      </c>
      <c r="D1138" s="8" t="s">
        <v>1742</v>
      </c>
      <c r="E1138" s="8" t="s">
        <v>5345</v>
      </c>
      <c r="F1138" s="4">
        <v>594331</v>
      </c>
      <c r="G1138" s="5" t="s">
        <v>1147</v>
      </c>
      <c r="H1138" s="4">
        <v>0</v>
      </c>
      <c r="I1138" s="6">
        <v>3000000</v>
      </c>
      <c r="J1138" s="6">
        <v>1370364</v>
      </c>
      <c r="K1138" s="7">
        <f t="shared" si="34"/>
        <v>1629636</v>
      </c>
      <c r="L1138" s="4" t="str">
        <f t="shared" si="35"/>
        <v>SIN REPORTE</v>
      </c>
    </row>
    <row r="1139" spans="1:12" x14ac:dyDescent="0.2">
      <c r="A1139" s="4" t="s">
        <v>11</v>
      </c>
      <c r="B1139" s="4" t="s">
        <v>50</v>
      </c>
      <c r="C1139" s="8" t="s">
        <v>887</v>
      </c>
      <c r="D1139" s="8" t="s">
        <v>1743</v>
      </c>
      <c r="E1139" s="8" t="s">
        <v>5346</v>
      </c>
      <c r="F1139" s="4">
        <v>1095908</v>
      </c>
      <c r="G1139" s="5" t="s">
        <v>1147</v>
      </c>
      <c r="H1139" s="4">
        <v>0</v>
      </c>
      <c r="I1139" s="6">
        <v>3000000</v>
      </c>
      <c r="J1139" s="6">
        <v>1371368</v>
      </c>
      <c r="K1139" s="7">
        <f t="shared" si="34"/>
        <v>1628632</v>
      </c>
      <c r="L1139" s="4" t="str">
        <f t="shared" si="35"/>
        <v>SIN REPORTE</v>
      </c>
    </row>
    <row r="1140" spans="1:12" x14ac:dyDescent="0.2">
      <c r="A1140" s="4" t="s">
        <v>11</v>
      </c>
      <c r="B1140" s="4" t="s">
        <v>19</v>
      </c>
      <c r="C1140" s="8" t="s">
        <v>1744</v>
      </c>
      <c r="D1140" s="8" t="s">
        <v>1745</v>
      </c>
      <c r="E1140" s="8" t="s">
        <v>5347</v>
      </c>
      <c r="F1140" s="4">
        <v>529279</v>
      </c>
      <c r="G1140" s="5" t="s">
        <v>1147</v>
      </c>
      <c r="H1140" s="4">
        <v>0</v>
      </c>
      <c r="I1140" s="6">
        <v>3000000</v>
      </c>
      <c r="J1140" s="6">
        <v>1372372</v>
      </c>
      <c r="K1140" s="7">
        <f t="shared" si="34"/>
        <v>1627628</v>
      </c>
      <c r="L1140" s="4" t="str">
        <f t="shared" si="35"/>
        <v>SIN REPORTE</v>
      </c>
    </row>
    <row r="1141" spans="1:12" x14ac:dyDescent="0.2">
      <c r="A1141" s="4" t="s">
        <v>11</v>
      </c>
      <c r="B1141" s="4" t="s">
        <v>67</v>
      </c>
      <c r="C1141" s="8" t="s">
        <v>1746</v>
      </c>
      <c r="D1141" s="8" t="s">
        <v>1747</v>
      </c>
      <c r="E1141" s="8" t="s">
        <v>5348</v>
      </c>
      <c r="F1141" s="4">
        <v>677128</v>
      </c>
      <c r="G1141" s="5" t="s">
        <v>1147</v>
      </c>
      <c r="H1141" s="4">
        <v>0</v>
      </c>
      <c r="I1141" s="6">
        <v>3000000</v>
      </c>
      <c r="J1141" s="6">
        <v>1373376</v>
      </c>
      <c r="K1141" s="7">
        <f t="shared" si="34"/>
        <v>1626624</v>
      </c>
      <c r="L1141" s="4" t="str">
        <f t="shared" si="35"/>
        <v>SIN REPORTE</v>
      </c>
    </row>
    <row r="1142" spans="1:12" x14ac:dyDescent="0.2">
      <c r="A1142" s="4" t="s">
        <v>11</v>
      </c>
      <c r="B1142" s="4" t="s">
        <v>12</v>
      </c>
      <c r="C1142" s="8" t="s">
        <v>986</v>
      </c>
      <c r="D1142" s="8" t="s">
        <v>1748</v>
      </c>
      <c r="E1142" s="8" t="s">
        <v>5349</v>
      </c>
      <c r="F1142" s="4">
        <v>569317</v>
      </c>
      <c r="G1142" s="5" t="s">
        <v>1147</v>
      </c>
      <c r="H1142" s="4">
        <v>0</v>
      </c>
      <c r="I1142" s="6">
        <v>3000000</v>
      </c>
      <c r="J1142" s="6">
        <v>1374380</v>
      </c>
      <c r="K1142" s="7">
        <f t="shared" si="34"/>
        <v>1625620</v>
      </c>
      <c r="L1142" s="4" t="str">
        <f t="shared" si="35"/>
        <v>SIN REPORTE</v>
      </c>
    </row>
    <row r="1143" spans="1:12" x14ac:dyDescent="0.2">
      <c r="A1143" s="4" t="s">
        <v>11</v>
      </c>
      <c r="B1143" s="4" t="s">
        <v>12</v>
      </c>
      <c r="C1143" s="8" t="s">
        <v>1246</v>
      </c>
      <c r="D1143" s="8" t="s">
        <v>1749</v>
      </c>
      <c r="E1143" s="8" t="s">
        <v>5350</v>
      </c>
      <c r="F1143" s="4">
        <v>621605</v>
      </c>
      <c r="G1143" s="5" t="s">
        <v>1147</v>
      </c>
      <c r="H1143" s="4">
        <v>0</v>
      </c>
      <c r="I1143" s="6">
        <v>3000000</v>
      </c>
      <c r="J1143" s="6">
        <v>1375384</v>
      </c>
      <c r="K1143" s="7">
        <f t="shared" si="34"/>
        <v>1624616</v>
      </c>
      <c r="L1143" s="4" t="str">
        <f t="shared" si="35"/>
        <v>SIN REPORTE</v>
      </c>
    </row>
    <row r="1144" spans="1:12" x14ac:dyDescent="0.2">
      <c r="A1144" s="4" t="s">
        <v>11</v>
      </c>
      <c r="B1144" s="4" t="s">
        <v>12</v>
      </c>
      <c r="C1144" s="8" t="s">
        <v>1148</v>
      </c>
      <c r="D1144" s="8" t="s">
        <v>1750</v>
      </c>
      <c r="E1144" s="8" t="s">
        <v>5351</v>
      </c>
      <c r="F1144" s="4">
        <v>618486</v>
      </c>
      <c r="G1144" s="5" t="s">
        <v>1147</v>
      </c>
      <c r="H1144" s="4">
        <v>0</v>
      </c>
      <c r="I1144" s="6">
        <v>3000000</v>
      </c>
      <c r="J1144" s="6">
        <v>1376388</v>
      </c>
      <c r="K1144" s="7">
        <f t="shared" si="34"/>
        <v>1623612</v>
      </c>
      <c r="L1144" s="4" t="str">
        <f t="shared" si="35"/>
        <v>SIN REPORTE</v>
      </c>
    </row>
    <row r="1145" spans="1:12" x14ac:dyDescent="0.2">
      <c r="A1145" s="4" t="s">
        <v>11</v>
      </c>
      <c r="B1145" s="4" t="s">
        <v>12</v>
      </c>
      <c r="C1145" s="8" t="s">
        <v>1751</v>
      </c>
      <c r="D1145" s="8" t="s">
        <v>1752</v>
      </c>
      <c r="E1145" s="8" t="s">
        <v>5352</v>
      </c>
      <c r="F1145" s="4">
        <v>519957</v>
      </c>
      <c r="G1145" s="5" t="s">
        <v>1147</v>
      </c>
      <c r="H1145" s="4">
        <v>0</v>
      </c>
      <c r="I1145" s="6">
        <v>3000000</v>
      </c>
      <c r="J1145" s="6">
        <v>1377392</v>
      </c>
      <c r="K1145" s="7">
        <f t="shared" si="34"/>
        <v>1622608</v>
      </c>
      <c r="L1145" s="4" t="str">
        <f t="shared" si="35"/>
        <v>SIN REPORTE</v>
      </c>
    </row>
    <row r="1146" spans="1:12" x14ac:dyDescent="0.2">
      <c r="A1146" s="4" t="s">
        <v>11</v>
      </c>
      <c r="B1146" s="4" t="s">
        <v>25</v>
      </c>
      <c r="C1146" s="8" t="s">
        <v>1753</v>
      </c>
      <c r="D1146" s="8" t="s">
        <v>1754</v>
      </c>
      <c r="E1146" s="8" t="s">
        <v>5353</v>
      </c>
      <c r="F1146" s="4">
        <v>756955</v>
      </c>
      <c r="G1146" s="5" t="s">
        <v>1147</v>
      </c>
      <c r="H1146" s="4">
        <v>0</v>
      </c>
      <c r="I1146" s="6">
        <v>3000000</v>
      </c>
      <c r="J1146" s="6">
        <v>1378396</v>
      </c>
      <c r="K1146" s="7">
        <f t="shared" si="34"/>
        <v>1621604</v>
      </c>
      <c r="L1146" s="4" t="str">
        <f t="shared" si="35"/>
        <v>SIN REPORTE</v>
      </c>
    </row>
    <row r="1147" spans="1:12" x14ac:dyDescent="0.2">
      <c r="A1147" s="4" t="s">
        <v>11</v>
      </c>
      <c r="B1147" s="4" t="s">
        <v>157</v>
      </c>
      <c r="C1147" s="8" t="s">
        <v>462</v>
      </c>
      <c r="D1147" s="8" t="s">
        <v>1755</v>
      </c>
      <c r="E1147" s="8" t="s">
        <v>5354</v>
      </c>
      <c r="F1147" s="4">
        <v>1602471</v>
      </c>
      <c r="G1147" s="5" t="s">
        <v>1147</v>
      </c>
      <c r="H1147" s="4">
        <v>0</v>
      </c>
      <c r="I1147" s="6">
        <v>3000000</v>
      </c>
      <c r="J1147" s="6">
        <v>1379400</v>
      </c>
      <c r="K1147" s="7">
        <f t="shared" si="34"/>
        <v>1620600</v>
      </c>
      <c r="L1147" s="4" t="str">
        <f t="shared" si="35"/>
        <v>SIN REPORTE</v>
      </c>
    </row>
    <row r="1148" spans="1:12" x14ac:dyDescent="0.2">
      <c r="A1148" s="4" t="s">
        <v>11</v>
      </c>
      <c r="B1148" s="4" t="s">
        <v>50</v>
      </c>
      <c r="C1148" s="8" t="s">
        <v>1756</v>
      </c>
      <c r="D1148" s="8" t="s">
        <v>1757</v>
      </c>
      <c r="E1148" s="8" t="s">
        <v>5355</v>
      </c>
      <c r="F1148" s="4">
        <v>582799</v>
      </c>
      <c r="G1148" s="5" t="s">
        <v>1147</v>
      </c>
      <c r="H1148" s="4">
        <v>0</v>
      </c>
      <c r="I1148" s="6">
        <v>3000000</v>
      </c>
      <c r="J1148" s="6">
        <v>1380404</v>
      </c>
      <c r="K1148" s="7">
        <f t="shared" si="34"/>
        <v>1619596</v>
      </c>
      <c r="L1148" s="4" t="str">
        <f t="shared" si="35"/>
        <v>SIN REPORTE</v>
      </c>
    </row>
    <row r="1149" spans="1:12" x14ac:dyDescent="0.2">
      <c r="A1149" s="4" t="s">
        <v>11</v>
      </c>
      <c r="B1149" s="4" t="s">
        <v>19</v>
      </c>
      <c r="C1149" s="8" t="s">
        <v>586</v>
      </c>
      <c r="D1149" s="8" t="s">
        <v>1728</v>
      </c>
      <c r="E1149" s="8" t="s">
        <v>5356</v>
      </c>
      <c r="F1149" s="4">
        <v>767382</v>
      </c>
      <c r="G1149" s="5" t="s">
        <v>1147</v>
      </c>
      <c r="H1149" s="4">
        <v>0</v>
      </c>
      <c r="I1149" s="6">
        <v>3000000</v>
      </c>
      <c r="J1149" s="6">
        <v>1381408</v>
      </c>
      <c r="K1149" s="7">
        <f t="shared" si="34"/>
        <v>1618592</v>
      </c>
      <c r="L1149" s="4" t="str">
        <f t="shared" si="35"/>
        <v>SIN REPORTE</v>
      </c>
    </row>
    <row r="1150" spans="1:12" x14ac:dyDescent="0.2">
      <c r="A1150" s="4" t="s">
        <v>11</v>
      </c>
      <c r="B1150" s="4" t="s">
        <v>22</v>
      </c>
      <c r="C1150" s="8" t="s">
        <v>1687</v>
      </c>
      <c r="D1150" s="8" t="s">
        <v>1758</v>
      </c>
      <c r="E1150" s="8" t="s">
        <v>5357</v>
      </c>
      <c r="F1150" s="4">
        <v>640282</v>
      </c>
      <c r="G1150" s="5" t="s">
        <v>1147</v>
      </c>
      <c r="H1150" s="4">
        <v>0</v>
      </c>
      <c r="I1150" s="6">
        <v>3000000</v>
      </c>
      <c r="J1150" s="6">
        <v>1382412</v>
      </c>
      <c r="K1150" s="7">
        <f t="shared" si="34"/>
        <v>1617588</v>
      </c>
      <c r="L1150" s="4" t="str">
        <f t="shared" si="35"/>
        <v>SIN REPORTE</v>
      </c>
    </row>
    <row r="1151" spans="1:12" x14ac:dyDescent="0.2">
      <c r="A1151" s="4" t="s">
        <v>11</v>
      </c>
      <c r="B1151" s="4" t="s">
        <v>19</v>
      </c>
      <c r="C1151" s="8" t="s">
        <v>542</v>
      </c>
      <c r="D1151" s="8" t="s">
        <v>1759</v>
      </c>
      <c r="E1151" s="8" t="s">
        <v>5358</v>
      </c>
      <c r="F1151" s="4">
        <v>516581</v>
      </c>
      <c r="G1151" s="5" t="s">
        <v>1147</v>
      </c>
      <c r="H1151" s="4">
        <v>0</v>
      </c>
      <c r="I1151" s="6">
        <v>3000000</v>
      </c>
      <c r="J1151" s="6">
        <v>1383416</v>
      </c>
      <c r="K1151" s="7">
        <f t="shared" si="34"/>
        <v>1616584</v>
      </c>
      <c r="L1151" s="4" t="str">
        <f t="shared" si="35"/>
        <v>SIN REPORTE</v>
      </c>
    </row>
    <row r="1152" spans="1:12" x14ac:dyDescent="0.2">
      <c r="A1152" s="4" t="s">
        <v>11</v>
      </c>
      <c r="B1152" s="4" t="s">
        <v>12</v>
      </c>
      <c r="C1152" s="8" t="s">
        <v>1760</v>
      </c>
      <c r="D1152" s="8" t="s">
        <v>1737</v>
      </c>
      <c r="E1152" s="8" t="s">
        <v>5359</v>
      </c>
      <c r="F1152" s="4">
        <v>639037</v>
      </c>
      <c r="G1152" s="5" t="s">
        <v>1147</v>
      </c>
      <c r="H1152" s="4">
        <v>0</v>
      </c>
      <c r="I1152" s="6">
        <v>3000000</v>
      </c>
      <c r="J1152" s="6">
        <v>1384420</v>
      </c>
      <c r="K1152" s="7">
        <f t="shared" si="34"/>
        <v>1615580</v>
      </c>
      <c r="L1152" s="4" t="str">
        <f t="shared" si="35"/>
        <v>SIN REPORTE</v>
      </c>
    </row>
    <row r="1153" spans="1:12" x14ac:dyDescent="0.2">
      <c r="A1153" s="4" t="s">
        <v>11</v>
      </c>
      <c r="B1153" s="4" t="s">
        <v>19</v>
      </c>
      <c r="C1153" s="8" t="s">
        <v>1342</v>
      </c>
      <c r="D1153" s="8" t="s">
        <v>1761</v>
      </c>
      <c r="E1153" s="8" t="s">
        <v>5360</v>
      </c>
      <c r="F1153" s="4">
        <v>749331</v>
      </c>
      <c r="G1153" s="5" t="s">
        <v>1147</v>
      </c>
      <c r="H1153" s="4">
        <v>0</v>
      </c>
      <c r="I1153" s="6">
        <v>3000000</v>
      </c>
      <c r="J1153" s="6">
        <v>1385424</v>
      </c>
      <c r="K1153" s="7">
        <f t="shared" si="34"/>
        <v>1614576</v>
      </c>
      <c r="L1153" s="4" t="str">
        <f t="shared" si="35"/>
        <v>SIN REPORTE</v>
      </c>
    </row>
    <row r="1154" spans="1:12" x14ac:dyDescent="0.2">
      <c r="A1154" s="4" t="s">
        <v>11</v>
      </c>
      <c r="B1154" s="4" t="s">
        <v>25</v>
      </c>
      <c r="C1154" s="8" t="s">
        <v>1008</v>
      </c>
      <c r="D1154" s="8" t="s">
        <v>1762</v>
      </c>
      <c r="E1154" s="8" t="s">
        <v>5361</v>
      </c>
      <c r="F1154" s="4">
        <v>566511</v>
      </c>
      <c r="G1154" s="5" t="s">
        <v>1147</v>
      </c>
      <c r="H1154" s="4">
        <v>0</v>
      </c>
      <c r="I1154" s="6">
        <v>3000000</v>
      </c>
      <c r="J1154" s="6">
        <v>1386428</v>
      </c>
      <c r="K1154" s="7">
        <f t="shared" si="34"/>
        <v>1613572</v>
      </c>
      <c r="L1154" s="4" t="str">
        <f t="shared" si="35"/>
        <v>SIN REPORTE</v>
      </c>
    </row>
    <row r="1155" spans="1:12" x14ac:dyDescent="0.2">
      <c r="A1155" s="4" t="s">
        <v>11</v>
      </c>
      <c r="B1155" s="4" t="s">
        <v>25</v>
      </c>
      <c r="C1155" s="8" t="s">
        <v>1763</v>
      </c>
      <c r="D1155" s="8" t="s">
        <v>1697</v>
      </c>
      <c r="E1155" s="8" t="s">
        <v>5362</v>
      </c>
      <c r="F1155" s="4">
        <v>1173358</v>
      </c>
      <c r="G1155" s="5" t="s">
        <v>1147</v>
      </c>
      <c r="H1155" s="4">
        <v>0</v>
      </c>
      <c r="I1155" s="6">
        <v>3000000</v>
      </c>
      <c r="J1155" s="6">
        <v>1387432</v>
      </c>
      <c r="K1155" s="7">
        <f t="shared" ref="K1155:K1218" si="36">I1155-J1155</f>
        <v>1612568</v>
      </c>
      <c r="L1155" s="4" t="str">
        <f t="shared" ref="L1155:L1218" si="37">IF(H1155=0,"SIN REPORTE",IF(H1155&lt;=90,"COBRO JURIDICO","CARTERA CASTIGADA"))</f>
        <v>SIN REPORTE</v>
      </c>
    </row>
    <row r="1156" spans="1:12" x14ac:dyDescent="0.2">
      <c r="A1156" s="4" t="s">
        <v>11</v>
      </c>
      <c r="B1156" s="4" t="s">
        <v>22</v>
      </c>
      <c r="C1156" s="8" t="s">
        <v>1746</v>
      </c>
      <c r="D1156" s="8" t="s">
        <v>1764</v>
      </c>
      <c r="E1156" s="8" t="s">
        <v>5363</v>
      </c>
      <c r="F1156" s="4">
        <v>597425</v>
      </c>
      <c r="G1156" s="5" t="s">
        <v>1147</v>
      </c>
      <c r="H1156" s="4">
        <v>0</v>
      </c>
      <c r="I1156" s="6">
        <v>3000000</v>
      </c>
      <c r="J1156" s="6">
        <v>1388436</v>
      </c>
      <c r="K1156" s="7">
        <f t="shared" si="36"/>
        <v>1611564</v>
      </c>
      <c r="L1156" s="4" t="str">
        <f t="shared" si="37"/>
        <v>SIN REPORTE</v>
      </c>
    </row>
    <row r="1157" spans="1:12" x14ac:dyDescent="0.2">
      <c r="A1157" s="4" t="s">
        <v>11</v>
      </c>
      <c r="B1157" s="4" t="s">
        <v>16</v>
      </c>
      <c r="C1157" s="8" t="s">
        <v>1336</v>
      </c>
      <c r="D1157" s="8" t="s">
        <v>1765</v>
      </c>
      <c r="E1157" s="8" t="s">
        <v>5364</v>
      </c>
      <c r="F1157" s="4">
        <v>1364700</v>
      </c>
      <c r="G1157" s="5" t="s">
        <v>1147</v>
      </c>
      <c r="H1157" s="4">
        <v>0</v>
      </c>
      <c r="I1157" s="6">
        <v>3000000</v>
      </c>
      <c r="J1157" s="6">
        <v>1389440</v>
      </c>
      <c r="K1157" s="7">
        <f t="shared" si="36"/>
        <v>1610560</v>
      </c>
      <c r="L1157" s="4" t="str">
        <f t="shared" si="37"/>
        <v>SIN REPORTE</v>
      </c>
    </row>
    <row r="1158" spans="1:12" x14ac:dyDescent="0.2">
      <c r="A1158" s="4" t="s">
        <v>11</v>
      </c>
      <c r="B1158" s="4" t="s">
        <v>12</v>
      </c>
      <c r="C1158" s="8" t="s">
        <v>191</v>
      </c>
      <c r="D1158" s="8" t="s">
        <v>1766</v>
      </c>
      <c r="E1158" s="8" t="s">
        <v>5365</v>
      </c>
      <c r="F1158" s="4">
        <v>1521010</v>
      </c>
      <c r="G1158" s="5" t="s">
        <v>1147</v>
      </c>
      <c r="H1158" s="4">
        <v>0</v>
      </c>
      <c r="I1158" s="6">
        <v>3000000</v>
      </c>
      <c r="J1158" s="6">
        <v>1390444</v>
      </c>
      <c r="K1158" s="7">
        <f t="shared" si="36"/>
        <v>1609556</v>
      </c>
      <c r="L1158" s="4" t="str">
        <f t="shared" si="37"/>
        <v>SIN REPORTE</v>
      </c>
    </row>
    <row r="1159" spans="1:12" x14ac:dyDescent="0.2">
      <c r="A1159" s="4" t="s">
        <v>11</v>
      </c>
      <c r="B1159" s="4" t="s">
        <v>12</v>
      </c>
      <c r="C1159" s="8" t="s">
        <v>1767</v>
      </c>
      <c r="D1159" s="8" t="s">
        <v>1768</v>
      </c>
      <c r="E1159" s="8" t="s">
        <v>5366</v>
      </c>
      <c r="F1159" s="4">
        <v>572295</v>
      </c>
      <c r="G1159" s="5" t="s">
        <v>1147</v>
      </c>
      <c r="H1159" s="4">
        <v>0</v>
      </c>
      <c r="I1159" s="6">
        <v>3000000</v>
      </c>
      <c r="J1159" s="6">
        <v>1391448</v>
      </c>
      <c r="K1159" s="7">
        <f t="shared" si="36"/>
        <v>1608552</v>
      </c>
      <c r="L1159" s="4" t="str">
        <f t="shared" si="37"/>
        <v>SIN REPORTE</v>
      </c>
    </row>
    <row r="1160" spans="1:12" x14ac:dyDescent="0.2">
      <c r="A1160" s="4" t="s">
        <v>11</v>
      </c>
      <c r="B1160" s="4" t="s">
        <v>22</v>
      </c>
      <c r="C1160" s="8" t="s">
        <v>1769</v>
      </c>
      <c r="D1160" s="8" t="s">
        <v>1770</v>
      </c>
      <c r="E1160" s="8" t="s">
        <v>5367</v>
      </c>
      <c r="F1160" s="4">
        <v>635860</v>
      </c>
      <c r="G1160" s="5" t="s">
        <v>1147</v>
      </c>
      <c r="H1160" s="4">
        <v>0</v>
      </c>
      <c r="I1160" s="6">
        <v>3000000</v>
      </c>
      <c r="J1160" s="6">
        <v>1392452</v>
      </c>
      <c r="K1160" s="7">
        <f t="shared" si="36"/>
        <v>1607548</v>
      </c>
      <c r="L1160" s="4" t="str">
        <f t="shared" si="37"/>
        <v>SIN REPORTE</v>
      </c>
    </row>
    <row r="1161" spans="1:12" x14ac:dyDescent="0.2">
      <c r="A1161" s="4" t="s">
        <v>11</v>
      </c>
      <c r="B1161" s="4" t="s">
        <v>25</v>
      </c>
      <c r="C1161" s="8" t="s">
        <v>1771</v>
      </c>
      <c r="D1161" s="8" t="s">
        <v>1772</v>
      </c>
      <c r="E1161" s="8" t="s">
        <v>5368</v>
      </c>
      <c r="F1161" s="4">
        <v>735116</v>
      </c>
      <c r="G1161" s="5" t="s">
        <v>1147</v>
      </c>
      <c r="H1161" s="4">
        <v>0</v>
      </c>
      <c r="I1161" s="6">
        <v>3000000</v>
      </c>
      <c r="J1161" s="6">
        <v>1393456</v>
      </c>
      <c r="K1161" s="7">
        <f t="shared" si="36"/>
        <v>1606544</v>
      </c>
      <c r="L1161" s="4" t="str">
        <f t="shared" si="37"/>
        <v>SIN REPORTE</v>
      </c>
    </row>
    <row r="1162" spans="1:12" x14ac:dyDescent="0.2">
      <c r="A1162" s="4" t="s">
        <v>11</v>
      </c>
      <c r="B1162" s="4" t="s">
        <v>16</v>
      </c>
      <c r="C1162" s="8" t="s">
        <v>1773</v>
      </c>
      <c r="D1162" s="8" t="s">
        <v>1774</v>
      </c>
      <c r="E1162" s="8" t="s">
        <v>5369</v>
      </c>
      <c r="F1162" s="4">
        <v>682979</v>
      </c>
      <c r="G1162" s="5" t="s">
        <v>1147</v>
      </c>
      <c r="H1162" s="4">
        <v>0</v>
      </c>
      <c r="I1162" s="6">
        <v>3000000</v>
      </c>
      <c r="J1162" s="6">
        <v>1394460</v>
      </c>
      <c r="K1162" s="7">
        <f t="shared" si="36"/>
        <v>1605540</v>
      </c>
      <c r="L1162" s="4" t="str">
        <f t="shared" si="37"/>
        <v>SIN REPORTE</v>
      </c>
    </row>
    <row r="1163" spans="1:12" x14ac:dyDescent="0.2">
      <c r="A1163" s="4" t="s">
        <v>11</v>
      </c>
      <c r="B1163" s="4" t="s">
        <v>146</v>
      </c>
      <c r="C1163" s="8" t="s">
        <v>1333</v>
      </c>
      <c r="D1163" s="8" t="s">
        <v>1775</v>
      </c>
      <c r="E1163" s="8" t="s">
        <v>5370</v>
      </c>
      <c r="F1163" s="4">
        <v>629525</v>
      </c>
      <c r="G1163" s="5" t="s">
        <v>1147</v>
      </c>
      <c r="H1163" s="4">
        <v>0</v>
      </c>
      <c r="I1163" s="6">
        <v>3000000</v>
      </c>
      <c r="J1163" s="6">
        <v>1395464</v>
      </c>
      <c r="K1163" s="7">
        <f t="shared" si="36"/>
        <v>1604536</v>
      </c>
      <c r="L1163" s="4" t="str">
        <f t="shared" si="37"/>
        <v>SIN REPORTE</v>
      </c>
    </row>
    <row r="1164" spans="1:12" x14ac:dyDescent="0.2">
      <c r="A1164" s="4" t="s">
        <v>11</v>
      </c>
      <c r="B1164" s="4" t="s">
        <v>67</v>
      </c>
      <c r="C1164" s="8" t="s">
        <v>1776</v>
      </c>
      <c r="D1164" s="8" t="s">
        <v>1777</v>
      </c>
      <c r="E1164" s="8" t="s">
        <v>5371</v>
      </c>
      <c r="F1164" s="4">
        <v>1604600</v>
      </c>
      <c r="G1164" s="5" t="s">
        <v>1147</v>
      </c>
      <c r="H1164" s="4">
        <v>0</v>
      </c>
      <c r="I1164" s="6">
        <v>3000000</v>
      </c>
      <c r="J1164" s="6">
        <v>1396468</v>
      </c>
      <c r="K1164" s="7">
        <f t="shared" si="36"/>
        <v>1603532</v>
      </c>
      <c r="L1164" s="4" t="str">
        <f t="shared" si="37"/>
        <v>SIN REPORTE</v>
      </c>
    </row>
    <row r="1165" spans="1:12" x14ac:dyDescent="0.2">
      <c r="A1165" s="4" t="s">
        <v>11</v>
      </c>
      <c r="B1165" s="4" t="s">
        <v>157</v>
      </c>
      <c r="C1165" s="8" t="s">
        <v>1213</v>
      </c>
      <c r="D1165" s="8" t="s">
        <v>1119</v>
      </c>
      <c r="E1165" s="8" t="s">
        <v>5372</v>
      </c>
      <c r="F1165" s="4">
        <v>1091378</v>
      </c>
      <c r="G1165" s="5" t="s">
        <v>1147</v>
      </c>
      <c r="H1165" s="4">
        <v>0</v>
      </c>
      <c r="I1165" s="6">
        <v>3000000</v>
      </c>
      <c r="J1165" s="6">
        <v>1397472</v>
      </c>
      <c r="K1165" s="7">
        <f t="shared" si="36"/>
        <v>1602528</v>
      </c>
      <c r="L1165" s="4" t="str">
        <f t="shared" si="37"/>
        <v>SIN REPORTE</v>
      </c>
    </row>
    <row r="1166" spans="1:12" x14ac:dyDescent="0.2">
      <c r="A1166" s="4" t="s">
        <v>11</v>
      </c>
      <c r="B1166" s="4" t="s">
        <v>12</v>
      </c>
      <c r="C1166" s="8" t="s">
        <v>1778</v>
      </c>
      <c r="D1166" s="8" t="s">
        <v>1779</v>
      </c>
      <c r="E1166" s="8" t="s">
        <v>5373</v>
      </c>
      <c r="F1166" s="4">
        <v>1116563</v>
      </c>
      <c r="G1166" s="5" t="s">
        <v>1147</v>
      </c>
      <c r="H1166" s="4">
        <v>0</v>
      </c>
      <c r="I1166" s="6">
        <v>3000000</v>
      </c>
      <c r="J1166" s="6">
        <v>1398476</v>
      </c>
      <c r="K1166" s="7">
        <f t="shared" si="36"/>
        <v>1601524</v>
      </c>
      <c r="L1166" s="4" t="str">
        <f t="shared" si="37"/>
        <v>SIN REPORTE</v>
      </c>
    </row>
    <row r="1167" spans="1:12" x14ac:dyDescent="0.2">
      <c r="A1167" s="4" t="s">
        <v>11</v>
      </c>
      <c r="B1167" s="4" t="s">
        <v>157</v>
      </c>
      <c r="C1167" s="8" t="s">
        <v>1040</v>
      </c>
      <c r="D1167" s="8" t="s">
        <v>1780</v>
      </c>
      <c r="E1167" s="8" t="s">
        <v>5374</v>
      </c>
      <c r="F1167" s="4">
        <v>592384</v>
      </c>
      <c r="G1167" s="5" t="s">
        <v>1147</v>
      </c>
      <c r="H1167" s="4">
        <v>0</v>
      </c>
      <c r="I1167" s="6">
        <v>3000000</v>
      </c>
      <c r="J1167" s="6">
        <v>1399480</v>
      </c>
      <c r="K1167" s="7">
        <f t="shared" si="36"/>
        <v>1600520</v>
      </c>
      <c r="L1167" s="4" t="str">
        <f t="shared" si="37"/>
        <v>SIN REPORTE</v>
      </c>
    </row>
    <row r="1168" spans="1:12" x14ac:dyDescent="0.2">
      <c r="A1168" s="4" t="s">
        <v>11</v>
      </c>
      <c r="B1168" s="4" t="s">
        <v>12</v>
      </c>
      <c r="C1168" s="8" t="s">
        <v>1781</v>
      </c>
      <c r="D1168" s="8" t="s">
        <v>1782</v>
      </c>
      <c r="E1168" s="8" t="s">
        <v>5375</v>
      </c>
      <c r="F1168" s="4">
        <v>674364</v>
      </c>
      <c r="G1168" s="5" t="s">
        <v>1147</v>
      </c>
      <c r="H1168" s="4">
        <v>0</v>
      </c>
      <c r="I1168" s="6">
        <v>3000000</v>
      </c>
      <c r="J1168" s="6">
        <v>1400484</v>
      </c>
      <c r="K1168" s="7">
        <f t="shared" si="36"/>
        <v>1599516</v>
      </c>
      <c r="L1168" s="4" t="str">
        <f t="shared" si="37"/>
        <v>SIN REPORTE</v>
      </c>
    </row>
    <row r="1169" spans="1:12" x14ac:dyDescent="0.2">
      <c r="A1169" s="4" t="s">
        <v>11</v>
      </c>
      <c r="B1169" s="4" t="s">
        <v>25</v>
      </c>
      <c r="C1169" s="8" t="s">
        <v>1361</v>
      </c>
      <c r="D1169" s="8" t="s">
        <v>1783</v>
      </c>
      <c r="E1169" s="8" t="s">
        <v>5376</v>
      </c>
      <c r="F1169" s="4">
        <v>677623</v>
      </c>
      <c r="G1169" s="5" t="s">
        <v>1147</v>
      </c>
      <c r="H1169" s="4">
        <v>0</v>
      </c>
      <c r="I1169" s="6">
        <v>3000000</v>
      </c>
      <c r="J1169" s="6">
        <v>1401488</v>
      </c>
      <c r="K1169" s="7">
        <f t="shared" si="36"/>
        <v>1598512</v>
      </c>
      <c r="L1169" s="4" t="str">
        <f t="shared" si="37"/>
        <v>SIN REPORTE</v>
      </c>
    </row>
    <row r="1170" spans="1:12" x14ac:dyDescent="0.2">
      <c r="A1170" s="4" t="s">
        <v>11</v>
      </c>
      <c r="B1170" s="4" t="s">
        <v>22</v>
      </c>
      <c r="C1170" s="8" t="s">
        <v>1663</v>
      </c>
      <c r="D1170" s="8" t="s">
        <v>1755</v>
      </c>
      <c r="E1170" s="8" t="s">
        <v>5377</v>
      </c>
      <c r="F1170" s="4">
        <v>551398</v>
      </c>
      <c r="G1170" s="5" t="s">
        <v>1147</v>
      </c>
      <c r="H1170" s="4">
        <v>0</v>
      </c>
      <c r="I1170" s="6">
        <v>3000000</v>
      </c>
      <c r="J1170" s="6">
        <v>1402492</v>
      </c>
      <c r="K1170" s="7">
        <f t="shared" si="36"/>
        <v>1597508</v>
      </c>
      <c r="L1170" s="4" t="str">
        <f t="shared" si="37"/>
        <v>SIN REPORTE</v>
      </c>
    </row>
    <row r="1171" spans="1:12" x14ac:dyDescent="0.2">
      <c r="A1171" s="4" t="s">
        <v>11</v>
      </c>
      <c r="B1171" s="4" t="s">
        <v>12</v>
      </c>
      <c r="C1171" s="8" t="s">
        <v>1684</v>
      </c>
      <c r="D1171" s="8" t="s">
        <v>1784</v>
      </c>
      <c r="E1171" s="8" t="s">
        <v>5378</v>
      </c>
      <c r="F1171" s="4">
        <v>1116571</v>
      </c>
      <c r="G1171" s="5" t="s">
        <v>1147</v>
      </c>
      <c r="H1171" s="4">
        <v>0</v>
      </c>
      <c r="I1171" s="6">
        <v>3000000</v>
      </c>
      <c r="J1171" s="6">
        <v>1403496</v>
      </c>
      <c r="K1171" s="7">
        <f t="shared" si="36"/>
        <v>1596504</v>
      </c>
      <c r="L1171" s="4" t="str">
        <f t="shared" si="37"/>
        <v>SIN REPORTE</v>
      </c>
    </row>
    <row r="1172" spans="1:12" x14ac:dyDescent="0.2">
      <c r="A1172" s="4" t="s">
        <v>11</v>
      </c>
      <c r="B1172" s="4" t="s">
        <v>12</v>
      </c>
      <c r="C1172" s="8" t="s">
        <v>1785</v>
      </c>
      <c r="D1172" s="8" t="s">
        <v>1786</v>
      </c>
      <c r="E1172" s="8" t="s">
        <v>5379</v>
      </c>
      <c r="F1172" s="4">
        <v>1390788</v>
      </c>
      <c r="G1172" s="5" t="s">
        <v>1147</v>
      </c>
      <c r="H1172" s="4">
        <v>0</v>
      </c>
      <c r="I1172" s="6">
        <v>3000000</v>
      </c>
      <c r="J1172" s="6">
        <v>1404500</v>
      </c>
      <c r="K1172" s="7">
        <f t="shared" si="36"/>
        <v>1595500</v>
      </c>
      <c r="L1172" s="4" t="str">
        <f t="shared" si="37"/>
        <v>SIN REPORTE</v>
      </c>
    </row>
    <row r="1173" spans="1:12" x14ac:dyDescent="0.2">
      <c r="A1173" s="4" t="s">
        <v>11</v>
      </c>
      <c r="B1173" s="4" t="s">
        <v>19</v>
      </c>
      <c r="C1173" s="8" t="s">
        <v>1271</v>
      </c>
      <c r="D1173" s="8" t="s">
        <v>1743</v>
      </c>
      <c r="E1173" s="8" t="s">
        <v>5380</v>
      </c>
      <c r="F1173" s="4">
        <v>1297587</v>
      </c>
      <c r="G1173" s="5" t="s">
        <v>1147</v>
      </c>
      <c r="H1173" s="4">
        <v>0</v>
      </c>
      <c r="I1173" s="6">
        <v>3000000</v>
      </c>
      <c r="J1173" s="6">
        <v>1405504</v>
      </c>
      <c r="K1173" s="7">
        <f t="shared" si="36"/>
        <v>1594496</v>
      </c>
      <c r="L1173" s="4" t="str">
        <f t="shared" si="37"/>
        <v>SIN REPORTE</v>
      </c>
    </row>
    <row r="1174" spans="1:12" x14ac:dyDescent="0.2">
      <c r="A1174" s="4" t="s">
        <v>11</v>
      </c>
      <c r="B1174" s="4" t="s">
        <v>25</v>
      </c>
      <c r="C1174" s="8" t="s">
        <v>1787</v>
      </c>
      <c r="D1174" s="8" t="s">
        <v>1788</v>
      </c>
      <c r="E1174" s="8" t="s">
        <v>5381</v>
      </c>
      <c r="F1174" s="4">
        <v>1041480</v>
      </c>
      <c r="G1174" s="5" t="s">
        <v>1147</v>
      </c>
      <c r="H1174" s="4">
        <v>0</v>
      </c>
      <c r="I1174" s="6">
        <v>3000000</v>
      </c>
      <c r="J1174" s="6">
        <v>1406508</v>
      </c>
      <c r="K1174" s="7">
        <f t="shared" si="36"/>
        <v>1593492</v>
      </c>
      <c r="L1174" s="4" t="str">
        <f t="shared" si="37"/>
        <v>SIN REPORTE</v>
      </c>
    </row>
    <row r="1175" spans="1:12" x14ac:dyDescent="0.2">
      <c r="A1175" s="4" t="s">
        <v>11</v>
      </c>
      <c r="B1175" s="4" t="s">
        <v>25</v>
      </c>
      <c r="C1175" s="8" t="s">
        <v>1789</v>
      </c>
      <c r="D1175" s="8" t="s">
        <v>1790</v>
      </c>
      <c r="E1175" s="8" t="s">
        <v>5382</v>
      </c>
      <c r="F1175" s="4">
        <v>1096948</v>
      </c>
      <c r="G1175" s="5" t="s">
        <v>1147</v>
      </c>
      <c r="H1175" s="4">
        <v>0</v>
      </c>
      <c r="I1175" s="6">
        <v>3000000</v>
      </c>
      <c r="J1175" s="6">
        <v>1407512</v>
      </c>
      <c r="K1175" s="7">
        <f t="shared" si="36"/>
        <v>1592488</v>
      </c>
      <c r="L1175" s="4" t="str">
        <f t="shared" si="37"/>
        <v>SIN REPORTE</v>
      </c>
    </row>
    <row r="1176" spans="1:12" x14ac:dyDescent="0.2">
      <c r="A1176" s="4" t="s">
        <v>11</v>
      </c>
      <c r="B1176" s="4" t="s">
        <v>25</v>
      </c>
      <c r="C1176" s="8" t="s">
        <v>765</v>
      </c>
      <c r="D1176" s="8" t="s">
        <v>1791</v>
      </c>
      <c r="E1176" s="8" t="s">
        <v>5383</v>
      </c>
      <c r="F1176" s="4">
        <v>1620333</v>
      </c>
      <c r="G1176" s="5" t="s">
        <v>1147</v>
      </c>
      <c r="H1176" s="4">
        <v>0</v>
      </c>
      <c r="I1176" s="6">
        <v>3000000</v>
      </c>
      <c r="J1176" s="6">
        <v>1408516</v>
      </c>
      <c r="K1176" s="7">
        <f t="shared" si="36"/>
        <v>1591484</v>
      </c>
      <c r="L1176" s="4" t="str">
        <f t="shared" si="37"/>
        <v>SIN REPORTE</v>
      </c>
    </row>
    <row r="1177" spans="1:12" x14ac:dyDescent="0.2">
      <c r="A1177" s="4" t="s">
        <v>11</v>
      </c>
      <c r="B1177" s="4" t="s">
        <v>12</v>
      </c>
      <c r="C1177" s="8" t="s">
        <v>1792</v>
      </c>
      <c r="D1177" s="8" t="s">
        <v>1793</v>
      </c>
      <c r="E1177" s="8" t="s">
        <v>5384</v>
      </c>
      <c r="F1177" s="4">
        <v>762300</v>
      </c>
      <c r="G1177" s="5" t="s">
        <v>1147</v>
      </c>
      <c r="H1177" s="4">
        <v>0</v>
      </c>
      <c r="I1177" s="6">
        <v>3000000</v>
      </c>
      <c r="J1177" s="6">
        <v>1409520</v>
      </c>
      <c r="K1177" s="7">
        <f t="shared" si="36"/>
        <v>1590480</v>
      </c>
      <c r="L1177" s="4" t="str">
        <f t="shared" si="37"/>
        <v>SIN REPORTE</v>
      </c>
    </row>
    <row r="1178" spans="1:12" x14ac:dyDescent="0.2">
      <c r="A1178" s="4" t="s">
        <v>11</v>
      </c>
      <c r="B1178" s="4" t="s">
        <v>12</v>
      </c>
      <c r="C1178" s="8" t="s">
        <v>1751</v>
      </c>
      <c r="D1178" s="8" t="s">
        <v>1794</v>
      </c>
      <c r="E1178" s="8" t="s">
        <v>5385</v>
      </c>
      <c r="F1178" s="4">
        <v>602720</v>
      </c>
      <c r="G1178" s="5" t="s">
        <v>1147</v>
      </c>
      <c r="H1178" s="4">
        <v>0</v>
      </c>
      <c r="I1178" s="6">
        <v>3000000</v>
      </c>
      <c r="J1178" s="6">
        <v>1410524</v>
      </c>
      <c r="K1178" s="7">
        <f t="shared" si="36"/>
        <v>1589476</v>
      </c>
      <c r="L1178" s="4" t="str">
        <f t="shared" si="37"/>
        <v>SIN REPORTE</v>
      </c>
    </row>
    <row r="1179" spans="1:12" x14ac:dyDescent="0.2">
      <c r="A1179" s="4" t="s">
        <v>11</v>
      </c>
      <c r="B1179" s="4" t="s">
        <v>12</v>
      </c>
      <c r="C1179" s="8" t="s">
        <v>462</v>
      </c>
      <c r="D1179" s="8" t="s">
        <v>1668</v>
      </c>
      <c r="E1179" s="8" t="s">
        <v>5386</v>
      </c>
      <c r="F1179" s="4">
        <v>586105</v>
      </c>
      <c r="G1179" s="5" t="s">
        <v>1147</v>
      </c>
      <c r="H1179" s="4">
        <v>0</v>
      </c>
      <c r="I1179" s="6">
        <v>3000000</v>
      </c>
      <c r="J1179" s="6">
        <v>1411528</v>
      </c>
      <c r="K1179" s="7">
        <f t="shared" si="36"/>
        <v>1588472</v>
      </c>
      <c r="L1179" s="4" t="str">
        <f t="shared" si="37"/>
        <v>SIN REPORTE</v>
      </c>
    </row>
    <row r="1180" spans="1:12" x14ac:dyDescent="0.2">
      <c r="A1180" s="4" t="s">
        <v>11</v>
      </c>
      <c r="B1180" s="4" t="s">
        <v>12</v>
      </c>
      <c r="C1180" s="8" t="s">
        <v>1795</v>
      </c>
      <c r="D1180" s="8" t="s">
        <v>1796</v>
      </c>
      <c r="E1180" s="8" t="s">
        <v>5387</v>
      </c>
      <c r="F1180" s="4">
        <v>769768</v>
      </c>
      <c r="G1180" s="5" t="s">
        <v>1147</v>
      </c>
      <c r="H1180" s="4">
        <v>0</v>
      </c>
      <c r="I1180" s="6">
        <v>3000000</v>
      </c>
      <c r="J1180" s="6">
        <v>1412532</v>
      </c>
      <c r="K1180" s="7">
        <f t="shared" si="36"/>
        <v>1587468</v>
      </c>
      <c r="L1180" s="4" t="str">
        <f t="shared" si="37"/>
        <v>SIN REPORTE</v>
      </c>
    </row>
    <row r="1181" spans="1:12" x14ac:dyDescent="0.2">
      <c r="A1181" s="4" t="s">
        <v>11</v>
      </c>
      <c r="B1181" s="4" t="s">
        <v>25</v>
      </c>
      <c r="C1181" s="8" t="s">
        <v>1797</v>
      </c>
      <c r="D1181" s="8" t="s">
        <v>1798</v>
      </c>
      <c r="E1181" s="8" t="s">
        <v>5388</v>
      </c>
      <c r="F1181" s="4">
        <v>1212149</v>
      </c>
      <c r="G1181" s="5" t="s">
        <v>1147</v>
      </c>
      <c r="H1181" s="4">
        <v>0</v>
      </c>
      <c r="I1181" s="6">
        <v>3000000</v>
      </c>
      <c r="J1181" s="6">
        <v>1413536</v>
      </c>
      <c r="K1181" s="7">
        <f t="shared" si="36"/>
        <v>1586464</v>
      </c>
      <c r="L1181" s="4" t="str">
        <f t="shared" si="37"/>
        <v>SIN REPORTE</v>
      </c>
    </row>
    <row r="1182" spans="1:12" x14ac:dyDescent="0.2">
      <c r="A1182" s="4" t="s">
        <v>11</v>
      </c>
      <c r="B1182" s="4" t="s">
        <v>22</v>
      </c>
      <c r="C1182" s="8" t="s">
        <v>1744</v>
      </c>
      <c r="D1182" s="8" t="s">
        <v>1799</v>
      </c>
      <c r="E1182" s="8" t="s">
        <v>5389</v>
      </c>
      <c r="F1182" s="4">
        <v>757540</v>
      </c>
      <c r="G1182" s="5" t="s">
        <v>1147</v>
      </c>
      <c r="H1182" s="4">
        <v>0</v>
      </c>
      <c r="I1182" s="6">
        <v>3000000</v>
      </c>
      <c r="J1182" s="6">
        <v>1414540</v>
      </c>
      <c r="K1182" s="7">
        <f t="shared" si="36"/>
        <v>1585460</v>
      </c>
      <c r="L1182" s="4" t="str">
        <f t="shared" si="37"/>
        <v>SIN REPORTE</v>
      </c>
    </row>
    <row r="1183" spans="1:12" x14ac:dyDescent="0.2">
      <c r="A1183" s="4" t="s">
        <v>11</v>
      </c>
      <c r="B1183" s="4" t="s">
        <v>19</v>
      </c>
      <c r="C1183" s="8" t="s">
        <v>1667</v>
      </c>
      <c r="D1183" s="8" t="s">
        <v>1800</v>
      </c>
      <c r="E1183" s="8" t="s">
        <v>5390</v>
      </c>
      <c r="F1183" s="4">
        <v>645125</v>
      </c>
      <c r="G1183" s="5" t="s">
        <v>1147</v>
      </c>
      <c r="H1183" s="4">
        <v>0</v>
      </c>
      <c r="I1183" s="6">
        <v>3000000</v>
      </c>
      <c r="J1183" s="6">
        <v>1415544</v>
      </c>
      <c r="K1183" s="7">
        <f t="shared" si="36"/>
        <v>1584456</v>
      </c>
      <c r="L1183" s="4" t="str">
        <f t="shared" si="37"/>
        <v>SIN REPORTE</v>
      </c>
    </row>
    <row r="1184" spans="1:12" x14ac:dyDescent="0.2">
      <c r="A1184" s="4" t="s">
        <v>11</v>
      </c>
      <c r="B1184" s="4" t="s">
        <v>12</v>
      </c>
      <c r="C1184" s="8" t="s">
        <v>1801</v>
      </c>
      <c r="D1184" s="8" t="s">
        <v>1725</v>
      </c>
      <c r="E1184" s="8" t="s">
        <v>5391</v>
      </c>
      <c r="F1184" s="4">
        <v>588366</v>
      </c>
      <c r="G1184" s="5" t="s">
        <v>1147</v>
      </c>
      <c r="H1184" s="4">
        <v>0</v>
      </c>
      <c r="I1184" s="6">
        <v>3000000</v>
      </c>
      <c r="J1184" s="6">
        <v>1416548</v>
      </c>
      <c r="K1184" s="7">
        <f t="shared" si="36"/>
        <v>1583452</v>
      </c>
      <c r="L1184" s="4" t="str">
        <f t="shared" si="37"/>
        <v>SIN REPORTE</v>
      </c>
    </row>
    <row r="1185" spans="1:12" x14ac:dyDescent="0.2">
      <c r="A1185" s="4" t="s">
        <v>11</v>
      </c>
      <c r="B1185" s="4" t="s">
        <v>67</v>
      </c>
      <c r="C1185" s="8" t="s">
        <v>1696</v>
      </c>
      <c r="D1185" s="8" t="s">
        <v>1659</v>
      </c>
      <c r="E1185" s="8" t="s">
        <v>5392</v>
      </c>
      <c r="F1185" s="4">
        <v>263556</v>
      </c>
      <c r="G1185" s="5" t="s">
        <v>1147</v>
      </c>
      <c r="H1185" s="4">
        <v>0</v>
      </c>
      <c r="I1185" s="6">
        <v>3000000</v>
      </c>
      <c r="J1185" s="6">
        <v>1417552</v>
      </c>
      <c r="K1185" s="7">
        <f t="shared" si="36"/>
        <v>1582448</v>
      </c>
      <c r="L1185" s="4" t="str">
        <f t="shared" si="37"/>
        <v>SIN REPORTE</v>
      </c>
    </row>
    <row r="1186" spans="1:12" x14ac:dyDescent="0.2">
      <c r="A1186" s="4" t="s">
        <v>11</v>
      </c>
      <c r="B1186" s="4" t="s">
        <v>25</v>
      </c>
      <c r="C1186" s="8" t="s">
        <v>1802</v>
      </c>
      <c r="D1186" s="8" t="s">
        <v>1803</v>
      </c>
      <c r="E1186" s="8" t="s">
        <v>5393</v>
      </c>
      <c r="F1186" s="4">
        <v>859767</v>
      </c>
      <c r="G1186" s="5" t="s">
        <v>1147</v>
      </c>
      <c r="H1186" s="4">
        <v>0</v>
      </c>
      <c r="I1186" s="6">
        <v>3000000</v>
      </c>
      <c r="J1186" s="6">
        <v>1418556</v>
      </c>
      <c r="K1186" s="7">
        <f t="shared" si="36"/>
        <v>1581444</v>
      </c>
      <c r="L1186" s="4" t="str">
        <f t="shared" si="37"/>
        <v>SIN REPORTE</v>
      </c>
    </row>
    <row r="1187" spans="1:12" x14ac:dyDescent="0.2">
      <c r="A1187" s="4" t="s">
        <v>11</v>
      </c>
      <c r="B1187" s="4" t="s">
        <v>488</v>
      </c>
      <c r="C1187" s="8" t="s">
        <v>1804</v>
      </c>
      <c r="D1187" s="8" t="s">
        <v>1805</v>
      </c>
      <c r="E1187" s="8" t="s">
        <v>5394</v>
      </c>
      <c r="F1187" s="4">
        <v>1568953</v>
      </c>
      <c r="G1187" s="5" t="s">
        <v>1147</v>
      </c>
      <c r="H1187" s="4">
        <v>0</v>
      </c>
      <c r="I1187" s="6">
        <v>3000000</v>
      </c>
      <c r="J1187" s="6">
        <v>1419560</v>
      </c>
      <c r="K1187" s="7">
        <f t="shared" si="36"/>
        <v>1580440</v>
      </c>
      <c r="L1187" s="4" t="str">
        <f t="shared" si="37"/>
        <v>SIN REPORTE</v>
      </c>
    </row>
    <row r="1188" spans="1:12" x14ac:dyDescent="0.2">
      <c r="A1188" s="4" t="s">
        <v>11</v>
      </c>
      <c r="B1188" s="4" t="s">
        <v>22</v>
      </c>
      <c r="C1188" s="8" t="s">
        <v>1806</v>
      </c>
      <c r="D1188" s="8" t="s">
        <v>1807</v>
      </c>
      <c r="E1188" s="8" t="s">
        <v>5395</v>
      </c>
      <c r="F1188" s="4">
        <v>1116738</v>
      </c>
      <c r="G1188" s="5" t="s">
        <v>1147</v>
      </c>
      <c r="H1188" s="4">
        <v>0</v>
      </c>
      <c r="I1188" s="6">
        <v>3000000</v>
      </c>
      <c r="J1188" s="6">
        <v>1420564</v>
      </c>
      <c r="K1188" s="7">
        <f t="shared" si="36"/>
        <v>1579436</v>
      </c>
      <c r="L1188" s="4" t="str">
        <f t="shared" si="37"/>
        <v>SIN REPORTE</v>
      </c>
    </row>
    <row r="1189" spans="1:12" x14ac:dyDescent="0.2">
      <c r="A1189" s="4" t="s">
        <v>11</v>
      </c>
      <c r="B1189" s="4" t="s">
        <v>12</v>
      </c>
      <c r="C1189" s="8" t="s">
        <v>1808</v>
      </c>
      <c r="D1189" s="8" t="s">
        <v>991</v>
      </c>
      <c r="E1189" s="8" t="s">
        <v>5396</v>
      </c>
      <c r="F1189" s="4">
        <v>567279</v>
      </c>
      <c r="G1189" s="5" t="s">
        <v>1147</v>
      </c>
      <c r="H1189" s="4">
        <v>0</v>
      </c>
      <c r="I1189" s="6">
        <v>3000000</v>
      </c>
      <c r="J1189" s="6">
        <v>1421568</v>
      </c>
      <c r="K1189" s="7">
        <f t="shared" si="36"/>
        <v>1578432</v>
      </c>
      <c r="L1189" s="4" t="str">
        <f t="shared" si="37"/>
        <v>SIN REPORTE</v>
      </c>
    </row>
    <row r="1190" spans="1:12" x14ac:dyDescent="0.2">
      <c r="A1190" s="4" t="s">
        <v>11</v>
      </c>
      <c r="B1190" s="4" t="s">
        <v>19</v>
      </c>
      <c r="C1190" s="8" t="s">
        <v>541</v>
      </c>
      <c r="D1190" s="8" t="s">
        <v>1809</v>
      </c>
      <c r="E1190" s="8" t="s">
        <v>5397</v>
      </c>
      <c r="F1190" s="4">
        <v>1436821</v>
      </c>
      <c r="G1190" s="5" t="s">
        <v>1147</v>
      </c>
      <c r="H1190" s="4">
        <v>0</v>
      </c>
      <c r="I1190" s="6">
        <v>3000000</v>
      </c>
      <c r="J1190" s="6">
        <v>1422572</v>
      </c>
      <c r="K1190" s="7">
        <f t="shared" si="36"/>
        <v>1577428</v>
      </c>
      <c r="L1190" s="4" t="str">
        <f t="shared" si="37"/>
        <v>SIN REPORTE</v>
      </c>
    </row>
    <row r="1191" spans="1:12" x14ac:dyDescent="0.2">
      <c r="A1191" s="4" t="s">
        <v>11</v>
      </c>
      <c r="B1191" s="4" t="s">
        <v>67</v>
      </c>
      <c r="C1191" s="8" t="s">
        <v>1810</v>
      </c>
      <c r="D1191" s="8" t="s">
        <v>1811</v>
      </c>
      <c r="E1191" s="8" t="s">
        <v>5398</v>
      </c>
      <c r="F1191" s="4">
        <v>1714763</v>
      </c>
      <c r="G1191" s="5" t="s">
        <v>1147</v>
      </c>
      <c r="H1191" s="4">
        <v>0</v>
      </c>
      <c r="I1191" s="6">
        <v>3000000</v>
      </c>
      <c r="J1191" s="6">
        <v>1423576</v>
      </c>
      <c r="K1191" s="7">
        <f t="shared" si="36"/>
        <v>1576424</v>
      </c>
      <c r="L1191" s="4" t="str">
        <f t="shared" si="37"/>
        <v>SIN REPORTE</v>
      </c>
    </row>
    <row r="1192" spans="1:12" x14ac:dyDescent="0.2">
      <c r="A1192" s="4" t="s">
        <v>11</v>
      </c>
      <c r="B1192" s="4" t="s">
        <v>19</v>
      </c>
      <c r="C1192" s="8" t="s">
        <v>1757</v>
      </c>
      <c r="D1192" s="8" t="s">
        <v>1812</v>
      </c>
      <c r="E1192" s="8" t="s">
        <v>5399</v>
      </c>
      <c r="F1192" s="4">
        <v>1616042</v>
      </c>
      <c r="G1192" s="5" t="s">
        <v>1147</v>
      </c>
      <c r="H1192" s="4">
        <v>0</v>
      </c>
      <c r="I1192" s="6">
        <v>3000000</v>
      </c>
      <c r="J1192" s="6">
        <v>1424580</v>
      </c>
      <c r="K1192" s="7">
        <f t="shared" si="36"/>
        <v>1575420</v>
      </c>
      <c r="L1192" s="4" t="str">
        <f t="shared" si="37"/>
        <v>SIN REPORTE</v>
      </c>
    </row>
    <row r="1193" spans="1:12" x14ac:dyDescent="0.2">
      <c r="A1193" s="4" t="s">
        <v>11</v>
      </c>
      <c r="B1193" s="4" t="s">
        <v>12</v>
      </c>
      <c r="C1193" s="8" t="s">
        <v>1813</v>
      </c>
      <c r="D1193" s="8" t="s">
        <v>1814</v>
      </c>
      <c r="E1193" s="8" t="s">
        <v>5400</v>
      </c>
      <c r="F1193" s="4">
        <v>734465</v>
      </c>
      <c r="G1193" s="5" t="s">
        <v>1147</v>
      </c>
      <c r="H1193" s="4">
        <v>0</v>
      </c>
      <c r="I1193" s="6">
        <v>3000000</v>
      </c>
      <c r="J1193" s="6">
        <v>1425584</v>
      </c>
      <c r="K1193" s="7">
        <f t="shared" si="36"/>
        <v>1574416</v>
      </c>
      <c r="L1193" s="4" t="str">
        <f t="shared" si="37"/>
        <v>SIN REPORTE</v>
      </c>
    </row>
    <row r="1194" spans="1:12" x14ac:dyDescent="0.2">
      <c r="A1194" s="4" t="s">
        <v>11</v>
      </c>
      <c r="B1194" s="4" t="s">
        <v>19</v>
      </c>
      <c r="C1194" s="8" t="s">
        <v>541</v>
      </c>
      <c r="D1194" s="8" t="s">
        <v>1815</v>
      </c>
      <c r="E1194" s="8" t="s">
        <v>5401</v>
      </c>
      <c r="F1194" s="4">
        <v>676922</v>
      </c>
      <c r="G1194" s="5" t="s">
        <v>1147</v>
      </c>
      <c r="H1194" s="4">
        <v>0</v>
      </c>
      <c r="I1194" s="6">
        <v>3000000</v>
      </c>
      <c r="J1194" s="6">
        <v>1426588</v>
      </c>
      <c r="K1194" s="7">
        <f t="shared" si="36"/>
        <v>1573412</v>
      </c>
      <c r="L1194" s="4" t="str">
        <f t="shared" si="37"/>
        <v>SIN REPORTE</v>
      </c>
    </row>
    <row r="1195" spans="1:12" x14ac:dyDescent="0.2">
      <c r="A1195" s="4" t="s">
        <v>11</v>
      </c>
      <c r="B1195" s="4" t="s">
        <v>12</v>
      </c>
      <c r="C1195" s="8" t="s">
        <v>1816</v>
      </c>
      <c r="D1195" s="8" t="s">
        <v>1817</v>
      </c>
      <c r="E1195" s="8" t="s">
        <v>5402</v>
      </c>
      <c r="F1195" s="4">
        <v>768877</v>
      </c>
      <c r="G1195" s="5" t="s">
        <v>1147</v>
      </c>
      <c r="H1195" s="4">
        <v>0</v>
      </c>
      <c r="I1195" s="6">
        <v>3000000</v>
      </c>
      <c r="J1195" s="6">
        <v>1427592</v>
      </c>
      <c r="K1195" s="7">
        <f t="shared" si="36"/>
        <v>1572408</v>
      </c>
      <c r="L1195" s="4" t="str">
        <f t="shared" si="37"/>
        <v>SIN REPORTE</v>
      </c>
    </row>
    <row r="1196" spans="1:12" x14ac:dyDescent="0.2">
      <c r="A1196" s="4" t="s">
        <v>11</v>
      </c>
      <c r="B1196" s="4" t="s">
        <v>19</v>
      </c>
      <c r="C1196" s="8" t="s">
        <v>1818</v>
      </c>
      <c r="D1196" s="8" t="s">
        <v>1819</v>
      </c>
      <c r="E1196" s="8" t="s">
        <v>5403</v>
      </c>
      <c r="F1196" s="4">
        <v>1604444</v>
      </c>
      <c r="G1196" s="5" t="s">
        <v>1147</v>
      </c>
      <c r="H1196" s="4">
        <v>0</v>
      </c>
      <c r="I1196" s="6">
        <v>3000000</v>
      </c>
      <c r="J1196" s="6">
        <v>1428596</v>
      </c>
      <c r="K1196" s="7">
        <f t="shared" si="36"/>
        <v>1571404</v>
      </c>
      <c r="L1196" s="4" t="str">
        <f t="shared" si="37"/>
        <v>SIN REPORTE</v>
      </c>
    </row>
    <row r="1197" spans="1:12" x14ac:dyDescent="0.2">
      <c r="A1197" s="4" t="s">
        <v>11</v>
      </c>
      <c r="B1197" s="4" t="s">
        <v>12</v>
      </c>
      <c r="C1197" s="8" t="s">
        <v>1820</v>
      </c>
      <c r="D1197" s="8" t="s">
        <v>1821</v>
      </c>
      <c r="E1197" s="8" t="s">
        <v>5404</v>
      </c>
      <c r="F1197" s="4">
        <v>1605912</v>
      </c>
      <c r="G1197" s="5" t="s">
        <v>1147</v>
      </c>
      <c r="H1197" s="4">
        <v>0</v>
      </c>
      <c r="I1197" s="6">
        <v>3000000</v>
      </c>
      <c r="J1197" s="6">
        <v>1429600</v>
      </c>
      <c r="K1197" s="7">
        <f t="shared" si="36"/>
        <v>1570400</v>
      </c>
      <c r="L1197" s="4" t="str">
        <f t="shared" si="37"/>
        <v>SIN REPORTE</v>
      </c>
    </row>
    <row r="1198" spans="1:12" x14ac:dyDescent="0.2">
      <c r="A1198" s="4" t="s">
        <v>11</v>
      </c>
      <c r="B1198" s="4" t="s">
        <v>67</v>
      </c>
      <c r="C1198" s="8" t="s">
        <v>1822</v>
      </c>
      <c r="D1198" s="8" t="s">
        <v>1823</v>
      </c>
      <c r="E1198" s="8" t="s">
        <v>5405</v>
      </c>
      <c r="F1198" s="4">
        <v>765550</v>
      </c>
      <c r="G1198" s="5" t="s">
        <v>1147</v>
      </c>
      <c r="H1198" s="4">
        <v>0</v>
      </c>
      <c r="I1198" s="6">
        <v>3000000</v>
      </c>
      <c r="J1198" s="6">
        <v>1430604</v>
      </c>
      <c r="K1198" s="7">
        <f t="shared" si="36"/>
        <v>1569396</v>
      </c>
      <c r="L1198" s="4" t="str">
        <f t="shared" si="37"/>
        <v>SIN REPORTE</v>
      </c>
    </row>
    <row r="1199" spans="1:12" x14ac:dyDescent="0.2">
      <c r="A1199" s="4" t="s">
        <v>11</v>
      </c>
      <c r="B1199" s="4" t="s">
        <v>19</v>
      </c>
      <c r="C1199" s="8" t="s">
        <v>884</v>
      </c>
      <c r="D1199" s="8" t="s">
        <v>1824</v>
      </c>
      <c r="E1199" s="8" t="s">
        <v>5406</v>
      </c>
      <c r="F1199" s="4">
        <v>1446614</v>
      </c>
      <c r="G1199" s="5" t="s">
        <v>1147</v>
      </c>
      <c r="H1199" s="4">
        <v>0</v>
      </c>
      <c r="I1199" s="6">
        <v>3000000</v>
      </c>
      <c r="J1199" s="6">
        <v>1431608</v>
      </c>
      <c r="K1199" s="7">
        <f t="shared" si="36"/>
        <v>1568392</v>
      </c>
      <c r="L1199" s="4" t="str">
        <f t="shared" si="37"/>
        <v>SIN REPORTE</v>
      </c>
    </row>
    <row r="1200" spans="1:12" x14ac:dyDescent="0.2">
      <c r="A1200" s="4" t="s">
        <v>11</v>
      </c>
      <c r="B1200" s="4" t="s">
        <v>12</v>
      </c>
      <c r="C1200" s="8" t="s">
        <v>1825</v>
      </c>
      <c r="D1200" s="8" t="s">
        <v>1826</v>
      </c>
      <c r="E1200" s="8" t="s">
        <v>5407</v>
      </c>
      <c r="F1200" s="4">
        <v>762003</v>
      </c>
      <c r="G1200" s="5" t="s">
        <v>1147</v>
      </c>
      <c r="H1200" s="4">
        <v>0</v>
      </c>
      <c r="I1200" s="6">
        <v>3000000</v>
      </c>
      <c r="J1200" s="6">
        <v>1432612</v>
      </c>
      <c r="K1200" s="7">
        <f t="shared" si="36"/>
        <v>1567388</v>
      </c>
      <c r="L1200" s="4" t="str">
        <f t="shared" si="37"/>
        <v>SIN REPORTE</v>
      </c>
    </row>
    <row r="1201" spans="1:12" x14ac:dyDescent="0.2">
      <c r="A1201" s="4" t="s">
        <v>11</v>
      </c>
      <c r="B1201" s="4" t="s">
        <v>19</v>
      </c>
      <c r="C1201" s="8" t="s">
        <v>1827</v>
      </c>
      <c r="D1201" s="8" t="s">
        <v>1828</v>
      </c>
      <c r="E1201" s="8" t="s">
        <v>5408</v>
      </c>
      <c r="F1201" s="4">
        <v>1528353</v>
      </c>
      <c r="G1201" s="5" t="s">
        <v>1147</v>
      </c>
      <c r="H1201" s="4">
        <v>0</v>
      </c>
      <c r="I1201" s="6">
        <v>3000000</v>
      </c>
      <c r="J1201" s="6">
        <v>1433616</v>
      </c>
      <c r="K1201" s="7">
        <f t="shared" si="36"/>
        <v>1566384</v>
      </c>
      <c r="L1201" s="4" t="str">
        <f t="shared" si="37"/>
        <v>SIN REPORTE</v>
      </c>
    </row>
    <row r="1202" spans="1:12" x14ac:dyDescent="0.2">
      <c r="A1202" s="4" t="s">
        <v>11</v>
      </c>
      <c r="B1202" s="4" t="s">
        <v>67</v>
      </c>
      <c r="C1202" s="8" t="s">
        <v>1818</v>
      </c>
      <c r="D1202" s="8" t="s">
        <v>1829</v>
      </c>
      <c r="E1202" s="8" t="s">
        <v>5409</v>
      </c>
      <c r="F1202" s="4">
        <v>673432</v>
      </c>
      <c r="G1202" s="5" t="s">
        <v>1147</v>
      </c>
      <c r="H1202" s="4">
        <v>0</v>
      </c>
      <c r="I1202" s="6">
        <v>3000000</v>
      </c>
      <c r="J1202" s="6">
        <v>1434620</v>
      </c>
      <c r="K1202" s="7">
        <f t="shared" si="36"/>
        <v>1565380</v>
      </c>
      <c r="L1202" s="4" t="str">
        <f t="shared" si="37"/>
        <v>SIN REPORTE</v>
      </c>
    </row>
    <row r="1203" spans="1:12" x14ac:dyDescent="0.2">
      <c r="A1203" s="4" t="s">
        <v>11</v>
      </c>
      <c r="B1203" s="4" t="s">
        <v>22</v>
      </c>
      <c r="C1203" s="8" t="s">
        <v>1830</v>
      </c>
      <c r="D1203" s="8" t="s">
        <v>1831</v>
      </c>
      <c r="E1203" s="8" t="s">
        <v>5410</v>
      </c>
      <c r="F1203" s="4">
        <v>1352911</v>
      </c>
      <c r="G1203" s="5" t="s">
        <v>1147</v>
      </c>
      <c r="H1203" s="4">
        <v>0</v>
      </c>
      <c r="I1203" s="6">
        <v>3000000</v>
      </c>
      <c r="J1203" s="6">
        <v>1435624</v>
      </c>
      <c r="K1203" s="7">
        <f t="shared" si="36"/>
        <v>1564376</v>
      </c>
      <c r="L1203" s="4" t="str">
        <f t="shared" si="37"/>
        <v>SIN REPORTE</v>
      </c>
    </row>
    <row r="1204" spans="1:12" x14ac:dyDescent="0.2">
      <c r="A1204" s="4" t="s">
        <v>11</v>
      </c>
      <c r="B1204" s="4" t="s">
        <v>488</v>
      </c>
      <c r="C1204" s="8" t="s">
        <v>1832</v>
      </c>
      <c r="D1204" s="8" t="s">
        <v>1833</v>
      </c>
      <c r="E1204" s="8" t="s">
        <v>5411</v>
      </c>
      <c r="F1204" s="4">
        <v>1436839</v>
      </c>
      <c r="G1204" s="5" t="s">
        <v>1147</v>
      </c>
      <c r="H1204" s="4">
        <v>0</v>
      </c>
      <c r="I1204" s="6">
        <v>3000000</v>
      </c>
      <c r="J1204" s="6">
        <v>1436628</v>
      </c>
      <c r="K1204" s="7">
        <f t="shared" si="36"/>
        <v>1563372</v>
      </c>
      <c r="L1204" s="4" t="str">
        <f t="shared" si="37"/>
        <v>SIN REPORTE</v>
      </c>
    </row>
    <row r="1205" spans="1:12" x14ac:dyDescent="0.2">
      <c r="A1205" s="4" t="s">
        <v>11</v>
      </c>
      <c r="B1205" s="4" t="s">
        <v>19</v>
      </c>
      <c r="C1205" s="8" t="s">
        <v>1834</v>
      </c>
      <c r="D1205" s="8" t="s">
        <v>1835</v>
      </c>
      <c r="E1205" s="8" t="s">
        <v>5412</v>
      </c>
      <c r="F1205" s="4">
        <v>750453</v>
      </c>
      <c r="G1205" s="5" t="s">
        <v>1147</v>
      </c>
      <c r="H1205" s="4">
        <v>0</v>
      </c>
      <c r="I1205" s="6">
        <v>3000000</v>
      </c>
      <c r="J1205" s="6">
        <v>1437632</v>
      </c>
      <c r="K1205" s="7">
        <f t="shared" si="36"/>
        <v>1562368</v>
      </c>
      <c r="L1205" s="4" t="str">
        <f t="shared" si="37"/>
        <v>SIN REPORTE</v>
      </c>
    </row>
    <row r="1206" spans="1:12" x14ac:dyDescent="0.2">
      <c r="A1206" s="4" t="s">
        <v>11</v>
      </c>
      <c r="B1206" s="4" t="s">
        <v>157</v>
      </c>
      <c r="C1206" s="8" t="s">
        <v>1836</v>
      </c>
      <c r="D1206" s="8" t="s">
        <v>1837</v>
      </c>
      <c r="E1206" s="8" t="s">
        <v>5413</v>
      </c>
      <c r="F1206" s="4">
        <v>1625035</v>
      </c>
      <c r="G1206" s="5" t="s">
        <v>1147</v>
      </c>
      <c r="H1206" s="4">
        <v>0</v>
      </c>
      <c r="I1206" s="6">
        <v>3000000</v>
      </c>
      <c r="J1206" s="6">
        <v>1438636</v>
      </c>
      <c r="K1206" s="7">
        <f t="shared" si="36"/>
        <v>1561364</v>
      </c>
      <c r="L1206" s="4" t="str">
        <f t="shared" si="37"/>
        <v>SIN REPORTE</v>
      </c>
    </row>
    <row r="1207" spans="1:12" x14ac:dyDescent="0.2">
      <c r="A1207" s="4" t="s">
        <v>11</v>
      </c>
      <c r="B1207" s="4" t="s">
        <v>157</v>
      </c>
      <c r="C1207" s="8" t="s">
        <v>1838</v>
      </c>
      <c r="D1207" s="8" t="s">
        <v>1839</v>
      </c>
      <c r="E1207" s="8" t="s">
        <v>5414</v>
      </c>
      <c r="F1207" s="4">
        <v>1296985</v>
      </c>
      <c r="G1207" s="5" t="s">
        <v>1147</v>
      </c>
      <c r="H1207" s="4">
        <v>0</v>
      </c>
      <c r="I1207" s="6">
        <v>3000000</v>
      </c>
      <c r="J1207" s="6">
        <v>1439640</v>
      </c>
      <c r="K1207" s="7">
        <f t="shared" si="36"/>
        <v>1560360</v>
      </c>
      <c r="L1207" s="4" t="str">
        <f t="shared" si="37"/>
        <v>SIN REPORTE</v>
      </c>
    </row>
    <row r="1208" spans="1:12" x14ac:dyDescent="0.2">
      <c r="A1208" s="4" t="s">
        <v>11</v>
      </c>
      <c r="B1208" s="4" t="s">
        <v>22</v>
      </c>
      <c r="C1208" s="8" t="s">
        <v>1840</v>
      </c>
      <c r="D1208" s="8" t="s">
        <v>1841</v>
      </c>
      <c r="E1208" s="8" t="s">
        <v>5415</v>
      </c>
      <c r="F1208" s="4">
        <v>1625357</v>
      </c>
      <c r="G1208" s="5" t="s">
        <v>1147</v>
      </c>
      <c r="H1208" s="4">
        <v>0</v>
      </c>
      <c r="I1208" s="6">
        <v>3000000</v>
      </c>
      <c r="J1208" s="6">
        <v>1440644</v>
      </c>
      <c r="K1208" s="7">
        <f t="shared" si="36"/>
        <v>1559356</v>
      </c>
      <c r="L1208" s="4" t="str">
        <f t="shared" si="37"/>
        <v>SIN REPORTE</v>
      </c>
    </row>
    <row r="1209" spans="1:12" x14ac:dyDescent="0.2">
      <c r="A1209" s="4" t="s">
        <v>11</v>
      </c>
      <c r="B1209" s="4" t="s">
        <v>22</v>
      </c>
      <c r="C1209" s="8" t="s">
        <v>1842</v>
      </c>
      <c r="D1209" s="8" t="s">
        <v>1843</v>
      </c>
      <c r="E1209" s="8" t="s">
        <v>5416</v>
      </c>
      <c r="F1209" s="4">
        <v>1625332</v>
      </c>
      <c r="G1209" s="5" t="s">
        <v>1147</v>
      </c>
      <c r="H1209" s="4">
        <v>0</v>
      </c>
      <c r="I1209" s="6">
        <v>3000000</v>
      </c>
      <c r="J1209" s="6">
        <v>1441648</v>
      </c>
      <c r="K1209" s="7">
        <f t="shared" si="36"/>
        <v>1558352</v>
      </c>
      <c r="L1209" s="4" t="str">
        <f t="shared" si="37"/>
        <v>SIN REPORTE</v>
      </c>
    </row>
    <row r="1210" spans="1:12" x14ac:dyDescent="0.2">
      <c r="A1210" s="4" t="s">
        <v>11</v>
      </c>
      <c r="B1210" s="4" t="s">
        <v>22</v>
      </c>
      <c r="C1210" s="8" t="s">
        <v>1806</v>
      </c>
      <c r="D1210" s="8" t="s">
        <v>1844</v>
      </c>
      <c r="E1210" s="8" t="s">
        <v>5417</v>
      </c>
      <c r="F1210" s="4">
        <v>1555919</v>
      </c>
      <c r="G1210" s="5" t="s">
        <v>1147</v>
      </c>
      <c r="H1210" s="4">
        <v>0</v>
      </c>
      <c r="I1210" s="6">
        <v>3000000</v>
      </c>
      <c r="J1210" s="6">
        <v>1442652</v>
      </c>
      <c r="K1210" s="7">
        <f t="shared" si="36"/>
        <v>1557348</v>
      </c>
      <c r="L1210" s="4" t="str">
        <f t="shared" si="37"/>
        <v>SIN REPORTE</v>
      </c>
    </row>
    <row r="1211" spans="1:12" x14ac:dyDescent="0.2">
      <c r="A1211" s="4" t="s">
        <v>11</v>
      </c>
      <c r="B1211" s="4" t="s">
        <v>22</v>
      </c>
      <c r="C1211" s="8" t="s">
        <v>1845</v>
      </c>
      <c r="D1211" s="8" t="s">
        <v>1846</v>
      </c>
      <c r="E1211" s="8" t="s">
        <v>5418</v>
      </c>
      <c r="F1211" s="4">
        <v>1555851</v>
      </c>
      <c r="G1211" s="5" t="s">
        <v>1147</v>
      </c>
      <c r="H1211" s="4">
        <v>0</v>
      </c>
      <c r="I1211" s="6">
        <v>3000000</v>
      </c>
      <c r="J1211" s="6">
        <v>1443656</v>
      </c>
      <c r="K1211" s="7">
        <f t="shared" si="36"/>
        <v>1556344</v>
      </c>
      <c r="L1211" s="4" t="str">
        <f t="shared" si="37"/>
        <v>SIN REPORTE</v>
      </c>
    </row>
    <row r="1212" spans="1:12" x14ac:dyDescent="0.2">
      <c r="A1212" s="4" t="s">
        <v>11</v>
      </c>
      <c r="B1212" s="4" t="s">
        <v>146</v>
      </c>
      <c r="C1212" s="8" t="s">
        <v>1847</v>
      </c>
      <c r="D1212" s="8" t="s">
        <v>1848</v>
      </c>
      <c r="E1212" s="8" t="s">
        <v>5419</v>
      </c>
      <c r="F1212" s="4">
        <v>629509</v>
      </c>
      <c r="G1212" s="5" t="s">
        <v>1147</v>
      </c>
      <c r="H1212" s="4">
        <v>0</v>
      </c>
      <c r="I1212" s="6">
        <v>3000000</v>
      </c>
      <c r="J1212" s="6">
        <v>1444660</v>
      </c>
      <c r="K1212" s="7">
        <f t="shared" si="36"/>
        <v>1555340</v>
      </c>
      <c r="L1212" s="4" t="str">
        <f t="shared" si="37"/>
        <v>SIN REPORTE</v>
      </c>
    </row>
    <row r="1213" spans="1:12" x14ac:dyDescent="0.2">
      <c r="A1213" s="4" t="s">
        <v>11</v>
      </c>
      <c r="B1213" s="4" t="s">
        <v>12</v>
      </c>
      <c r="C1213" s="8" t="s">
        <v>1849</v>
      </c>
      <c r="D1213" s="8" t="s">
        <v>1850</v>
      </c>
      <c r="E1213" s="8" t="s">
        <v>5420</v>
      </c>
      <c r="F1213" s="4">
        <v>1554995</v>
      </c>
      <c r="G1213" s="5" t="s">
        <v>1147</v>
      </c>
      <c r="H1213" s="4">
        <v>0</v>
      </c>
      <c r="I1213" s="6">
        <v>3000000</v>
      </c>
      <c r="J1213" s="6">
        <v>1445664</v>
      </c>
      <c r="K1213" s="7">
        <f t="shared" si="36"/>
        <v>1554336</v>
      </c>
      <c r="L1213" s="4" t="str">
        <f t="shared" si="37"/>
        <v>SIN REPORTE</v>
      </c>
    </row>
    <row r="1214" spans="1:12" x14ac:dyDescent="0.2">
      <c r="A1214" s="4" t="s">
        <v>11</v>
      </c>
      <c r="B1214" s="4" t="s">
        <v>12</v>
      </c>
      <c r="C1214" s="8" t="s">
        <v>1851</v>
      </c>
      <c r="D1214" s="8" t="s">
        <v>1852</v>
      </c>
      <c r="E1214" s="8" t="s">
        <v>5421</v>
      </c>
      <c r="F1214" s="4">
        <v>749364</v>
      </c>
      <c r="G1214" s="5" t="s">
        <v>1147</v>
      </c>
      <c r="H1214" s="4">
        <v>0</v>
      </c>
      <c r="I1214" s="6">
        <v>3000000</v>
      </c>
      <c r="J1214" s="6">
        <v>1446668</v>
      </c>
      <c r="K1214" s="7">
        <f t="shared" si="36"/>
        <v>1553332</v>
      </c>
      <c r="L1214" s="4" t="str">
        <f t="shared" si="37"/>
        <v>SIN REPORTE</v>
      </c>
    </row>
    <row r="1215" spans="1:12" x14ac:dyDescent="0.2">
      <c r="A1215" s="4" t="s">
        <v>11</v>
      </c>
      <c r="B1215" s="4" t="s">
        <v>25</v>
      </c>
      <c r="C1215" s="8" t="s">
        <v>1853</v>
      </c>
      <c r="D1215" s="8" t="s">
        <v>1854</v>
      </c>
      <c r="E1215" s="8" t="s">
        <v>5422</v>
      </c>
      <c r="F1215" s="4">
        <v>1077237</v>
      </c>
      <c r="G1215" s="5" t="s">
        <v>1147</v>
      </c>
      <c r="H1215" s="4">
        <v>0</v>
      </c>
      <c r="I1215" s="6">
        <v>3000000</v>
      </c>
      <c r="J1215" s="6">
        <v>1447672</v>
      </c>
      <c r="K1215" s="7">
        <f t="shared" si="36"/>
        <v>1552328</v>
      </c>
      <c r="L1215" s="4" t="str">
        <f t="shared" si="37"/>
        <v>SIN REPORTE</v>
      </c>
    </row>
    <row r="1216" spans="1:12" x14ac:dyDescent="0.2">
      <c r="A1216" s="4" t="s">
        <v>11</v>
      </c>
      <c r="B1216" s="4" t="s">
        <v>157</v>
      </c>
      <c r="C1216" s="8" t="s">
        <v>54</v>
      </c>
      <c r="D1216" s="8" t="s">
        <v>1855</v>
      </c>
      <c r="E1216" s="8" t="s">
        <v>5423</v>
      </c>
      <c r="F1216" s="4">
        <v>527315</v>
      </c>
      <c r="G1216" s="5" t="s">
        <v>1147</v>
      </c>
      <c r="H1216" s="4">
        <v>0</v>
      </c>
      <c r="I1216" s="6">
        <v>3000000</v>
      </c>
      <c r="J1216" s="6">
        <v>1448676</v>
      </c>
      <c r="K1216" s="7">
        <f t="shared" si="36"/>
        <v>1551324</v>
      </c>
      <c r="L1216" s="4" t="str">
        <f t="shared" si="37"/>
        <v>SIN REPORTE</v>
      </c>
    </row>
    <row r="1217" spans="1:12" x14ac:dyDescent="0.2">
      <c r="A1217" s="4" t="s">
        <v>11</v>
      </c>
      <c r="B1217" s="4" t="s">
        <v>157</v>
      </c>
      <c r="C1217" s="8" t="s">
        <v>1856</v>
      </c>
      <c r="D1217" s="8" t="s">
        <v>1857</v>
      </c>
      <c r="E1217" s="8" t="s">
        <v>5424</v>
      </c>
      <c r="F1217" s="4">
        <v>1620770</v>
      </c>
      <c r="G1217" s="5" t="s">
        <v>1147</v>
      </c>
      <c r="H1217" s="4">
        <v>0</v>
      </c>
      <c r="I1217" s="6">
        <v>3000000</v>
      </c>
      <c r="J1217" s="6">
        <v>1449680</v>
      </c>
      <c r="K1217" s="7">
        <f t="shared" si="36"/>
        <v>1550320</v>
      </c>
      <c r="L1217" s="4" t="str">
        <f t="shared" si="37"/>
        <v>SIN REPORTE</v>
      </c>
    </row>
    <row r="1218" spans="1:12" x14ac:dyDescent="0.2">
      <c r="A1218" s="4" t="s">
        <v>11</v>
      </c>
      <c r="B1218" s="4" t="s">
        <v>12</v>
      </c>
      <c r="C1218" s="8" t="s">
        <v>1858</v>
      </c>
      <c r="D1218" s="8" t="s">
        <v>1859</v>
      </c>
      <c r="E1218" s="8" t="s">
        <v>5425</v>
      </c>
      <c r="F1218" s="4">
        <v>1608452</v>
      </c>
      <c r="G1218" s="5" t="s">
        <v>1147</v>
      </c>
      <c r="H1218" s="4">
        <v>0</v>
      </c>
      <c r="I1218" s="6">
        <v>3000000</v>
      </c>
      <c r="J1218" s="6">
        <v>1450684</v>
      </c>
      <c r="K1218" s="7">
        <f t="shared" si="36"/>
        <v>1549316</v>
      </c>
      <c r="L1218" s="4" t="str">
        <f t="shared" si="37"/>
        <v>SIN REPORTE</v>
      </c>
    </row>
    <row r="1219" spans="1:12" x14ac:dyDescent="0.2">
      <c r="A1219" s="4" t="s">
        <v>11</v>
      </c>
      <c r="B1219" s="4" t="s">
        <v>12</v>
      </c>
      <c r="C1219" s="8" t="s">
        <v>1113</v>
      </c>
      <c r="D1219" s="8" t="s">
        <v>1860</v>
      </c>
      <c r="E1219" s="8" t="s">
        <v>5426</v>
      </c>
      <c r="F1219" s="4">
        <v>1658929</v>
      </c>
      <c r="G1219" s="5" t="s">
        <v>1147</v>
      </c>
      <c r="H1219" s="4">
        <v>0</v>
      </c>
      <c r="I1219" s="6">
        <v>3000000</v>
      </c>
      <c r="J1219" s="6">
        <v>1451688</v>
      </c>
      <c r="K1219" s="7">
        <f t="shared" ref="K1219:K1282" si="38">I1219-J1219</f>
        <v>1548312</v>
      </c>
      <c r="L1219" s="4" t="str">
        <f t="shared" ref="L1219:L1282" si="39">IF(H1219=0,"SIN REPORTE",IF(H1219&lt;=90,"COBRO JURIDICO","CARTERA CASTIGADA"))</f>
        <v>SIN REPORTE</v>
      </c>
    </row>
    <row r="1220" spans="1:12" x14ac:dyDescent="0.2">
      <c r="A1220" s="4" t="s">
        <v>11</v>
      </c>
      <c r="B1220" s="4" t="s">
        <v>12</v>
      </c>
      <c r="C1220" s="8" t="s">
        <v>1703</v>
      </c>
      <c r="D1220" s="8" t="s">
        <v>1861</v>
      </c>
      <c r="E1220" s="8" t="s">
        <v>5427</v>
      </c>
      <c r="F1220" s="4">
        <v>593168</v>
      </c>
      <c r="G1220" s="5" t="s">
        <v>1147</v>
      </c>
      <c r="H1220" s="4">
        <v>0</v>
      </c>
      <c r="I1220" s="6">
        <v>3000000</v>
      </c>
      <c r="J1220" s="6">
        <v>1452692</v>
      </c>
      <c r="K1220" s="7">
        <f t="shared" si="38"/>
        <v>1547308</v>
      </c>
      <c r="L1220" s="4" t="str">
        <f t="shared" si="39"/>
        <v>SIN REPORTE</v>
      </c>
    </row>
    <row r="1221" spans="1:12" x14ac:dyDescent="0.2">
      <c r="A1221" s="4" t="s">
        <v>11</v>
      </c>
      <c r="B1221" s="4" t="s">
        <v>488</v>
      </c>
      <c r="C1221" s="8" t="s">
        <v>1862</v>
      </c>
      <c r="D1221" s="8" t="s">
        <v>1863</v>
      </c>
      <c r="E1221" s="8" t="s">
        <v>5428</v>
      </c>
      <c r="F1221" s="4">
        <v>1436888</v>
      </c>
      <c r="G1221" s="5" t="s">
        <v>1147</v>
      </c>
      <c r="H1221" s="4">
        <v>0</v>
      </c>
      <c r="I1221" s="6">
        <v>3000000</v>
      </c>
      <c r="J1221" s="6">
        <v>1453696</v>
      </c>
      <c r="K1221" s="7">
        <f t="shared" si="38"/>
        <v>1546304</v>
      </c>
      <c r="L1221" s="4" t="str">
        <f t="shared" si="39"/>
        <v>SIN REPORTE</v>
      </c>
    </row>
    <row r="1222" spans="1:12" x14ac:dyDescent="0.2">
      <c r="A1222" s="4" t="s">
        <v>11</v>
      </c>
      <c r="B1222" s="4" t="s">
        <v>12</v>
      </c>
      <c r="C1222" s="8" t="s">
        <v>1864</v>
      </c>
      <c r="D1222" s="8" t="s">
        <v>1865</v>
      </c>
      <c r="E1222" s="8" t="s">
        <v>5429</v>
      </c>
      <c r="F1222" s="4">
        <v>93092</v>
      </c>
      <c r="G1222" s="5" t="s">
        <v>1147</v>
      </c>
      <c r="H1222" s="4">
        <v>0</v>
      </c>
      <c r="I1222" s="6">
        <v>3000000</v>
      </c>
      <c r="J1222" s="6">
        <v>1454700</v>
      </c>
      <c r="K1222" s="7">
        <f t="shared" si="38"/>
        <v>1545300</v>
      </c>
      <c r="L1222" s="4" t="str">
        <f t="shared" si="39"/>
        <v>SIN REPORTE</v>
      </c>
    </row>
    <row r="1223" spans="1:12" x14ac:dyDescent="0.2">
      <c r="A1223" s="4" t="s">
        <v>11</v>
      </c>
      <c r="B1223" s="4" t="s">
        <v>22</v>
      </c>
      <c r="C1223" s="8" t="s">
        <v>1866</v>
      </c>
      <c r="D1223" s="8" t="s">
        <v>1867</v>
      </c>
      <c r="E1223" s="8" t="s">
        <v>5430</v>
      </c>
      <c r="F1223" s="4">
        <v>108999</v>
      </c>
      <c r="G1223" s="5" t="s">
        <v>1147</v>
      </c>
      <c r="H1223" s="4">
        <v>0</v>
      </c>
      <c r="I1223" s="6">
        <v>3000000</v>
      </c>
      <c r="J1223" s="6">
        <v>1455704</v>
      </c>
      <c r="K1223" s="7">
        <f t="shared" si="38"/>
        <v>1544296</v>
      </c>
      <c r="L1223" s="4" t="str">
        <f t="shared" si="39"/>
        <v>SIN REPORTE</v>
      </c>
    </row>
    <row r="1224" spans="1:12" x14ac:dyDescent="0.2">
      <c r="A1224" s="4" t="s">
        <v>11</v>
      </c>
      <c r="B1224" s="4" t="s">
        <v>12</v>
      </c>
      <c r="C1224" s="8" t="s">
        <v>1868</v>
      </c>
      <c r="D1224" s="8" t="s">
        <v>1869</v>
      </c>
      <c r="E1224" s="8" t="s">
        <v>5431</v>
      </c>
      <c r="F1224" s="4">
        <v>507507</v>
      </c>
      <c r="G1224" s="5" t="s">
        <v>1147</v>
      </c>
      <c r="H1224" s="4">
        <v>0</v>
      </c>
      <c r="I1224" s="6">
        <v>3000000</v>
      </c>
      <c r="J1224" s="6">
        <v>1456708</v>
      </c>
      <c r="K1224" s="7">
        <f t="shared" si="38"/>
        <v>1543292</v>
      </c>
      <c r="L1224" s="4" t="str">
        <f t="shared" si="39"/>
        <v>SIN REPORTE</v>
      </c>
    </row>
    <row r="1225" spans="1:12" x14ac:dyDescent="0.2">
      <c r="A1225" s="4" t="s">
        <v>11</v>
      </c>
      <c r="B1225" s="4" t="s">
        <v>22</v>
      </c>
      <c r="C1225" s="8" t="s">
        <v>750</v>
      </c>
      <c r="D1225" s="8" t="s">
        <v>1870</v>
      </c>
      <c r="E1225" s="8" t="s">
        <v>5432</v>
      </c>
      <c r="F1225" s="4">
        <v>114690</v>
      </c>
      <c r="G1225" s="5" t="s">
        <v>1147</v>
      </c>
      <c r="H1225" s="4">
        <v>0</v>
      </c>
      <c r="I1225" s="6">
        <v>3000000</v>
      </c>
      <c r="J1225" s="6">
        <v>1457712</v>
      </c>
      <c r="K1225" s="7">
        <f t="shared" si="38"/>
        <v>1542288</v>
      </c>
      <c r="L1225" s="4" t="str">
        <f t="shared" si="39"/>
        <v>SIN REPORTE</v>
      </c>
    </row>
    <row r="1226" spans="1:12" x14ac:dyDescent="0.2">
      <c r="A1226" s="4" t="s">
        <v>11</v>
      </c>
      <c r="B1226" s="4" t="s">
        <v>19</v>
      </c>
      <c r="C1226" s="8" t="s">
        <v>1871</v>
      </c>
      <c r="D1226" s="8" t="s">
        <v>1872</v>
      </c>
      <c r="E1226" s="8" t="s">
        <v>5433</v>
      </c>
      <c r="F1226" s="4">
        <v>597599</v>
      </c>
      <c r="G1226" s="5" t="s">
        <v>1147</v>
      </c>
      <c r="H1226" s="4">
        <v>0</v>
      </c>
      <c r="I1226" s="6">
        <v>3000000</v>
      </c>
      <c r="J1226" s="6">
        <v>1458716</v>
      </c>
      <c r="K1226" s="7">
        <f t="shared" si="38"/>
        <v>1541284</v>
      </c>
      <c r="L1226" s="4" t="str">
        <f t="shared" si="39"/>
        <v>SIN REPORTE</v>
      </c>
    </row>
    <row r="1227" spans="1:12" x14ac:dyDescent="0.2">
      <c r="A1227" s="4" t="s">
        <v>11</v>
      </c>
      <c r="B1227" s="4" t="s">
        <v>50</v>
      </c>
      <c r="C1227" s="8" t="s">
        <v>1873</v>
      </c>
      <c r="D1227" s="8" t="s">
        <v>1874</v>
      </c>
      <c r="E1227" s="8" t="s">
        <v>5434</v>
      </c>
      <c r="F1227" s="4">
        <v>778991</v>
      </c>
      <c r="G1227" s="5" t="s">
        <v>1147</v>
      </c>
      <c r="H1227" s="4">
        <v>0</v>
      </c>
      <c r="I1227" s="6">
        <v>3000000</v>
      </c>
      <c r="J1227" s="6">
        <v>1459720</v>
      </c>
      <c r="K1227" s="7">
        <f t="shared" si="38"/>
        <v>1540280</v>
      </c>
      <c r="L1227" s="4" t="str">
        <f t="shared" si="39"/>
        <v>SIN REPORTE</v>
      </c>
    </row>
    <row r="1228" spans="1:12" x14ac:dyDescent="0.2">
      <c r="A1228" s="4" t="s">
        <v>11</v>
      </c>
      <c r="B1228" s="4" t="s">
        <v>50</v>
      </c>
      <c r="C1228" s="8" t="s">
        <v>1875</v>
      </c>
      <c r="D1228" s="8" t="s">
        <v>1876</v>
      </c>
      <c r="E1228" s="8" t="s">
        <v>5435</v>
      </c>
      <c r="F1228" s="4">
        <v>105144</v>
      </c>
      <c r="G1228" s="5" t="s">
        <v>1147</v>
      </c>
      <c r="H1228" s="4">
        <v>0</v>
      </c>
      <c r="I1228" s="6">
        <v>3000000</v>
      </c>
      <c r="J1228" s="6">
        <v>1460724</v>
      </c>
      <c r="K1228" s="7">
        <f t="shared" si="38"/>
        <v>1539276</v>
      </c>
      <c r="L1228" s="4" t="str">
        <f t="shared" si="39"/>
        <v>SIN REPORTE</v>
      </c>
    </row>
    <row r="1229" spans="1:12" x14ac:dyDescent="0.2">
      <c r="A1229" s="4" t="s">
        <v>11</v>
      </c>
      <c r="B1229" s="4" t="s">
        <v>488</v>
      </c>
      <c r="C1229" s="8" t="s">
        <v>1877</v>
      </c>
      <c r="D1229" s="8" t="s">
        <v>1878</v>
      </c>
      <c r="E1229" s="8" t="s">
        <v>5436</v>
      </c>
      <c r="F1229" s="4">
        <v>81931</v>
      </c>
      <c r="G1229" s="5" t="s">
        <v>1147</v>
      </c>
      <c r="H1229" s="4">
        <v>0</v>
      </c>
      <c r="I1229" s="6">
        <v>3000000</v>
      </c>
      <c r="J1229" s="6">
        <v>1461728</v>
      </c>
      <c r="K1229" s="7">
        <f t="shared" si="38"/>
        <v>1538272</v>
      </c>
      <c r="L1229" s="4" t="str">
        <f t="shared" si="39"/>
        <v>SIN REPORTE</v>
      </c>
    </row>
    <row r="1230" spans="1:12" x14ac:dyDescent="0.2">
      <c r="A1230" s="4" t="s">
        <v>11</v>
      </c>
      <c r="B1230" s="4" t="s">
        <v>12</v>
      </c>
      <c r="C1230" s="8" t="s">
        <v>1879</v>
      </c>
      <c r="D1230" s="8" t="s">
        <v>1880</v>
      </c>
      <c r="E1230" s="8" t="s">
        <v>5437</v>
      </c>
      <c r="F1230" s="4">
        <v>1594652</v>
      </c>
      <c r="G1230" s="5" t="s">
        <v>1147</v>
      </c>
      <c r="H1230" s="4">
        <v>0</v>
      </c>
      <c r="I1230" s="6">
        <v>3000000</v>
      </c>
      <c r="J1230" s="6">
        <v>1462732</v>
      </c>
      <c r="K1230" s="7">
        <f t="shared" si="38"/>
        <v>1537268</v>
      </c>
      <c r="L1230" s="4" t="str">
        <f t="shared" si="39"/>
        <v>SIN REPORTE</v>
      </c>
    </row>
    <row r="1231" spans="1:12" x14ac:dyDescent="0.2">
      <c r="A1231" s="4" t="s">
        <v>11</v>
      </c>
      <c r="B1231" s="4" t="s">
        <v>19</v>
      </c>
      <c r="C1231" s="8" t="s">
        <v>1868</v>
      </c>
      <c r="D1231" s="8" t="s">
        <v>1881</v>
      </c>
      <c r="E1231" s="8" t="s">
        <v>5438</v>
      </c>
      <c r="F1231" s="4">
        <v>133419</v>
      </c>
      <c r="G1231" s="5" t="s">
        <v>1147</v>
      </c>
      <c r="H1231" s="4">
        <v>0</v>
      </c>
      <c r="I1231" s="6">
        <v>3000000</v>
      </c>
      <c r="J1231" s="6">
        <v>1463736</v>
      </c>
      <c r="K1231" s="7">
        <f t="shared" si="38"/>
        <v>1536264</v>
      </c>
      <c r="L1231" s="4" t="str">
        <f t="shared" si="39"/>
        <v>SIN REPORTE</v>
      </c>
    </row>
    <row r="1232" spans="1:12" x14ac:dyDescent="0.2">
      <c r="A1232" s="4" t="s">
        <v>11</v>
      </c>
      <c r="B1232" s="4" t="s">
        <v>12</v>
      </c>
      <c r="C1232" s="8" t="s">
        <v>1882</v>
      </c>
      <c r="D1232" s="8" t="s">
        <v>1883</v>
      </c>
      <c r="E1232" s="8" t="s">
        <v>5439</v>
      </c>
      <c r="F1232" s="4">
        <v>137305</v>
      </c>
      <c r="G1232" s="5" t="s">
        <v>1147</v>
      </c>
      <c r="H1232" s="4">
        <v>0</v>
      </c>
      <c r="I1232" s="6">
        <v>3000000</v>
      </c>
      <c r="J1232" s="6">
        <v>1464740</v>
      </c>
      <c r="K1232" s="7">
        <f t="shared" si="38"/>
        <v>1535260</v>
      </c>
      <c r="L1232" s="4" t="str">
        <f t="shared" si="39"/>
        <v>SIN REPORTE</v>
      </c>
    </row>
    <row r="1233" spans="1:12" x14ac:dyDescent="0.2">
      <c r="A1233" s="4" t="s">
        <v>11</v>
      </c>
      <c r="B1233" s="4" t="s">
        <v>16</v>
      </c>
      <c r="C1233" s="8" t="s">
        <v>1884</v>
      </c>
      <c r="D1233" s="8" t="s">
        <v>1885</v>
      </c>
      <c r="E1233" s="8" t="s">
        <v>5440</v>
      </c>
      <c r="F1233" s="4">
        <v>1359478</v>
      </c>
      <c r="G1233" s="5" t="s">
        <v>1147</v>
      </c>
      <c r="H1233" s="4">
        <v>0</v>
      </c>
      <c r="I1233" s="6">
        <v>3000000</v>
      </c>
      <c r="J1233" s="6">
        <v>1465744</v>
      </c>
      <c r="K1233" s="7">
        <f t="shared" si="38"/>
        <v>1534256</v>
      </c>
      <c r="L1233" s="4" t="str">
        <f t="shared" si="39"/>
        <v>SIN REPORTE</v>
      </c>
    </row>
    <row r="1234" spans="1:12" x14ac:dyDescent="0.2">
      <c r="A1234" s="4" t="s">
        <v>11</v>
      </c>
      <c r="B1234" s="4" t="s">
        <v>50</v>
      </c>
      <c r="C1234" s="8" t="s">
        <v>1886</v>
      </c>
      <c r="D1234" s="8" t="s">
        <v>1887</v>
      </c>
      <c r="E1234" s="8" t="s">
        <v>5441</v>
      </c>
      <c r="F1234" s="4">
        <v>616191</v>
      </c>
      <c r="G1234" s="5" t="s">
        <v>1147</v>
      </c>
      <c r="H1234" s="4">
        <v>0</v>
      </c>
      <c r="I1234" s="6">
        <v>3000000</v>
      </c>
      <c r="J1234" s="6">
        <v>1466748</v>
      </c>
      <c r="K1234" s="7">
        <f t="shared" si="38"/>
        <v>1533252</v>
      </c>
      <c r="L1234" s="4" t="str">
        <f t="shared" si="39"/>
        <v>SIN REPORTE</v>
      </c>
    </row>
    <row r="1235" spans="1:12" x14ac:dyDescent="0.2">
      <c r="A1235" s="4" t="s">
        <v>11</v>
      </c>
      <c r="B1235" s="4" t="s">
        <v>19</v>
      </c>
      <c r="C1235" s="8" t="s">
        <v>1888</v>
      </c>
      <c r="D1235" s="8" t="s">
        <v>1889</v>
      </c>
      <c r="E1235" s="8" t="s">
        <v>5442</v>
      </c>
      <c r="F1235" s="4">
        <v>32744</v>
      </c>
      <c r="G1235" s="5" t="s">
        <v>1147</v>
      </c>
      <c r="H1235" s="4">
        <v>0</v>
      </c>
      <c r="I1235" s="6">
        <v>3000000</v>
      </c>
      <c r="J1235" s="6">
        <v>1467752</v>
      </c>
      <c r="K1235" s="7">
        <f t="shared" si="38"/>
        <v>1532248</v>
      </c>
      <c r="L1235" s="4" t="str">
        <f t="shared" si="39"/>
        <v>SIN REPORTE</v>
      </c>
    </row>
    <row r="1236" spans="1:12" x14ac:dyDescent="0.2">
      <c r="A1236" s="4" t="s">
        <v>11</v>
      </c>
      <c r="B1236" s="4" t="s">
        <v>19</v>
      </c>
      <c r="C1236" s="8" t="s">
        <v>1890</v>
      </c>
      <c r="D1236" s="8" t="s">
        <v>1891</v>
      </c>
      <c r="E1236" s="8" t="s">
        <v>5443</v>
      </c>
      <c r="F1236" s="4">
        <v>32736</v>
      </c>
      <c r="G1236" s="5" t="s">
        <v>1147</v>
      </c>
      <c r="H1236" s="4">
        <v>0</v>
      </c>
      <c r="I1236" s="6">
        <v>3000000</v>
      </c>
      <c r="J1236" s="6">
        <v>1468756</v>
      </c>
      <c r="K1236" s="7">
        <f t="shared" si="38"/>
        <v>1531244</v>
      </c>
      <c r="L1236" s="4" t="str">
        <f t="shared" si="39"/>
        <v>SIN REPORTE</v>
      </c>
    </row>
    <row r="1237" spans="1:12" x14ac:dyDescent="0.2">
      <c r="A1237" s="4" t="s">
        <v>11</v>
      </c>
      <c r="B1237" s="4" t="s">
        <v>16</v>
      </c>
      <c r="C1237" s="8" t="s">
        <v>1606</v>
      </c>
      <c r="D1237" s="8" t="s">
        <v>1892</v>
      </c>
      <c r="E1237" s="8" t="s">
        <v>5444</v>
      </c>
      <c r="F1237" s="4">
        <v>576106</v>
      </c>
      <c r="G1237" s="5" t="s">
        <v>1147</v>
      </c>
      <c r="H1237" s="4">
        <v>0</v>
      </c>
      <c r="I1237" s="6">
        <v>3000000</v>
      </c>
      <c r="J1237" s="6">
        <v>1469760</v>
      </c>
      <c r="K1237" s="7">
        <f t="shared" si="38"/>
        <v>1530240</v>
      </c>
      <c r="L1237" s="4" t="str">
        <f t="shared" si="39"/>
        <v>SIN REPORTE</v>
      </c>
    </row>
    <row r="1238" spans="1:12" x14ac:dyDescent="0.2">
      <c r="A1238" s="4" t="s">
        <v>11</v>
      </c>
      <c r="B1238" s="4" t="s">
        <v>12</v>
      </c>
      <c r="C1238" s="8" t="s">
        <v>1893</v>
      </c>
      <c r="D1238" s="8" t="s">
        <v>1894</v>
      </c>
      <c r="E1238" s="8" t="s">
        <v>5445</v>
      </c>
      <c r="F1238" s="4">
        <v>128427</v>
      </c>
      <c r="G1238" s="5" t="s">
        <v>1147</v>
      </c>
      <c r="H1238" s="4">
        <v>0</v>
      </c>
      <c r="I1238" s="6">
        <v>3000000</v>
      </c>
      <c r="J1238" s="6">
        <v>1470764</v>
      </c>
      <c r="K1238" s="7">
        <f t="shared" si="38"/>
        <v>1529236</v>
      </c>
      <c r="L1238" s="4" t="str">
        <f t="shared" si="39"/>
        <v>SIN REPORTE</v>
      </c>
    </row>
    <row r="1239" spans="1:12" x14ac:dyDescent="0.2">
      <c r="A1239" s="4" t="s">
        <v>11</v>
      </c>
      <c r="B1239" s="4" t="s">
        <v>12</v>
      </c>
      <c r="C1239" s="8" t="s">
        <v>1895</v>
      </c>
      <c r="D1239" s="8" t="s">
        <v>1896</v>
      </c>
      <c r="E1239" s="8" t="s">
        <v>5446</v>
      </c>
      <c r="F1239" s="4">
        <v>755924</v>
      </c>
      <c r="G1239" s="5" t="s">
        <v>1147</v>
      </c>
      <c r="H1239" s="4">
        <v>0</v>
      </c>
      <c r="I1239" s="6">
        <v>3000000</v>
      </c>
      <c r="J1239" s="6">
        <v>1471768</v>
      </c>
      <c r="K1239" s="7">
        <f t="shared" si="38"/>
        <v>1528232</v>
      </c>
      <c r="L1239" s="4" t="str">
        <f t="shared" si="39"/>
        <v>SIN REPORTE</v>
      </c>
    </row>
    <row r="1240" spans="1:12" x14ac:dyDescent="0.2">
      <c r="A1240" s="4" t="s">
        <v>11</v>
      </c>
      <c r="B1240" s="4" t="s">
        <v>19</v>
      </c>
      <c r="C1240" s="8" t="s">
        <v>1897</v>
      </c>
      <c r="D1240" s="8" t="s">
        <v>1898</v>
      </c>
      <c r="E1240" s="8" t="s">
        <v>5447</v>
      </c>
      <c r="F1240" s="4">
        <v>683050</v>
      </c>
      <c r="G1240" s="5" t="s">
        <v>1147</v>
      </c>
      <c r="H1240" s="4">
        <v>0</v>
      </c>
      <c r="I1240" s="6">
        <v>3000000</v>
      </c>
      <c r="J1240" s="6">
        <v>1472772</v>
      </c>
      <c r="K1240" s="7">
        <f t="shared" si="38"/>
        <v>1527228</v>
      </c>
      <c r="L1240" s="4" t="str">
        <f t="shared" si="39"/>
        <v>SIN REPORTE</v>
      </c>
    </row>
    <row r="1241" spans="1:12" x14ac:dyDescent="0.2">
      <c r="A1241" s="4" t="s">
        <v>11</v>
      </c>
      <c r="B1241" s="4" t="s">
        <v>12</v>
      </c>
      <c r="C1241" s="8" t="s">
        <v>1899</v>
      </c>
      <c r="D1241" s="8" t="s">
        <v>1900</v>
      </c>
      <c r="E1241" s="8" t="s">
        <v>5448</v>
      </c>
      <c r="F1241" s="4">
        <v>34617</v>
      </c>
      <c r="G1241" s="5" t="s">
        <v>1147</v>
      </c>
      <c r="H1241" s="4">
        <v>0</v>
      </c>
      <c r="I1241" s="6">
        <v>3000000</v>
      </c>
      <c r="J1241" s="6">
        <v>1473776</v>
      </c>
      <c r="K1241" s="7">
        <f t="shared" si="38"/>
        <v>1526224</v>
      </c>
      <c r="L1241" s="4" t="str">
        <f t="shared" si="39"/>
        <v>SIN REPORTE</v>
      </c>
    </row>
    <row r="1242" spans="1:12" x14ac:dyDescent="0.2">
      <c r="A1242" s="4" t="s">
        <v>11</v>
      </c>
      <c r="B1242" s="4" t="s">
        <v>19</v>
      </c>
      <c r="C1242" s="8" t="s">
        <v>54</v>
      </c>
      <c r="D1242" s="8" t="s">
        <v>1901</v>
      </c>
      <c r="E1242" s="8" t="s">
        <v>5449</v>
      </c>
      <c r="F1242" s="4">
        <v>677805</v>
      </c>
      <c r="G1242" s="5" t="s">
        <v>1147</v>
      </c>
      <c r="H1242" s="4">
        <v>0</v>
      </c>
      <c r="I1242" s="6">
        <v>3000000</v>
      </c>
      <c r="J1242" s="6">
        <v>1474780</v>
      </c>
      <c r="K1242" s="7">
        <f t="shared" si="38"/>
        <v>1525220</v>
      </c>
      <c r="L1242" s="4" t="str">
        <f t="shared" si="39"/>
        <v>SIN REPORTE</v>
      </c>
    </row>
    <row r="1243" spans="1:12" x14ac:dyDescent="0.2">
      <c r="A1243" s="4" t="s">
        <v>11</v>
      </c>
      <c r="B1243" s="4" t="s">
        <v>12</v>
      </c>
      <c r="C1243" s="8" t="s">
        <v>1902</v>
      </c>
      <c r="D1243" s="8" t="s">
        <v>1903</v>
      </c>
      <c r="E1243" s="8" t="s">
        <v>5450</v>
      </c>
      <c r="F1243" s="4">
        <v>38741</v>
      </c>
      <c r="G1243" s="5" t="s">
        <v>1147</v>
      </c>
      <c r="H1243" s="4">
        <v>0</v>
      </c>
      <c r="I1243" s="6">
        <v>3000000</v>
      </c>
      <c r="J1243" s="6">
        <v>1475784</v>
      </c>
      <c r="K1243" s="7">
        <f t="shared" si="38"/>
        <v>1524216</v>
      </c>
      <c r="L1243" s="4" t="str">
        <f t="shared" si="39"/>
        <v>SIN REPORTE</v>
      </c>
    </row>
    <row r="1244" spans="1:12" x14ac:dyDescent="0.2">
      <c r="A1244" s="4" t="s">
        <v>11</v>
      </c>
      <c r="B1244" s="4" t="s">
        <v>19</v>
      </c>
      <c r="C1244" s="8" t="s">
        <v>661</v>
      </c>
      <c r="D1244" s="8" t="s">
        <v>1904</v>
      </c>
      <c r="E1244" s="8" t="s">
        <v>5451</v>
      </c>
      <c r="F1244" s="4">
        <v>48252</v>
      </c>
      <c r="G1244" s="5" t="s">
        <v>1147</v>
      </c>
      <c r="H1244" s="4">
        <v>0</v>
      </c>
      <c r="I1244" s="6">
        <v>3000000</v>
      </c>
      <c r="J1244" s="6">
        <v>1476788</v>
      </c>
      <c r="K1244" s="7">
        <f t="shared" si="38"/>
        <v>1523212</v>
      </c>
      <c r="L1244" s="4" t="str">
        <f t="shared" si="39"/>
        <v>SIN REPORTE</v>
      </c>
    </row>
    <row r="1245" spans="1:12" x14ac:dyDescent="0.2">
      <c r="A1245" s="4" t="s">
        <v>11</v>
      </c>
      <c r="B1245" s="4" t="s">
        <v>16</v>
      </c>
      <c r="C1245" s="8" t="s">
        <v>1905</v>
      </c>
      <c r="D1245" s="8" t="s">
        <v>1906</v>
      </c>
      <c r="E1245" s="8" t="s">
        <v>5452</v>
      </c>
      <c r="F1245" s="4">
        <v>40630</v>
      </c>
      <c r="G1245" s="5" t="s">
        <v>1147</v>
      </c>
      <c r="H1245" s="4">
        <v>0</v>
      </c>
      <c r="I1245" s="6">
        <v>3000000</v>
      </c>
      <c r="J1245" s="6">
        <v>1477792</v>
      </c>
      <c r="K1245" s="7">
        <f t="shared" si="38"/>
        <v>1522208</v>
      </c>
      <c r="L1245" s="4" t="str">
        <f t="shared" si="39"/>
        <v>SIN REPORTE</v>
      </c>
    </row>
    <row r="1246" spans="1:12" x14ac:dyDescent="0.2">
      <c r="A1246" s="4" t="s">
        <v>11</v>
      </c>
      <c r="B1246" s="4" t="s">
        <v>25</v>
      </c>
      <c r="C1246" s="8" t="s">
        <v>1724</v>
      </c>
      <c r="D1246" s="8" t="s">
        <v>1907</v>
      </c>
      <c r="E1246" s="8" t="s">
        <v>5453</v>
      </c>
      <c r="F1246" s="4">
        <v>1144490</v>
      </c>
      <c r="G1246" s="5" t="s">
        <v>1147</v>
      </c>
      <c r="H1246" s="4">
        <v>0</v>
      </c>
      <c r="I1246" s="6">
        <v>3000000</v>
      </c>
      <c r="J1246" s="6">
        <v>1478796</v>
      </c>
      <c r="K1246" s="7">
        <f t="shared" si="38"/>
        <v>1521204</v>
      </c>
      <c r="L1246" s="4" t="str">
        <f t="shared" si="39"/>
        <v>SIN REPORTE</v>
      </c>
    </row>
    <row r="1247" spans="1:12" x14ac:dyDescent="0.2">
      <c r="A1247" s="4" t="s">
        <v>11</v>
      </c>
      <c r="B1247" s="4" t="s">
        <v>22</v>
      </c>
      <c r="C1247" s="8" t="s">
        <v>1908</v>
      </c>
      <c r="D1247" s="8" t="s">
        <v>1909</v>
      </c>
      <c r="E1247" s="8" t="s">
        <v>5454</v>
      </c>
      <c r="F1247" s="4">
        <v>51181</v>
      </c>
      <c r="G1247" s="5" t="s">
        <v>1147</v>
      </c>
      <c r="H1247" s="4">
        <v>0</v>
      </c>
      <c r="I1247" s="6">
        <v>3000000</v>
      </c>
      <c r="J1247" s="6">
        <v>1479800</v>
      </c>
      <c r="K1247" s="7">
        <f t="shared" si="38"/>
        <v>1520200</v>
      </c>
      <c r="L1247" s="4" t="str">
        <f t="shared" si="39"/>
        <v>SIN REPORTE</v>
      </c>
    </row>
    <row r="1248" spans="1:12" x14ac:dyDescent="0.2">
      <c r="A1248" s="4" t="s">
        <v>11</v>
      </c>
      <c r="B1248" s="4" t="s">
        <v>22</v>
      </c>
      <c r="C1248" s="8" t="s">
        <v>1910</v>
      </c>
      <c r="D1248" s="8" t="s">
        <v>1911</v>
      </c>
      <c r="E1248" s="8" t="s">
        <v>5455</v>
      </c>
      <c r="F1248" s="4">
        <v>44335</v>
      </c>
      <c r="G1248" s="5" t="s">
        <v>1147</v>
      </c>
      <c r="H1248" s="4">
        <v>0</v>
      </c>
      <c r="I1248" s="6">
        <v>3000000</v>
      </c>
      <c r="J1248" s="6">
        <v>1480804</v>
      </c>
      <c r="K1248" s="7">
        <f t="shared" si="38"/>
        <v>1519196</v>
      </c>
      <c r="L1248" s="4" t="str">
        <f t="shared" si="39"/>
        <v>SIN REPORTE</v>
      </c>
    </row>
    <row r="1249" spans="1:12" x14ac:dyDescent="0.2">
      <c r="A1249" s="4" t="s">
        <v>11</v>
      </c>
      <c r="B1249" s="4" t="s">
        <v>25</v>
      </c>
      <c r="C1249" s="8" t="s">
        <v>1912</v>
      </c>
      <c r="D1249" s="8" t="s">
        <v>1913</v>
      </c>
      <c r="E1249" s="8" t="s">
        <v>5456</v>
      </c>
      <c r="F1249" s="4">
        <v>44194</v>
      </c>
      <c r="G1249" s="5" t="s">
        <v>1147</v>
      </c>
      <c r="H1249" s="4">
        <v>0</v>
      </c>
      <c r="I1249" s="6">
        <v>3000000</v>
      </c>
      <c r="J1249" s="6">
        <v>1481808</v>
      </c>
      <c r="K1249" s="7">
        <f t="shared" si="38"/>
        <v>1518192</v>
      </c>
      <c r="L1249" s="4" t="str">
        <f t="shared" si="39"/>
        <v>SIN REPORTE</v>
      </c>
    </row>
    <row r="1250" spans="1:12" x14ac:dyDescent="0.2">
      <c r="A1250" s="4" t="s">
        <v>11</v>
      </c>
      <c r="B1250" s="4" t="s">
        <v>157</v>
      </c>
      <c r="C1250" s="8" t="s">
        <v>1914</v>
      </c>
      <c r="D1250" s="8" t="s">
        <v>1915</v>
      </c>
      <c r="E1250" s="8" t="s">
        <v>5457</v>
      </c>
      <c r="F1250" s="4">
        <v>82897</v>
      </c>
      <c r="G1250" s="5" t="s">
        <v>1147</v>
      </c>
      <c r="H1250" s="4">
        <v>0</v>
      </c>
      <c r="I1250" s="6">
        <v>3000000</v>
      </c>
      <c r="J1250" s="6">
        <v>1482812</v>
      </c>
      <c r="K1250" s="7">
        <f t="shared" si="38"/>
        <v>1517188</v>
      </c>
      <c r="L1250" s="4" t="str">
        <f t="shared" si="39"/>
        <v>SIN REPORTE</v>
      </c>
    </row>
    <row r="1251" spans="1:12" x14ac:dyDescent="0.2">
      <c r="A1251" s="4" t="s">
        <v>11</v>
      </c>
      <c r="B1251" s="4" t="s">
        <v>50</v>
      </c>
      <c r="C1251" s="8" t="s">
        <v>1818</v>
      </c>
      <c r="D1251" s="8" t="s">
        <v>1916</v>
      </c>
      <c r="E1251" s="8" t="s">
        <v>5458</v>
      </c>
      <c r="F1251" s="4">
        <v>63467</v>
      </c>
      <c r="G1251" s="5" t="s">
        <v>1147</v>
      </c>
      <c r="H1251" s="4">
        <v>0</v>
      </c>
      <c r="I1251" s="6">
        <v>3000000</v>
      </c>
      <c r="J1251" s="6">
        <v>1483816</v>
      </c>
      <c r="K1251" s="7">
        <f t="shared" si="38"/>
        <v>1516184</v>
      </c>
      <c r="L1251" s="4" t="str">
        <f t="shared" si="39"/>
        <v>SIN REPORTE</v>
      </c>
    </row>
    <row r="1252" spans="1:12" x14ac:dyDescent="0.2">
      <c r="A1252" s="4" t="s">
        <v>11</v>
      </c>
      <c r="B1252" s="4" t="s">
        <v>12</v>
      </c>
      <c r="C1252" s="8" t="s">
        <v>1917</v>
      </c>
      <c r="D1252" s="8" t="s">
        <v>1918</v>
      </c>
      <c r="E1252" s="8" t="s">
        <v>5459</v>
      </c>
      <c r="F1252" s="4">
        <v>44236</v>
      </c>
      <c r="G1252" s="5" t="s">
        <v>1147</v>
      </c>
      <c r="H1252" s="4">
        <v>0</v>
      </c>
      <c r="I1252" s="6">
        <v>3000000</v>
      </c>
      <c r="J1252" s="6">
        <v>1484820</v>
      </c>
      <c r="K1252" s="7">
        <f t="shared" si="38"/>
        <v>1515180</v>
      </c>
      <c r="L1252" s="4" t="str">
        <f t="shared" si="39"/>
        <v>SIN REPORTE</v>
      </c>
    </row>
    <row r="1253" spans="1:12" x14ac:dyDescent="0.2">
      <c r="A1253" s="4" t="s">
        <v>11</v>
      </c>
      <c r="B1253" s="4" t="s">
        <v>19</v>
      </c>
      <c r="C1253" s="8" t="s">
        <v>1919</v>
      </c>
      <c r="D1253" s="8" t="s">
        <v>1920</v>
      </c>
      <c r="E1253" s="8" t="s">
        <v>5460</v>
      </c>
      <c r="F1253" s="4">
        <v>755890</v>
      </c>
      <c r="G1253" s="5" t="s">
        <v>1147</v>
      </c>
      <c r="H1253" s="4">
        <v>0</v>
      </c>
      <c r="I1253" s="6">
        <v>3000000</v>
      </c>
      <c r="J1253" s="6">
        <v>1485824</v>
      </c>
      <c r="K1253" s="7">
        <f t="shared" si="38"/>
        <v>1514176</v>
      </c>
      <c r="L1253" s="4" t="str">
        <f t="shared" si="39"/>
        <v>SIN REPORTE</v>
      </c>
    </row>
    <row r="1254" spans="1:12" x14ac:dyDescent="0.2">
      <c r="A1254" s="4" t="s">
        <v>11</v>
      </c>
      <c r="B1254" s="4" t="s">
        <v>12</v>
      </c>
      <c r="C1254" s="8" t="s">
        <v>1921</v>
      </c>
      <c r="D1254" s="8" t="s">
        <v>1922</v>
      </c>
      <c r="E1254" s="8" t="s">
        <v>5461</v>
      </c>
      <c r="F1254" s="4">
        <v>769131</v>
      </c>
      <c r="G1254" s="5" t="s">
        <v>1147</v>
      </c>
      <c r="H1254" s="4">
        <v>0</v>
      </c>
      <c r="I1254" s="6">
        <v>3000000</v>
      </c>
      <c r="J1254" s="6">
        <v>1486828</v>
      </c>
      <c r="K1254" s="7">
        <f t="shared" si="38"/>
        <v>1513172</v>
      </c>
      <c r="L1254" s="4" t="str">
        <f t="shared" si="39"/>
        <v>SIN REPORTE</v>
      </c>
    </row>
    <row r="1255" spans="1:12" x14ac:dyDescent="0.2">
      <c r="A1255" s="4" t="s">
        <v>11</v>
      </c>
      <c r="B1255" s="4" t="s">
        <v>22</v>
      </c>
      <c r="C1255" s="8" t="s">
        <v>1923</v>
      </c>
      <c r="D1255" s="8" t="s">
        <v>1924</v>
      </c>
      <c r="E1255" s="8" t="s">
        <v>5462</v>
      </c>
      <c r="F1255" s="4">
        <v>1017027</v>
      </c>
      <c r="G1255" s="5" t="s">
        <v>1147</v>
      </c>
      <c r="H1255" s="4">
        <v>0</v>
      </c>
      <c r="I1255" s="6">
        <v>3000000</v>
      </c>
      <c r="J1255" s="6">
        <v>1487832</v>
      </c>
      <c r="K1255" s="7">
        <f t="shared" si="38"/>
        <v>1512168</v>
      </c>
      <c r="L1255" s="4" t="str">
        <f t="shared" si="39"/>
        <v>SIN REPORTE</v>
      </c>
    </row>
    <row r="1256" spans="1:12" x14ac:dyDescent="0.2">
      <c r="A1256" s="4" t="s">
        <v>11</v>
      </c>
      <c r="B1256" s="4" t="s">
        <v>22</v>
      </c>
      <c r="C1256" s="8" t="s">
        <v>1925</v>
      </c>
      <c r="D1256" s="8" t="s">
        <v>1926</v>
      </c>
      <c r="E1256" s="8" t="s">
        <v>5463</v>
      </c>
      <c r="F1256" s="4">
        <v>1396819</v>
      </c>
      <c r="G1256" s="5" t="s">
        <v>1147</v>
      </c>
      <c r="H1256" s="4">
        <v>0</v>
      </c>
      <c r="I1256" s="6">
        <v>3000000</v>
      </c>
      <c r="J1256" s="6">
        <v>1488836</v>
      </c>
      <c r="K1256" s="7">
        <f t="shared" si="38"/>
        <v>1511164</v>
      </c>
      <c r="L1256" s="4" t="str">
        <f t="shared" si="39"/>
        <v>SIN REPORTE</v>
      </c>
    </row>
    <row r="1257" spans="1:12" x14ac:dyDescent="0.2">
      <c r="A1257" s="4" t="s">
        <v>11</v>
      </c>
      <c r="B1257" s="4" t="s">
        <v>19</v>
      </c>
      <c r="C1257" s="8" t="s">
        <v>1927</v>
      </c>
      <c r="D1257" s="8" t="s">
        <v>1928</v>
      </c>
      <c r="E1257" s="8" t="s">
        <v>5464</v>
      </c>
      <c r="F1257" s="4">
        <v>1007812</v>
      </c>
      <c r="G1257" s="5" t="s">
        <v>1147</v>
      </c>
      <c r="H1257" s="4">
        <v>0</v>
      </c>
      <c r="I1257" s="6">
        <v>3000000</v>
      </c>
      <c r="J1257" s="6">
        <v>1489840</v>
      </c>
      <c r="K1257" s="7">
        <f t="shared" si="38"/>
        <v>1510160</v>
      </c>
      <c r="L1257" s="4" t="str">
        <f t="shared" si="39"/>
        <v>SIN REPORTE</v>
      </c>
    </row>
    <row r="1258" spans="1:12" x14ac:dyDescent="0.2">
      <c r="A1258" s="4" t="s">
        <v>11</v>
      </c>
      <c r="B1258" s="4" t="s">
        <v>19</v>
      </c>
      <c r="C1258" s="8" t="s">
        <v>1680</v>
      </c>
      <c r="D1258" s="8" t="s">
        <v>1929</v>
      </c>
      <c r="E1258" s="8" t="s">
        <v>5465</v>
      </c>
      <c r="F1258" s="4">
        <v>1389400</v>
      </c>
      <c r="G1258" s="5" t="s">
        <v>1147</v>
      </c>
      <c r="H1258" s="4">
        <v>0</v>
      </c>
      <c r="I1258" s="6">
        <v>3000000</v>
      </c>
      <c r="J1258" s="6">
        <v>1490844</v>
      </c>
      <c r="K1258" s="7">
        <f t="shared" si="38"/>
        <v>1509156</v>
      </c>
      <c r="L1258" s="4" t="str">
        <f t="shared" si="39"/>
        <v>SIN REPORTE</v>
      </c>
    </row>
    <row r="1259" spans="1:12" x14ac:dyDescent="0.2">
      <c r="A1259" s="4" t="s">
        <v>11</v>
      </c>
      <c r="B1259" s="4" t="s">
        <v>12</v>
      </c>
      <c r="C1259" s="8" t="s">
        <v>1930</v>
      </c>
      <c r="D1259" s="8" t="s">
        <v>1931</v>
      </c>
      <c r="E1259" s="8" t="s">
        <v>5466</v>
      </c>
      <c r="F1259" s="4">
        <v>1555125</v>
      </c>
      <c r="G1259" s="5" t="s">
        <v>1147</v>
      </c>
      <c r="H1259" s="4">
        <v>0</v>
      </c>
      <c r="I1259" s="6">
        <v>3000000</v>
      </c>
      <c r="J1259" s="6">
        <v>1491848</v>
      </c>
      <c r="K1259" s="7">
        <f t="shared" si="38"/>
        <v>1508152</v>
      </c>
      <c r="L1259" s="4" t="str">
        <f t="shared" si="39"/>
        <v>SIN REPORTE</v>
      </c>
    </row>
    <row r="1260" spans="1:12" x14ac:dyDescent="0.2">
      <c r="A1260" s="4" t="s">
        <v>11</v>
      </c>
      <c r="B1260" s="4" t="s">
        <v>67</v>
      </c>
      <c r="C1260" s="8" t="s">
        <v>1932</v>
      </c>
      <c r="D1260" s="8" t="s">
        <v>1933</v>
      </c>
      <c r="E1260" s="8" t="s">
        <v>5467</v>
      </c>
      <c r="F1260" s="4">
        <v>455475</v>
      </c>
      <c r="G1260" s="5" t="s">
        <v>1147</v>
      </c>
      <c r="H1260" s="4">
        <v>0</v>
      </c>
      <c r="I1260" s="6">
        <v>3000000</v>
      </c>
      <c r="J1260" s="6">
        <v>1492852</v>
      </c>
      <c r="K1260" s="7">
        <f t="shared" si="38"/>
        <v>1507148</v>
      </c>
      <c r="L1260" s="4" t="str">
        <f t="shared" si="39"/>
        <v>SIN REPORTE</v>
      </c>
    </row>
    <row r="1261" spans="1:12" x14ac:dyDescent="0.2">
      <c r="A1261" s="4" t="s">
        <v>11</v>
      </c>
      <c r="B1261" s="4" t="s">
        <v>25</v>
      </c>
      <c r="C1261" s="8" t="s">
        <v>1934</v>
      </c>
      <c r="D1261" s="8" t="s">
        <v>1935</v>
      </c>
      <c r="E1261" s="8" t="s">
        <v>5468</v>
      </c>
      <c r="F1261" s="4">
        <v>108965</v>
      </c>
      <c r="G1261" s="5" t="s">
        <v>1147</v>
      </c>
      <c r="H1261" s="4">
        <v>0</v>
      </c>
      <c r="I1261" s="6">
        <v>3000000</v>
      </c>
      <c r="J1261" s="6">
        <v>1493856</v>
      </c>
      <c r="K1261" s="7">
        <f t="shared" si="38"/>
        <v>1506144</v>
      </c>
      <c r="L1261" s="4" t="str">
        <f t="shared" si="39"/>
        <v>SIN REPORTE</v>
      </c>
    </row>
    <row r="1262" spans="1:12" x14ac:dyDescent="0.2">
      <c r="A1262" s="4" t="s">
        <v>11</v>
      </c>
      <c r="B1262" s="4" t="s">
        <v>50</v>
      </c>
      <c r="C1262" s="8" t="s">
        <v>1936</v>
      </c>
      <c r="D1262" s="8" t="s">
        <v>1937</v>
      </c>
      <c r="E1262" s="8" t="s">
        <v>5469</v>
      </c>
      <c r="F1262" s="4">
        <v>759298</v>
      </c>
      <c r="G1262" s="5" t="s">
        <v>1147</v>
      </c>
      <c r="H1262" s="4">
        <v>0</v>
      </c>
      <c r="I1262" s="6">
        <v>3000000</v>
      </c>
      <c r="J1262" s="6">
        <v>1494860</v>
      </c>
      <c r="K1262" s="7">
        <f t="shared" si="38"/>
        <v>1505140</v>
      </c>
      <c r="L1262" s="4" t="str">
        <f t="shared" si="39"/>
        <v>SIN REPORTE</v>
      </c>
    </row>
    <row r="1263" spans="1:12" x14ac:dyDescent="0.2">
      <c r="A1263" s="4" t="s">
        <v>11</v>
      </c>
      <c r="B1263" s="4" t="s">
        <v>157</v>
      </c>
      <c r="C1263" s="8" t="s">
        <v>1188</v>
      </c>
      <c r="D1263" s="8" t="s">
        <v>1938</v>
      </c>
      <c r="E1263" s="8" t="s">
        <v>5470</v>
      </c>
      <c r="F1263" s="4">
        <v>774792</v>
      </c>
      <c r="G1263" s="5" t="s">
        <v>1147</v>
      </c>
      <c r="H1263" s="4">
        <v>0</v>
      </c>
      <c r="I1263" s="6">
        <v>3000000</v>
      </c>
      <c r="J1263" s="6">
        <v>1495864</v>
      </c>
      <c r="K1263" s="7">
        <f t="shared" si="38"/>
        <v>1504136</v>
      </c>
      <c r="L1263" s="4" t="str">
        <f t="shared" si="39"/>
        <v>SIN REPORTE</v>
      </c>
    </row>
    <row r="1264" spans="1:12" x14ac:dyDescent="0.2">
      <c r="A1264" s="4" t="s">
        <v>11</v>
      </c>
      <c r="B1264" s="4" t="s">
        <v>16</v>
      </c>
      <c r="C1264" s="8" t="s">
        <v>1939</v>
      </c>
      <c r="D1264" s="8" t="s">
        <v>1940</v>
      </c>
      <c r="E1264" s="8" t="s">
        <v>5471</v>
      </c>
      <c r="F1264" s="4">
        <v>531127</v>
      </c>
      <c r="G1264" s="5" t="s">
        <v>1147</v>
      </c>
      <c r="H1264" s="4">
        <v>0</v>
      </c>
      <c r="I1264" s="6">
        <v>3000000</v>
      </c>
      <c r="J1264" s="6">
        <v>1496868</v>
      </c>
      <c r="K1264" s="7">
        <f t="shared" si="38"/>
        <v>1503132</v>
      </c>
      <c r="L1264" s="4" t="str">
        <f t="shared" si="39"/>
        <v>SIN REPORTE</v>
      </c>
    </row>
    <row r="1265" spans="1:12" x14ac:dyDescent="0.2">
      <c r="A1265" s="4" t="s">
        <v>11</v>
      </c>
      <c r="B1265" s="4" t="s">
        <v>25</v>
      </c>
      <c r="C1265" s="8" t="s">
        <v>1941</v>
      </c>
      <c r="D1265" s="8" t="s">
        <v>1942</v>
      </c>
      <c r="E1265" s="8" t="s">
        <v>5472</v>
      </c>
      <c r="F1265" s="4">
        <v>1754892</v>
      </c>
      <c r="G1265" s="5" t="s">
        <v>1147</v>
      </c>
      <c r="H1265" s="4">
        <v>0</v>
      </c>
      <c r="I1265" s="6">
        <v>3000000</v>
      </c>
      <c r="J1265" s="6">
        <v>1497872</v>
      </c>
      <c r="K1265" s="7">
        <f t="shared" si="38"/>
        <v>1502128</v>
      </c>
      <c r="L1265" s="4" t="str">
        <f t="shared" si="39"/>
        <v>SIN REPORTE</v>
      </c>
    </row>
    <row r="1266" spans="1:12" x14ac:dyDescent="0.2">
      <c r="A1266" s="4" t="s">
        <v>11</v>
      </c>
      <c r="B1266" s="4" t="s">
        <v>146</v>
      </c>
      <c r="C1266" s="8" t="s">
        <v>1606</v>
      </c>
      <c r="D1266" s="8" t="s">
        <v>1943</v>
      </c>
      <c r="E1266" s="8" t="s">
        <v>5473</v>
      </c>
      <c r="F1266" s="4">
        <v>860823</v>
      </c>
      <c r="G1266" s="5" t="s">
        <v>1147</v>
      </c>
      <c r="H1266" s="4">
        <v>0</v>
      </c>
      <c r="I1266" s="6">
        <v>3000000</v>
      </c>
      <c r="J1266" s="6">
        <v>1498876</v>
      </c>
      <c r="K1266" s="7">
        <f t="shared" si="38"/>
        <v>1501124</v>
      </c>
      <c r="L1266" s="4" t="str">
        <f t="shared" si="39"/>
        <v>SIN REPORTE</v>
      </c>
    </row>
    <row r="1267" spans="1:12" x14ac:dyDescent="0.2">
      <c r="A1267" s="4" t="s">
        <v>11</v>
      </c>
      <c r="B1267" s="4" t="s">
        <v>50</v>
      </c>
      <c r="C1267" s="8" t="s">
        <v>1944</v>
      </c>
      <c r="D1267" s="8" t="s">
        <v>1945</v>
      </c>
      <c r="E1267" s="8" t="s">
        <v>5474</v>
      </c>
      <c r="F1267" s="4">
        <v>1096898</v>
      </c>
      <c r="G1267" s="5" t="s">
        <v>1147</v>
      </c>
      <c r="H1267" s="4">
        <v>0</v>
      </c>
      <c r="I1267" s="6">
        <v>3000000</v>
      </c>
      <c r="J1267" s="6">
        <v>1499880</v>
      </c>
      <c r="K1267" s="7">
        <f t="shared" si="38"/>
        <v>1500120</v>
      </c>
      <c r="L1267" s="4" t="str">
        <f t="shared" si="39"/>
        <v>SIN REPORTE</v>
      </c>
    </row>
    <row r="1268" spans="1:12" x14ac:dyDescent="0.2">
      <c r="A1268" s="4" t="s">
        <v>11</v>
      </c>
      <c r="B1268" s="4" t="s">
        <v>50</v>
      </c>
      <c r="C1268" s="8" t="s">
        <v>979</v>
      </c>
      <c r="D1268" s="8" t="s">
        <v>1946</v>
      </c>
      <c r="E1268" s="8" t="s">
        <v>5475</v>
      </c>
      <c r="F1268" s="4">
        <v>1013844</v>
      </c>
      <c r="G1268" s="5" t="s">
        <v>1147</v>
      </c>
      <c r="H1268" s="4">
        <v>0</v>
      </c>
      <c r="I1268" s="6">
        <v>3000000</v>
      </c>
      <c r="J1268" s="6">
        <v>1500884</v>
      </c>
      <c r="K1268" s="7">
        <f t="shared" si="38"/>
        <v>1499116</v>
      </c>
      <c r="L1268" s="4" t="str">
        <f t="shared" si="39"/>
        <v>SIN REPORTE</v>
      </c>
    </row>
    <row r="1269" spans="1:12" x14ac:dyDescent="0.2">
      <c r="A1269" s="4" t="s">
        <v>11</v>
      </c>
      <c r="B1269" s="4" t="s">
        <v>12</v>
      </c>
      <c r="C1269" s="8" t="s">
        <v>1947</v>
      </c>
      <c r="D1269" s="8" t="s">
        <v>1948</v>
      </c>
      <c r="E1269" s="8" t="s">
        <v>5476</v>
      </c>
      <c r="F1269" s="4">
        <v>1660834</v>
      </c>
      <c r="G1269" s="5" t="s">
        <v>1147</v>
      </c>
      <c r="H1269" s="4">
        <v>0</v>
      </c>
      <c r="I1269" s="6">
        <v>3000000</v>
      </c>
      <c r="J1269" s="6">
        <v>1501888</v>
      </c>
      <c r="K1269" s="7">
        <f t="shared" si="38"/>
        <v>1498112</v>
      </c>
      <c r="L1269" s="4" t="str">
        <f t="shared" si="39"/>
        <v>SIN REPORTE</v>
      </c>
    </row>
    <row r="1270" spans="1:12" x14ac:dyDescent="0.2">
      <c r="A1270" s="4" t="s">
        <v>11</v>
      </c>
      <c r="B1270" s="4" t="s">
        <v>12</v>
      </c>
      <c r="C1270" s="8" t="s">
        <v>1949</v>
      </c>
      <c r="D1270" s="8" t="s">
        <v>1950</v>
      </c>
      <c r="E1270" s="8" t="s">
        <v>5477</v>
      </c>
      <c r="F1270" s="4">
        <v>1659349</v>
      </c>
      <c r="G1270" s="5" t="s">
        <v>1147</v>
      </c>
      <c r="H1270" s="4">
        <v>0</v>
      </c>
      <c r="I1270" s="6">
        <v>3000000</v>
      </c>
      <c r="J1270" s="6">
        <v>1502892</v>
      </c>
      <c r="K1270" s="7">
        <f t="shared" si="38"/>
        <v>1497108</v>
      </c>
      <c r="L1270" s="4" t="str">
        <f t="shared" si="39"/>
        <v>SIN REPORTE</v>
      </c>
    </row>
    <row r="1271" spans="1:12" x14ac:dyDescent="0.2">
      <c r="A1271" s="4" t="s">
        <v>11</v>
      </c>
      <c r="B1271" s="4" t="s">
        <v>488</v>
      </c>
      <c r="C1271" s="8" t="s">
        <v>884</v>
      </c>
      <c r="D1271" s="8" t="s">
        <v>1951</v>
      </c>
      <c r="E1271" s="8" t="s">
        <v>5478</v>
      </c>
      <c r="F1271" s="4">
        <v>1423811</v>
      </c>
      <c r="G1271" s="5" t="s">
        <v>1147</v>
      </c>
      <c r="H1271" s="4">
        <v>0</v>
      </c>
      <c r="I1271" s="6">
        <v>3000000</v>
      </c>
      <c r="J1271" s="6">
        <v>1503896</v>
      </c>
      <c r="K1271" s="7">
        <f t="shared" si="38"/>
        <v>1496104</v>
      </c>
      <c r="L1271" s="4" t="str">
        <f t="shared" si="39"/>
        <v>SIN REPORTE</v>
      </c>
    </row>
    <row r="1272" spans="1:12" x14ac:dyDescent="0.2">
      <c r="A1272" s="4" t="s">
        <v>11</v>
      </c>
      <c r="B1272" s="4" t="s">
        <v>50</v>
      </c>
      <c r="C1272" s="8" t="s">
        <v>1755</v>
      </c>
      <c r="D1272" s="8" t="s">
        <v>1952</v>
      </c>
      <c r="E1272" s="8" t="s">
        <v>5479</v>
      </c>
      <c r="F1272" s="4">
        <v>735538</v>
      </c>
      <c r="G1272" s="5" t="s">
        <v>1147</v>
      </c>
      <c r="H1272" s="4">
        <v>0</v>
      </c>
      <c r="I1272" s="6">
        <v>3000000</v>
      </c>
      <c r="J1272" s="6">
        <v>1504900</v>
      </c>
      <c r="K1272" s="7">
        <f t="shared" si="38"/>
        <v>1495100</v>
      </c>
      <c r="L1272" s="4" t="str">
        <f t="shared" si="39"/>
        <v>SIN REPORTE</v>
      </c>
    </row>
    <row r="1273" spans="1:12" x14ac:dyDescent="0.2">
      <c r="A1273" s="4" t="s">
        <v>11</v>
      </c>
      <c r="B1273" s="4" t="s">
        <v>25</v>
      </c>
      <c r="C1273" s="8" t="s">
        <v>1953</v>
      </c>
      <c r="D1273" s="8" t="s">
        <v>1954</v>
      </c>
      <c r="E1273" s="8" t="s">
        <v>5480</v>
      </c>
      <c r="F1273" s="4">
        <v>26789</v>
      </c>
      <c r="G1273" s="5" t="s">
        <v>1147</v>
      </c>
      <c r="H1273" s="4">
        <v>0</v>
      </c>
      <c r="I1273" s="6">
        <v>3000000</v>
      </c>
      <c r="J1273" s="6">
        <v>1505904</v>
      </c>
      <c r="K1273" s="7">
        <f t="shared" si="38"/>
        <v>1494096</v>
      </c>
      <c r="L1273" s="4" t="str">
        <f t="shared" si="39"/>
        <v>SIN REPORTE</v>
      </c>
    </row>
    <row r="1274" spans="1:12" x14ac:dyDescent="0.2">
      <c r="A1274" s="4" t="s">
        <v>11</v>
      </c>
      <c r="B1274" s="4" t="s">
        <v>50</v>
      </c>
      <c r="C1274" s="8" t="s">
        <v>1879</v>
      </c>
      <c r="D1274" s="8" t="s">
        <v>1955</v>
      </c>
      <c r="E1274" s="8" t="s">
        <v>5481</v>
      </c>
      <c r="F1274" s="4">
        <v>603751</v>
      </c>
      <c r="G1274" s="5" t="s">
        <v>1147</v>
      </c>
      <c r="H1274" s="4">
        <v>0</v>
      </c>
      <c r="I1274" s="6">
        <v>3000000</v>
      </c>
      <c r="J1274" s="6">
        <v>1506908</v>
      </c>
      <c r="K1274" s="7">
        <f t="shared" si="38"/>
        <v>1493092</v>
      </c>
      <c r="L1274" s="4" t="str">
        <f t="shared" si="39"/>
        <v>SIN REPORTE</v>
      </c>
    </row>
    <row r="1275" spans="1:12" x14ac:dyDescent="0.2">
      <c r="A1275" s="4" t="s">
        <v>11</v>
      </c>
      <c r="B1275" s="4" t="s">
        <v>22</v>
      </c>
      <c r="C1275" s="8" t="s">
        <v>1755</v>
      </c>
      <c r="D1275" s="8" t="s">
        <v>1729</v>
      </c>
      <c r="E1275" s="8" t="s">
        <v>5482</v>
      </c>
      <c r="F1275" s="4">
        <v>1339801</v>
      </c>
      <c r="G1275" s="5" t="s">
        <v>1147</v>
      </c>
      <c r="H1275" s="4">
        <v>0</v>
      </c>
      <c r="I1275" s="6">
        <v>3000000</v>
      </c>
      <c r="J1275" s="6">
        <v>1507912</v>
      </c>
      <c r="K1275" s="7">
        <f t="shared" si="38"/>
        <v>1492088</v>
      </c>
      <c r="L1275" s="4" t="str">
        <f t="shared" si="39"/>
        <v>SIN REPORTE</v>
      </c>
    </row>
    <row r="1276" spans="1:12" x14ac:dyDescent="0.2">
      <c r="A1276" s="4" t="s">
        <v>11</v>
      </c>
      <c r="B1276" s="4" t="s">
        <v>12</v>
      </c>
      <c r="C1276" s="8" t="s">
        <v>1956</v>
      </c>
      <c r="D1276" s="8" t="s">
        <v>1957</v>
      </c>
      <c r="E1276" s="8" t="s">
        <v>5483</v>
      </c>
      <c r="F1276" s="4">
        <v>1659604</v>
      </c>
      <c r="G1276" s="5" t="s">
        <v>1147</v>
      </c>
      <c r="H1276" s="4">
        <v>0</v>
      </c>
      <c r="I1276" s="6">
        <v>3000000</v>
      </c>
      <c r="J1276" s="6">
        <v>1508916</v>
      </c>
      <c r="K1276" s="7">
        <f t="shared" si="38"/>
        <v>1491084</v>
      </c>
      <c r="L1276" s="4" t="str">
        <f t="shared" si="39"/>
        <v>SIN REPORTE</v>
      </c>
    </row>
    <row r="1277" spans="1:12" x14ac:dyDescent="0.2">
      <c r="A1277" s="4" t="s">
        <v>11</v>
      </c>
      <c r="B1277" s="4" t="s">
        <v>12</v>
      </c>
      <c r="C1277" s="8" t="s">
        <v>1958</v>
      </c>
      <c r="D1277" s="8" t="s">
        <v>1959</v>
      </c>
      <c r="E1277" s="8" t="s">
        <v>5484</v>
      </c>
      <c r="F1277" s="4">
        <v>531424</v>
      </c>
      <c r="G1277" s="5" t="s">
        <v>1147</v>
      </c>
      <c r="H1277" s="4">
        <v>0</v>
      </c>
      <c r="I1277" s="6">
        <v>3000000</v>
      </c>
      <c r="J1277" s="6">
        <v>1509920</v>
      </c>
      <c r="K1277" s="7">
        <f t="shared" si="38"/>
        <v>1490080</v>
      </c>
      <c r="L1277" s="4" t="str">
        <f t="shared" si="39"/>
        <v>SIN REPORTE</v>
      </c>
    </row>
    <row r="1278" spans="1:12" x14ac:dyDescent="0.2">
      <c r="A1278" s="4" t="s">
        <v>11</v>
      </c>
      <c r="B1278" s="4" t="s">
        <v>25</v>
      </c>
      <c r="C1278" s="8" t="s">
        <v>1960</v>
      </c>
      <c r="D1278" s="8" t="s">
        <v>1961</v>
      </c>
      <c r="E1278" s="8" t="s">
        <v>5485</v>
      </c>
      <c r="F1278" s="4">
        <v>1809068</v>
      </c>
      <c r="G1278" s="5" t="s">
        <v>1147</v>
      </c>
      <c r="H1278" s="4">
        <v>0</v>
      </c>
      <c r="I1278" s="6">
        <v>3000000</v>
      </c>
      <c r="J1278" s="6">
        <v>1510924</v>
      </c>
      <c r="K1278" s="7">
        <f t="shared" si="38"/>
        <v>1489076</v>
      </c>
      <c r="L1278" s="4" t="str">
        <f t="shared" si="39"/>
        <v>SIN REPORTE</v>
      </c>
    </row>
    <row r="1279" spans="1:12" x14ac:dyDescent="0.2">
      <c r="A1279" s="4" t="s">
        <v>11</v>
      </c>
      <c r="B1279" s="4" t="s">
        <v>50</v>
      </c>
      <c r="C1279" s="8" t="s">
        <v>1962</v>
      </c>
      <c r="D1279" s="8" t="s">
        <v>1963</v>
      </c>
      <c r="E1279" s="8" t="s">
        <v>5486</v>
      </c>
      <c r="F1279" s="4">
        <v>511459</v>
      </c>
      <c r="G1279" s="5" t="s">
        <v>1147</v>
      </c>
      <c r="H1279" s="4">
        <v>0</v>
      </c>
      <c r="I1279" s="6">
        <v>3000000</v>
      </c>
      <c r="J1279" s="6">
        <v>1511928</v>
      </c>
      <c r="K1279" s="7">
        <f t="shared" si="38"/>
        <v>1488072</v>
      </c>
      <c r="L1279" s="4" t="str">
        <f t="shared" si="39"/>
        <v>SIN REPORTE</v>
      </c>
    </row>
    <row r="1280" spans="1:12" x14ac:dyDescent="0.2">
      <c r="A1280" s="4" t="s">
        <v>11</v>
      </c>
      <c r="B1280" s="4" t="s">
        <v>12</v>
      </c>
      <c r="C1280" s="8" t="s">
        <v>1964</v>
      </c>
      <c r="D1280" s="8" t="s">
        <v>1965</v>
      </c>
      <c r="E1280" s="8" t="s">
        <v>5487</v>
      </c>
      <c r="F1280" s="4">
        <v>1752292</v>
      </c>
      <c r="G1280" s="5" t="s">
        <v>1147</v>
      </c>
      <c r="H1280" s="4">
        <v>0</v>
      </c>
      <c r="I1280" s="6">
        <v>3000000</v>
      </c>
      <c r="J1280" s="6">
        <v>1512932</v>
      </c>
      <c r="K1280" s="7">
        <f t="shared" si="38"/>
        <v>1487068</v>
      </c>
      <c r="L1280" s="4" t="str">
        <f t="shared" si="39"/>
        <v>SIN REPORTE</v>
      </c>
    </row>
    <row r="1281" spans="1:12" x14ac:dyDescent="0.2">
      <c r="A1281" s="4" t="s">
        <v>11</v>
      </c>
      <c r="B1281" s="4" t="s">
        <v>157</v>
      </c>
      <c r="C1281" s="8" t="s">
        <v>1966</v>
      </c>
      <c r="D1281" s="8" t="s">
        <v>1967</v>
      </c>
      <c r="E1281" s="8" t="s">
        <v>5488</v>
      </c>
      <c r="F1281" s="4">
        <v>1433497</v>
      </c>
      <c r="G1281" s="5" t="s">
        <v>1147</v>
      </c>
      <c r="H1281" s="4">
        <v>0</v>
      </c>
      <c r="I1281" s="6">
        <v>3000000</v>
      </c>
      <c r="J1281" s="6">
        <v>1513936</v>
      </c>
      <c r="K1281" s="7">
        <f t="shared" si="38"/>
        <v>1486064</v>
      </c>
      <c r="L1281" s="4" t="str">
        <f t="shared" si="39"/>
        <v>SIN REPORTE</v>
      </c>
    </row>
    <row r="1282" spans="1:12" x14ac:dyDescent="0.2">
      <c r="A1282" s="4" t="s">
        <v>11</v>
      </c>
      <c r="B1282" s="4" t="s">
        <v>12</v>
      </c>
      <c r="C1282" s="8" t="s">
        <v>1968</v>
      </c>
      <c r="D1282" s="8" t="s">
        <v>1969</v>
      </c>
      <c r="E1282" s="8" t="s">
        <v>5489</v>
      </c>
      <c r="F1282" s="4">
        <v>1754900</v>
      </c>
      <c r="G1282" s="5" t="s">
        <v>1147</v>
      </c>
      <c r="H1282" s="4">
        <v>0</v>
      </c>
      <c r="I1282" s="6">
        <v>3000000</v>
      </c>
      <c r="J1282" s="6">
        <v>1514940</v>
      </c>
      <c r="K1282" s="7">
        <f t="shared" si="38"/>
        <v>1485060</v>
      </c>
      <c r="L1282" s="4" t="str">
        <f t="shared" si="39"/>
        <v>SIN REPORTE</v>
      </c>
    </row>
    <row r="1283" spans="1:12" x14ac:dyDescent="0.2">
      <c r="A1283" s="4" t="s">
        <v>11</v>
      </c>
      <c r="B1283" s="4" t="s">
        <v>67</v>
      </c>
      <c r="C1283" s="8" t="s">
        <v>1784</v>
      </c>
      <c r="D1283" s="8" t="s">
        <v>1970</v>
      </c>
      <c r="E1283" s="8" t="s">
        <v>5490</v>
      </c>
      <c r="F1283" s="4">
        <v>1692464</v>
      </c>
      <c r="G1283" s="5" t="s">
        <v>1147</v>
      </c>
      <c r="H1283" s="4">
        <v>0</v>
      </c>
      <c r="I1283" s="6">
        <v>3000000</v>
      </c>
      <c r="J1283" s="6">
        <v>1515944</v>
      </c>
      <c r="K1283" s="7">
        <f t="shared" ref="K1283:K1346" si="40">I1283-J1283</f>
        <v>1484056</v>
      </c>
      <c r="L1283" s="4" t="str">
        <f t="shared" ref="L1283:L1346" si="41">IF(H1283=0,"SIN REPORTE",IF(H1283&lt;=90,"COBRO JURIDICO","CARTERA CASTIGADA"))</f>
        <v>SIN REPORTE</v>
      </c>
    </row>
    <row r="1284" spans="1:12" x14ac:dyDescent="0.2">
      <c r="A1284" s="4" t="s">
        <v>11</v>
      </c>
      <c r="B1284" s="4" t="s">
        <v>12</v>
      </c>
      <c r="C1284" s="8" t="s">
        <v>1770</v>
      </c>
      <c r="D1284" s="8" t="s">
        <v>1971</v>
      </c>
      <c r="E1284" s="8" t="s">
        <v>5491</v>
      </c>
      <c r="F1284" s="4">
        <v>1659778</v>
      </c>
      <c r="G1284" s="5" t="s">
        <v>1147</v>
      </c>
      <c r="H1284" s="4">
        <v>0</v>
      </c>
      <c r="I1284" s="6">
        <v>3000000</v>
      </c>
      <c r="J1284" s="6">
        <v>1516948</v>
      </c>
      <c r="K1284" s="7">
        <f t="shared" si="40"/>
        <v>1483052</v>
      </c>
      <c r="L1284" s="4" t="str">
        <f t="shared" si="41"/>
        <v>SIN REPORTE</v>
      </c>
    </row>
    <row r="1285" spans="1:12" x14ac:dyDescent="0.2">
      <c r="A1285" s="4" t="s">
        <v>11</v>
      </c>
      <c r="B1285" s="4" t="s">
        <v>16</v>
      </c>
      <c r="C1285" s="8" t="s">
        <v>1972</v>
      </c>
      <c r="D1285" s="8" t="s">
        <v>1973</v>
      </c>
      <c r="E1285" s="8" t="s">
        <v>5492</v>
      </c>
      <c r="F1285" s="4">
        <v>1380318</v>
      </c>
      <c r="G1285" s="5" t="s">
        <v>1147</v>
      </c>
      <c r="H1285" s="4">
        <v>0</v>
      </c>
      <c r="I1285" s="6">
        <v>3000000</v>
      </c>
      <c r="J1285" s="6">
        <v>1517952</v>
      </c>
      <c r="K1285" s="7">
        <f t="shared" si="40"/>
        <v>1482048</v>
      </c>
      <c r="L1285" s="4" t="str">
        <f t="shared" si="41"/>
        <v>SIN REPORTE</v>
      </c>
    </row>
    <row r="1286" spans="1:12" x14ac:dyDescent="0.2">
      <c r="A1286" s="4" t="s">
        <v>11</v>
      </c>
      <c r="B1286" s="4" t="s">
        <v>488</v>
      </c>
      <c r="C1286" s="8" t="s">
        <v>1974</v>
      </c>
      <c r="D1286" s="8" t="s">
        <v>1975</v>
      </c>
      <c r="E1286" s="8" t="s">
        <v>5493</v>
      </c>
      <c r="F1286" s="4">
        <v>521417</v>
      </c>
      <c r="G1286" s="5" t="s">
        <v>1147</v>
      </c>
      <c r="H1286" s="4">
        <v>0</v>
      </c>
      <c r="I1286" s="6">
        <v>3000000</v>
      </c>
      <c r="J1286" s="6">
        <v>1518956</v>
      </c>
      <c r="K1286" s="7">
        <f t="shared" si="40"/>
        <v>1481044</v>
      </c>
      <c r="L1286" s="4" t="str">
        <f t="shared" si="41"/>
        <v>SIN REPORTE</v>
      </c>
    </row>
    <row r="1287" spans="1:12" x14ac:dyDescent="0.2">
      <c r="A1287" s="4" t="s">
        <v>11</v>
      </c>
      <c r="B1287" s="4" t="s">
        <v>50</v>
      </c>
      <c r="C1287" s="8" t="s">
        <v>1976</v>
      </c>
      <c r="D1287" s="8" t="s">
        <v>1977</v>
      </c>
      <c r="E1287" s="8" t="s">
        <v>5494</v>
      </c>
      <c r="F1287" s="4">
        <v>608651</v>
      </c>
      <c r="G1287" s="5" t="s">
        <v>1147</v>
      </c>
      <c r="H1287" s="4">
        <v>0</v>
      </c>
      <c r="I1287" s="6">
        <v>3000000</v>
      </c>
      <c r="J1287" s="6">
        <v>1519960</v>
      </c>
      <c r="K1287" s="7">
        <f t="shared" si="40"/>
        <v>1480040</v>
      </c>
      <c r="L1287" s="4" t="str">
        <f t="shared" si="41"/>
        <v>SIN REPORTE</v>
      </c>
    </row>
    <row r="1288" spans="1:12" x14ac:dyDescent="0.2">
      <c r="A1288" s="4" t="s">
        <v>11</v>
      </c>
      <c r="B1288" s="4" t="s">
        <v>50</v>
      </c>
      <c r="C1288" s="8" t="s">
        <v>1978</v>
      </c>
      <c r="D1288" s="8" t="s">
        <v>1979</v>
      </c>
      <c r="E1288" s="8" t="s">
        <v>5495</v>
      </c>
      <c r="F1288" s="4">
        <v>525129</v>
      </c>
      <c r="G1288" s="5" t="s">
        <v>1147</v>
      </c>
      <c r="H1288" s="4">
        <v>0</v>
      </c>
      <c r="I1288" s="6">
        <v>3000000</v>
      </c>
      <c r="J1288" s="6">
        <v>1520964</v>
      </c>
      <c r="K1288" s="7">
        <f t="shared" si="40"/>
        <v>1479036</v>
      </c>
      <c r="L1288" s="4" t="str">
        <f t="shared" si="41"/>
        <v>SIN REPORTE</v>
      </c>
    </row>
    <row r="1289" spans="1:12" x14ac:dyDescent="0.2">
      <c r="A1289" s="4" t="s">
        <v>11</v>
      </c>
      <c r="B1289" s="4" t="s">
        <v>25</v>
      </c>
      <c r="C1289" s="8" t="s">
        <v>1980</v>
      </c>
      <c r="D1289" s="8" t="s">
        <v>1981</v>
      </c>
      <c r="E1289" s="8" t="s">
        <v>5496</v>
      </c>
      <c r="F1289" s="4">
        <v>13133</v>
      </c>
      <c r="G1289" s="5" t="s">
        <v>1147</v>
      </c>
      <c r="H1289" s="4">
        <v>0</v>
      </c>
      <c r="I1289" s="6">
        <v>3000000</v>
      </c>
      <c r="J1289" s="6">
        <v>1521968</v>
      </c>
      <c r="K1289" s="7">
        <f t="shared" si="40"/>
        <v>1478032</v>
      </c>
      <c r="L1289" s="4" t="str">
        <f t="shared" si="41"/>
        <v>SIN REPORTE</v>
      </c>
    </row>
    <row r="1290" spans="1:12" x14ac:dyDescent="0.2">
      <c r="A1290" s="4" t="s">
        <v>11</v>
      </c>
      <c r="B1290" s="4" t="s">
        <v>67</v>
      </c>
      <c r="C1290" s="8" t="s">
        <v>1982</v>
      </c>
      <c r="D1290" s="8" t="s">
        <v>1983</v>
      </c>
      <c r="E1290" s="8" t="s">
        <v>5497</v>
      </c>
      <c r="F1290" s="4">
        <v>526036</v>
      </c>
      <c r="G1290" s="5" t="s">
        <v>1147</v>
      </c>
      <c r="H1290" s="4">
        <v>0</v>
      </c>
      <c r="I1290" s="6">
        <v>3000000</v>
      </c>
      <c r="J1290" s="6">
        <v>1522972</v>
      </c>
      <c r="K1290" s="7">
        <f t="shared" si="40"/>
        <v>1477028</v>
      </c>
      <c r="L1290" s="4" t="str">
        <f t="shared" si="41"/>
        <v>SIN REPORTE</v>
      </c>
    </row>
    <row r="1291" spans="1:12" x14ac:dyDescent="0.2">
      <c r="A1291" s="4" t="s">
        <v>11</v>
      </c>
      <c r="B1291" s="4" t="s">
        <v>146</v>
      </c>
      <c r="C1291" s="8" t="s">
        <v>1984</v>
      </c>
      <c r="D1291" s="8" t="s">
        <v>1985</v>
      </c>
      <c r="E1291" s="8" t="s">
        <v>5498</v>
      </c>
      <c r="F1291" s="4">
        <v>1526779</v>
      </c>
      <c r="G1291" s="5" t="s">
        <v>1147</v>
      </c>
      <c r="H1291" s="4">
        <v>0</v>
      </c>
      <c r="I1291" s="6">
        <v>3000000</v>
      </c>
      <c r="J1291" s="6">
        <v>1523976</v>
      </c>
      <c r="K1291" s="7">
        <f t="shared" si="40"/>
        <v>1476024</v>
      </c>
      <c r="L1291" s="4" t="str">
        <f t="shared" si="41"/>
        <v>SIN REPORTE</v>
      </c>
    </row>
    <row r="1292" spans="1:12" x14ac:dyDescent="0.2">
      <c r="A1292" s="4" t="s">
        <v>11</v>
      </c>
      <c r="B1292" s="4" t="s">
        <v>12</v>
      </c>
      <c r="C1292" s="8" t="s">
        <v>1986</v>
      </c>
      <c r="D1292" s="8" t="s">
        <v>1987</v>
      </c>
      <c r="E1292" s="8" t="s">
        <v>5499</v>
      </c>
      <c r="F1292" s="4">
        <v>755932</v>
      </c>
      <c r="G1292" s="5" t="s">
        <v>1147</v>
      </c>
      <c r="H1292" s="4">
        <v>0</v>
      </c>
      <c r="I1292" s="6">
        <v>3000000</v>
      </c>
      <c r="J1292" s="6">
        <v>1524980</v>
      </c>
      <c r="K1292" s="7">
        <f t="shared" si="40"/>
        <v>1475020</v>
      </c>
      <c r="L1292" s="4" t="str">
        <f t="shared" si="41"/>
        <v>SIN REPORTE</v>
      </c>
    </row>
    <row r="1293" spans="1:12" x14ac:dyDescent="0.2">
      <c r="A1293" s="4" t="s">
        <v>11</v>
      </c>
      <c r="B1293" s="4" t="s">
        <v>67</v>
      </c>
      <c r="C1293" s="8" t="s">
        <v>1755</v>
      </c>
      <c r="D1293" s="8" t="s">
        <v>1988</v>
      </c>
      <c r="E1293" s="8" t="s">
        <v>5500</v>
      </c>
      <c r="F1293" s="4">
        <v>1621919</v>
      </c>
      <c r="G1293" s="5" t="s">
        <v>1147</v>
      </c>
      <c r="H1293" s="4">
        <v>0</v>
      </c>
      <c r="I1293" s="6">
        <v>3000000</v>
      </c>
      <c r="J1293" s="6">
        <v>1525984</v>
      </c>
      <c r="K1293" s="7">
        <f t="shared" si="40"/>
        <v>1474016</v>
      </c>
      <c r="L1293" s="4" t="str">
        <f t="shared" si="41"/>
        <v>SIN REPORTE</v>
      </c>
    </row>
    <row r="1294" spans="1:12" x14ac:dyDescent="0.2">
      <c r="A1294" s="4" t="s">
        <v>11</v>
      </c>
      <c r="B1294" s="4" t="s">
        <v>12</v>
      </c>
      <c r="C1294" s="8" t="s">
        <v>893</v>
      </c>
      <c r="D1294" s="8" t="s">
        <v>1989</v>
      </c>
      <c r="E1294" s="8" t="s">
        <v>5501</v>
      </c>
      <c r="F1294" s="4">
        <v>1450327</v>
      </c>
      <c r="G1294" s="5" t="s">
        <v>1147</v>
      </c>
      <c r="H1294" s="4">
        <v>0</v>
      </c>
      <c r="I1294" s="6">
        <v>3000000</v>
      </c>
      <c r="J1294" s="6">
        <v>1526988</v>
      </c>
      <c r="K1294" s="7">
        <f t="shared" si="40"/>
        <v>1473012</v>
      </c>
      <c r="L1294" s="4" t="str">
        <f t="shared" si="41"/>
        <v>SIN REPORTE</v>
      </c>
    </row>
    <row r="1295" spans="1:12" x14ac:dyDescent="0.2">
      <c r="A1295" s="4" t="s">
        <v>11</v>
      </c>
      <c r="B1295" s="4" t="s">
        <v>19</v>
      </c>
      <c r="C1295" s="8" t="s">
        <v>1990</v>
      </c>
      <c r="D1295" s="8" t="s">
        <v>1991</v>
      </c>
      <c r="E1295" s="8" t="s">
        <v>5502</v>
      </c>
      <c r="F1295" s="4">
        <v>769255</v>
      </c>
      <c r="G1295" s="5" t="s">
        <v>1147</v>
      </c>
      <c r="H1295" s="4">
        <v>0</v>
      </c>
      <c r="I1295" s="6">
        <v>3000000</v>
      </c>
      <c r="J1295" s="6">
        <v>1527992</v>
      </c>
      <c r="K1295" s="7">
        <f t="shared" si="40"/>
        <v>1472008</v>
      </c>
      <c r="L1295" s="4" t="str">
        <f t="shared" si="41"/>
        <v>SIN REPORTE</v>
      </c>
    </row>
    <row r="1296" spans="1:12" x14ac:dyDescent="0.2">
      <c r="A1296" s="4" t="s">
        <v>11</v>
      </c>
      <c r="B1296" s="4" t="s">
        <v>12</v>
      </c>
      <c r="C1296" s="8" t="s">
        <v>1856</v>
      </c>
      <c r="D1296" s="8" t="s">
        <v>1992</v>
      </c>
      <c r="E1296" s="8" t="s">
        <v>5503</v>
      </c>
      <c r="F1296" s="4">
        <v>1610821</v>
      </c>
      <c r="G1296" s="5" t="s">
        <v>1147</v>
      </c>
      <c r="H1296" s="4">
        <v>0</v>
      </c>
      <c r="I1296" s="6">
        <v>3000000</v>
      </c>
      <c r="J1296" s="6">
        <v>1528996</v>
      </c>
      <c r="K1296" s="7">
        <f t="shared" si="40"/>
        <v>1471004</v>
      </c>
      <c r="L1296" s="4" t="str">
        <f t="shared" si="41"/>
        <v>SIN REPORTE</v>
      </c>
    </row>
    <row r="1297" spans="1:12" x14ac:dyDescent="0.2">
      <c r="A1297" s="4" t="s">
        <v>11</v>
      </c>
      <c r="B1297" s="4" t="s">
        <v>50</v>
      </c>
      <c r="C1297" s="8" t="s">
        <v>1993</v>
      </c>
      <c r="D1297" s="8" t="s">
        <v>1994</v>
      </c>
      <c r="E1297" s="8" t="s">
        <v>5504</v>
      </c>
      <c r="F1297" s="4">
        <v>59150</v>
      </c>
      <c r="G1297" s="5" t="s">
        <v>1147</v>
      </c>
      <c r="H1297" s="4">
        <v>0</v>
      </c>
      <c r="I1297" s="6">
        <v>3000000</v>
      </c>
      <c r="J1297" s="6">
        <v>1530000</v>
      </c>
      <c r="K1297" s="7">
        <f t="shared" si="40"/>
        <v>1470000</v>
      </c>
      <c r="L1297" s="4" t="str">
        <f t="shared" si="41"/>
        <v>SIN REPORTE</v>
      </c>
    </row>
    <row r="1298" spans="1:12" x14ac:dyDescent="0.2">
      <c r="A1298" s="4" t="s">
        <v>11</v>
      </c>
      <c r="B1298" s="4" t="s">
        <v>50</v>
      </c>
      <c r="C1298" s="8" t="s">
        <v>1995</v>
      </c>
      <c r="D1298" s="8" t="s">
        <v>1996</v>
      </c>
      <c r="E1298" s="8" t="s">
        <v>5505</v>
      </c>
      <c r="F1298" s="4">
        <v>1534583</v>
      </c>
      <c r="G1298" s="5" t="s">
        <v>1147</v>
      </c>
      <c r="H1298" s="4">
        <v>0</v>
      </c>
      <c r="I1298" s="6">
        <v>3000000</v>
      </c>
      <c r="J1298" s="6">
        <v>1531004</v>
      </c>
      <c r="K1298" s="7">
        <f t="shared" si="40"/>
        <v>1468996</v>
      </c>
      <c r="L1298" s="4" t="str">
        <f t="shared" si="41"/>
        <v>SIN REPORTE</v>
      </c>
    </row>
    <row r="1299" spans="1:12" x14ac:dyDescent="0.2">
      <c r="A1299" s="4" t="s">
        <v>11</v>
      </c>
      <c r="B1299" s="4" t="s">
        <v>12</v>
      </c>
      <c r="C1299" s="8" t="s">
        <v>1997</v>
      </c>
      <c r="D1299" s="8" t="s">
        <v>1998</v>
      </c>
      <c r="E1299" s="8" t="s">
        <v>5506</v>
      </c>
      <c r="F1299" s="4">
        <v>1811700</v>
      </c>
      <c r="G1299" s="5" t="s">
        <v>1147</v>
      </c>
      <c r="H1299" s="4">
        <v>0</v>
      </c>
      <c r="I1299" s="6">
        <v>3000000</v>
      </c>
      <c r="J1299" s="6">
        <v>1532008</v>
      </c>
      <c r="K1299" s="7">
        <f t="shared" si="40"/>
        <v>1467992</v>
      </c>
      <c r="L1299" s="4" t="str">
        <f t="shared" si="41"/>
        <v>SIN REPORTE</v>
      </c>
    </row>
    <row r="1300" spans="1:12" x14ac:dyDescent="0.2">
      <c r="A1300" s="4" t="s">
        <v>11</v>
      </c>
      <c r="B1300" s="4" t="s">
        <v>12</v>
      </c>
      <c r="C1300" s="8" t="s">
        <v>1999</v>
      </c>
      <c r="D1300" s="8" t="s">
        <v>2000</v>
      </c>
      <c r="E1300" s="8" t="s">
        <v>5507</v>
      </c>
      <c r="F1300" s="4">
        <v>735090</v>
      </c>
      <c r="G1300" s="5" t="s">
        <v>1147</v>
      </c>
      <c r="H1300" s="4">
        <v>0</v>
      </c>
      <c r="I1300" s="6">
        <v>3000000</v>
      </c>
      <c r="J1300" s="6">
        <v>1533012</v>
      </c>
      <c r="K1300" s="7">
        <f t="shared" si="40"/>
        <v>1466988</v>
      </c>
      <c r="L1300" s="4" t="str">
        <f t="shared" si="41"/>
        <v>SIN REPORTE</v>
      </c>
    </row>
    <row r="1301" spans="1:12" x14ac:dyDescent="0.2">
      <c r="A1301" s="4" t="s">
        <v>11</v>
      </c>
      <c r="B1301" s="4" t="s">
        <v>12</v>
      </c>
      <c r="C1301" s="8" t="s">
        <v>2001</v>
      </c>
      <c r="D1301" s="8" t="s">
        <v>2002</v>
      </c>
      <c r="E1301" s="8" t="s">
        <v>5508</v>
      </c>
      <c r="F1301" s="4">
        <v>1095924</v>
      </c>
      <c r="G1301" s="5" t="s">
        <v>1147</v>
      </c>
      <c r="H1301" s="4">
        <v>0</v>
      </c>
      <c r="I1301" s="6">
        <v>3000000</v>
      </c>
      <c r="J1301" s="6">
        <v>1534016</v>
      </c>
      <c r="K1301" s="7">
        <f t="shared" si="40"/>
        <v>1465984</v>
      </c>
      <c r="L1301" s="4" t="str">
        <f t="shared" si="41"/>
        <v>SIN REPORTE</v>
      </c>
    </row>
    <row r="1302" spans="1:12" x14ac:dyDescent="0.2">
      <c r="A1302" s="4" t="s">
        <v>11</v>
      </c>
      <c r="B1302" s="4" t="s">
        <v>19</v>
      </c>
      <c r="C1302" s="8" t="s">
        <v>2003</v>
      </c>
      <c r="D1302" s="8" t="s">
        <v>2004</v>
      </c>
      <c r="E1302" s="8" t="s">
        <v>5509</v>
      </c>
      <c r="F1302" s="4">
        <v>668721</v>
      </c>
      <c r="G1302" s="5" t="s">
        <v>1147</v>
      </c>
      <c r="H1302" s="4">
        <v>0</v>
      </c>
      <c r="I1302" s="6">
        <v>3000000</v>
      </c>
      <c r="J1302" s="6">
        <v>1535020</v>
      </c>
      <c r="K1302" s="7">
        <f t="shared" si="40"/>
        <v>1464980</v>
      </c>
      <c r="L1302" s="4" t="str">
        <f t="shared" si="41"/>
        <v>SIN REPORTE</v>
      </c>
    </row>
    <row r="1303" spans="1:12" x14ac:dyDescent="0.2">
      <c r="A1303" s="4" t="s">
        <v>11</v>
      </c>
      <c r="B1303" s="4" t="s">
        <v>19</v>
      </c>
      <c r="C1303" s="8" t="s">
        <v>2005</v>
      </c>
      <c r="D1303" s="8" t="s">
        <v>2006</v>
      </c>
      <c r="E1303" s="8" t="s">
        <v>5510</v>
      </c>
      <c r="F1303" s="4">
        <v>1441821</v>
      </c>
      <c r="G1303" s="5" t="s">
        <v>1147</v>
      </c>
      <c r="H1303" s="4">
        <v>0</v>
      </c>
      <c r="I1303" s="6">
        <v>3000000</v>
      </c>
      <c r="J1303" s="6">
        <v>1536024</v>
      </c>
      <c r="K1303" s="7">
        <f t="shared" si="40"/>
        <v>1463976</v>
      </c>
      <c r="L1303" s="4" t="str">
        <f t="shared" si="41"/>
        <v>SIN REPORTE</v>
      </c>
    </row>
    <row r="1304" spans="1:12" x14ac:dyDescent="0.2">
      <c r="A1304" s="4" t="s">
        <v>11</v>
      </c>
      <c r="B1304" s="4" t="s">
        <v>12</v>
      </c>
      <c r="C1304" s="8" t="s">
        <v>1721</v>
      </c>
      <c r="D1304" s="8" t="s">
        <v>2007</v>
      </c>
      <c r="E1304" s="8" t="s">
        <v>5511</v>
      </c>
      <c r="F1304" s="4">
        <v>1424280</v>
      </c>
      <c r="G1304" s="5" t="s">
        <v>1147</v>
      </c>
      <c r="H1304" s="4">
        <v>0</v>
      </c>
      <c r="I1304" s="6">
        <v>3000000</v>
      </c>
      <c r="J1304" s="6">
        <v>1537028</v>
      </c>
      <c r="K1304" s="7">
        <f t="shared" si="40"/>
        <v>1462972</v>
      </c>
      <c r="L1304" s="4" t="str">
        <f t="shared" si="41"/>
        <v>SIN REPORTE</v>
      </c>
    </row>
    <row r="1305" spans="1:12" x14ac:dyDescent="0.2">
      <c r="A1305" s="4" t="s">
        <v>11</v>
      </c>
      <c r="B1305" s="4" t="s">
        <v>19</v>
      </c>
      <c r="C1305" s="8" t="s">
        <v>2008</v>
      </c>
      <c r="D1305" s="8" t="s">
        <v>2009</v>
      </c>
      <c r="E1305" s="8" t="s">
        <v>5512</v>
      </c>
      <c r="F1305" s="4">
        <v>506038</v>
      </c>
      <c r="G1305" s="5" t="s">
        <v>1147</v>
      </c>
      <c r="H1305" s="4">
        <v>0</v>
      </c>
      <c r="I1305" s="6">
        <v>3000000</v>
      </c>
      <c r="J1305" s="6">
        <v>1538032</v>
      </c>
      <c r="K1305" s="7">
        <f t="shared" si="40"/>
        <v>1461968</v>
      </c>
      <c r="L1305" s="4" t="str">
        <f t="shared" si="41"/>
        <v>SIN REPORTE</v>
      </c>
    </row>
    <row r="1306" spans="1:12" x14ac:dyDescent="0.2">
      <c r="A1306" s="4" t="s">
        <v>11</v>
      </c>
      <c r="B1306" s="4" t="s">
        <v>22</v>
      </c>
      <c r="C1306" s="8" t="s">
        <v>2010</v>
      </c>
      <c r="D1306" s="8" t="s">
        <v>2011</v>
      </c>
      <c r="E1306" s="8" t="s">
        <v>5513</v>
      </c>
      <c r="F1306" s="4">
        <v>744605</v>
      </c>
      <c r="G1306" s="5" t="s">
        <v>1147</v>
      </c>
      <c r="H1306" s="4">
        <v>0</v>
      </c>
      <c r="I1306" s="6">
        <v>3000000</v>
      </c>
      <c r="J1306" s="6">
        <v>1539036</v>
      </c>
      <c r="K1306" s="7">
        <f t="shared" si="40"/>
        <v>1460964</v>
      </c>
      <c r="L1306" s="4" t="str">
        <f t="shared" si="41"/>
        <v>SIN REPORTE</v>
      </c>
    </row>
    <row r="1307" spans="1:12" x14ac:dyDescent="0.2">
      <c r="A1307" s="4" t="s">
        <v>11</v>
      </c>
      <c r="B1307" s="4" t="s">
        <v>12</v>
      </c>
      <c r="C1307" s="8" t="s">
        <v>2012</v>
      </c>
      <c r="D1307" s="8" t="s">
        <v>2013</v>
      </c>
      <c r="E1307" s="8" t="s">
        <v>5514</v>
      </c>
      <c r="F1307" s="4">
        <v>1396256</v>
      </c>
      <c r="G1307" s="5" t="s">
        <v>1147</v>
      </c>
      <c r="H1307" s="4">
        <v>0</v>
      </c>
      <c r="I1307" s="6">
        <v>3000000</v>
      </c>
      <c r="J1307" s="6">
        <v>1540040</v>
      </c>
      <c r="K1307" s="7">
        <f t="shared" si="40"/>
        <v>1459960</v>
      </c>
      <c r="L1307" s="4" t="str">
        <f t="shared" si="41"/>
        <v>SIN REPORTE</v>
      </c>
    </row>
    <row r="1308" spans="1:12" x14ac:dyDescent="0.2">
      <c r="A1308" s="4" t="s">
        <v>11</v>
      </c>
      <c r="B1308" s="4" t="s">
        <v>25</v>
      </c>
      <c r="C1308" s="8" t="s">
        <v>2014</v>
      </c>
      <c r="D1308" s="8" t="s">
        <v>2015</v>
      </c>
      <c r="E1308" s="8" t="s">
        <v>5515</v>
      </c>
      <c r="F1308" s="4">
        <v>531812</v>
      </c>
      <c r="G1308" s="5" t="s">
        <v>1147</v>
      </c>
      <c r="H1308" s="4">
        <v>0</v>
      </c>
      <c r="I1308" s="6">
        <v>3000000</v>
      </c>
      <c r="J1308" s="6">
        <v>1541044</v>
      </c>
      <c r="K1308" s="7">
        <f t="shared" si="40"/>
        <v>1458956</v>
      </c>
      <c r="L1308" s="4" t="str">
        <f t="shared" si="41"/>
        <v>SIN REPORTE</v>
      </c>
    </row>
    <row r="1309" spans="1:12" x14ac:dyDescent="0.2">
      <c r="A1309" s="4" t="s">
        <v>11</v>
      </c>
      <c r="B1309" s="4" t="s">
        <v>12</v>
      </c>
      <c r="C1309" s="8" t="s">
        <v>2016</v>
      </c>
      <c r="D1309" s="8" t="s">
        <v>2017</v>
      </c>
      <c r="E1309" s="8" t="s">
        <v>5516</v>
      </c>
      <c r="F1309" s="4">
        <v>1352846</v>
      </c>
      <c r="G1309" s="5" t="s">
        <v>1147</v>
      </c>
      <c r="H1309" s="4">
        <v>0</v>
      </c>
      <c r="I1309" s="6">
        <v>3000000</v>
      </c>
      <c r="J1309" s="6">
        <v>1542048</v>
      </c>
      <c r="K1309" s="7">
        <f t="shared" si="40"/>
        <v>1457952</v>
      </c>
      <c r="L1309" s="4" t="str">
        <f t="shared" si="41"/>
        <v>SIN REPORTE</v>
      </c>
    </row>
    <row r="1310" spans="1:12" x14ac:dyDescent="0.2">
      <c r="A1310" s="4" t="s">
        <v>11</v>
      </c>
      <c r="B1310" s="4" t="s">
        <v>146</v>
      </c>
      <c r="C1310" s="8" t="s">
        <v>2018</v>
      </c>
      <c r="D1310" s="8" t="s">
        <v>686</v>
      </c>
      <c r="E1310" s="8" t="s">
        <v>5517</v>
      </c>
      <c r="F1310" s="4">
        <v>651578</v>
      </c>
      <c r="G1310" s="5" t="s">
        <v>1147</v>
      </c>
      <c r="H1310" s="4">
        <v>0</v>
      </c>
      <c r="I1310" s="6">
        <v>3000000</v>
      </c>
      <c r="J1310" s="6">
        <v>1543052</v>
      </c>
      <c r="K1310" s="7">
        <f t="shared" si="40"/>
        <v>1456948</v>
      </c>
      <c r="L1310" s="4" t="str">
        <f t="shared" si="41"/>
        <v>SIN REPORTE</v>
      </c>
    </row>
    <row r="1311" spans="1:12" x14ac:dyDescent="0.2">
      <c r="A1311" s="4" t="s">
        <v>11</v>
      </c>
      <c r="B1311" s="4" t="s">
        <v>25</v>
      </c>
      <c r="C1311" s="8" t="s">
        <v>2019</v>
      </c>
      <c r="D1311" s="8" t="s">
        <v>2020</v>
      </c>
      <c r="E1311" s="8" t="s">
        <v>5518</v>
      </c>
      <c r="F1311" s="4">
        <v>1019130</v>
      </c>
      <c r="G1311" s="5" t="s">
        <v>1147</v>
      </c>
      <c r="H1311" s="4">
        <v>0</v>
      </c>
      <c r="I1311" s="6">
        <v>3000000</v>
      </c>
      <c r="J1311" s="6">
        <v>1544056</v>
      </c>
      <c r="K1311" s="7">
        <f t="shared" si="40"/>
        <v>1455944</v>
      </c>
      <c r="L1311" s="4" t="str">
        <f t="shared" si="41"/>
        <v>SIN REPORTE</v>
      </c>
    </row>
    <row r="1312" spans="1:12" x14ac:dyDescent="0.2">
      <c r="A1312" s="4" t="s">
        <v>11</v>
      </c>
      <c r="B1312" s="4" t="s">
        <v>146</v>
      </c>
      <c r="C1312" s="8" t="s">
        <v>1728</v>
      </c>
      <c r="D1312" s="8" t="s">
        <v>1671</v>
      </c>
      <c r="E1312" s="8" t="s">
        <v>5519</v>
      </c>
      <c r="F1312" s="4">
        <v>1531720</v>
      </c>
      <c r="G1312" s="5" t="s">
        <v>1147</v>
      </c>
      <c r="H1312" s="4">
        <v>0</v>
      </c>
      <c r="I1312" s="6">
        <v>3000000</v>
      </c>
      <c r="J1312" s="6">
        <v>1545060</v>
      </c>
      <c r="K1312" s="7">
        <f t="shared" si="40"/>
        <v>1454940</v>
      </c>
      <c r="L1312" s="4" t="str">
        <f t="shared" si="41"/>
        <v>SIN REPORTE</v>
      </c>
    </row>
    <row r="1313" spans="1:12" x14ac:dyDescent="0.2">
      <c r="A1313" s="4" t="s">
        <v>11</v>
      </c>
      <c r="B1313" s="4" t="s">
        <v>25</v>
      </c>
      <c r="C1313" s="8" t="s">
        <v>1956</v>
      </c>
      <c r="D1313" s="8" t="s">
        <v>1361</v>
      </c>
      <c r="E1313" s="8" t="s">
        <v>5520</v>
      </c>
      <c r="F1313" s="4">
        <v>574812</v>
      </c>
      <c r="G1313" s="5" t="s">
        <v>1147</v>
      </c>
      <c r="H1313" s="4">
        <v>0</v>
      </c>
      <c r="I1313" s="6">
        <v>3000000</v>
      </c>
      <c r="J1313" s="6">
        <v>1546064</v>
      </c>
      <c r="K1313" s="7">
        <f t="shared" si="40"/>
        <v>1453936</v>
      </c>
      <c r="L1313" s="4" t="str">
        <f t="shared" si="41"/>
        <v>SIN REPORTE</v>
      </c>
    </row>
    <row r="1314" spans="1:12" x14ac:dyDescent="0.2">
      <c r="A1314" s="4" t="s">
        <v>11</v>
      </c>
      <c r="B1314" s="4" t="s">
        <v>50</v>
      </c>
      <c r="C1314" s="8" t="s">
        <v>2021</v>
      </c>
      <c r="D1314" s="8" t="s">
        <v>2022</v>
      </c>
      <c r="E1314" s="8" t="s">
        <v>5521</v>
      </c>
      <c r="F1314" s="4">
        <v>1340676</v>
      </c>
      <c r="G1314" s="5" t="s">
        <v>1147</v>
      </c>
      <c r="H1314" s="4">
        <v>0</v>
      </c>
      <c r="I1314" s="6">
        <v>3000000</v>
      </c>
      <c r="J1314" s="6">
        <v>1547068</v>
      </c>
      <c r="K1314" s="7">
        <f t="shared" si="40"/>
        <v>1452932</v>
      </c>
      <c r="L1314" s="4" t="str">
        <f t="shared" si="41"/>
        <v>SIN REPORTE</v>
      </c>
    </row>
    <row r="1315" spans="1:12" x14ac:dyDescent="0.2">
      <c r="A1315" s="4" t="s">
        <v>11</v>
      </c>
      <c r="B1315" s="4" t="s">
        <v>22</v>
      </c>
      <c r="C1315" s="8" t="s">
        <v>2023</v>
      </c>
      <c r="D1315" s="8" t="s">
        <v>2024</v>
      </c>
      <c r="E1315" s="8" t="s">
        <v>5522</v>
      </c>
      <c r="F1315" s="4">
        <v>683985</v>
      </c>
      <c r="G1315" s="5" t="s">
        <v>1147</v>
      </c>
      <c r="H1315" s="4">
        <v>0</v>
      </c>
      <c r="I1315" s="6">
        <v>3000000</v>
      </c>
      <c r="J1315" s="6">
        <v>1548072</v>
      </c>
      <c r="K1315" s="7">
        <f t="shared" si="40"/>
        <v>1451928</v>
      </c>
      <c r="L1315" s="4" t="str">
        <f t="shared" si="41"/>
        <v>SIN REPORTE</v>
      </c>
    </row>
    <row r="1316" spans="1:12" x14ac:dyDescent="0.2">
      <c r="A1316" s="4" t="s">
        <v>11</v>
      </c>
      <c r="B1316" s="4" t="s">
        <v>67</v>
      </c>
      <c r="C1316" s="8" t="s">
        <v>2025</v>
      </c>
      <c r="D1316" s="8" t="s">
        <v>2026</v>
      </c>
      <c r="E1316" s="8" t="s">
        <v>5523</v>
      </c>
      <c r="F1316" s="4">
        <v>1099686</v>
      </c>
      <c r="G1316" s="5" t="s">
        <v>1147</v>
      </c>
      <c r="H1316" s="4">
        <v>0</v>
      </c>
      <c r="I1316" s="6">
        <v>3000000</v>
      </c>
      <c r="J1316" s="6">
        <v>1549076</v>
      </c>
      <c r="K1316" s="7">
        <f t="shared" si="40"/>
        <v>1450924</v>
      </c>
      <c r="L1316" s="4" t="str">
        <f t="shared" si="41"/>
        <v>SIN REPORTE</v>
      </c>
    </row>
    <row r="1317" spans="1:12" x14ac:dyDescent="0.2">
      <c r="A1317" s="4" t="s">
        <v>11</v>
      </c>
      <c r="B1317" s="4" t="s">
        <v>146</v>
      </c>
      <c r="C1317" s="8" t="s">
        <v>2027</v>
      </c>
      <c r="D1317" s="8" t="s">
        <v>2028</v>
      </c>
      <c r="E1317" s="8" t="s">
        <v>5524</v>
      </c>
      <c r="F1317" s="4">
        <v>1521036</v>
      </c>
      <c r="G1317" s="5" t="s">
        <v>1147</v>
      </c>
      <c r="H1317" s="4">
        <v>0</v>
      </c>
      <c r="I1317" s="6">
        <v>3000000</v>
      </c>
      <c r="J1317" s="6">
        <v>1550080</v>
      </c>
      <c r="K1317" s="7">
        <f t="shared" si="40"/>
        <v>1449920</v>
      </c>
      <c r="L1317" s="4" t="str">
        <f t="shared" si="41"/>
        <v>SIN REPORTE</v>
      </c>
    </row>
    <row r="1318" spans="1:12" x14ac:dyDescent="0.2">
      <c r="A1318" s="4" t="s">
        <v>11</v>
      </c>
      <c r="B1318" s="4" t="s">
        <v>25</v>
      </c>
      <c r="C1318" s="8" t="s">
        <v>2029</v>
      </c>
      <c r="D1318" s="8" t="s">
        <v>2030</v>
      </c>
      <c r="E1318" s="8" t="s">
        <v>5525</v>
      </c>
      <c r="F1318" s="4">
        <v>1297215</v>
      </c>
      <c r="G1318" s="5" t="s">
        <v>1147</v>
      </c>
      <c r="H1318" s="4">
        <v>0</v>
      </c>
      <c r="I1318" s="6">
        <v>3000000</v>
      </c>
      <c r="J1318" s="6">
        <v>1551084</v>
      </c>
      <c r="K1318" s="7">
        <f t="shared" si="40"/>
        <v>1448916</v>
      </c>
      <c r="L1318" s="4" t="str">
        <f t="shared" si="41"/>
        <v>SIN REPORTE</v>
      </c>
    </row>
    <row r="1319" spans="1:12" x14ac:dyDescent="0.2">
      <c r="A1319" s="4" t="s">
        <v>11</v>
      </c>
      <c r="B1319" s="4" t="s">
        <v>67</v>
      </c>
      <c r="C1319" s="8" t="s">
        <v>2031</v>
      </c>
      <c r="D1319" s="8" t="s">
        <v>2032</v>
      </c>
      <c r="E1319" s="8" t="s">
        <v>5526</v>
      </c>
      <c r="F1319" s="4">
        <v>858421</v>
      </c>
      <c r="G1319" s="5" t="s">
        <v>1147</v>
      </c>
      <c r="H1319" s="4">
        <v>0</v>
      </c>
      <c r="I1319" s="6">
        <v>3000000</v>
      </c>
      <c r="J1319" s="6">
        <v>1552088</v>
      </c>
      <c r="K1319" s="7">
        <f t="shared" si="40"/>
        <v>1447912</v>
      </c>
      <c r="L1319" s="4" t="str">
        <f t="shared" si="41"/>
        <v>SIN REPORTE</v>
      </c>
    </row>
    <row r="1320" spans="1:12" x14ac:dyDescent="0.2">
      <c r="A1320" s="4" t="s">
        <v>11</v>
      </c>
      <c r="B1320" s="4" t="s">
        <v>25</v>
      </c>
      <c r="C1320" s="8" t="s">
        <v>1655</v>
      </c>
      <c r="D1320" s="8" t="s">
        <v>2033</v>
      </c>
      <c r="E1320" s="8" t="s">
        <v>5527</v>
      </c>
      <c r="F1320" s="4">
        <v>1450764</v>
      </c>
      <c r="G1320" s="5" t="s">
        <v>1147</v>
      </c>
      <c r="H1320" s="4">
        <v>0</v>
      </c>
      <c r="I1320" s="6">
        <v>3000000</v>
      </c>
      <c r="J1320" s="6">
        <v>1553092</v>
      </c>
      <c r="K1320" s="7">
        <f t="shared" si="40"/>
        <v>1446908</v>
      </c>
      <c r="L1320" s="4" t="str">
        <f t="shared" si="41"/>
        <v>SIN REPORTE</v>
      </c>
    </row>
    <row r="1321" spans="1:12" x14ac:dyDescent="0.2">
      <c r="A1321" s="4" t="s">
        <v>11</v>
      </c>
      <c r="B1321" s="4" t="s">
        <v>12</v>
      </c>
      <c r="C1321" s="8" t="s">
        <v>2034</v>
      </c>
      <c r="D1321" s="8" t="s">
        <v>2035</v>
      </c>
      <c r="E1321" s="8" t="s">
        <v>5528</v>
      </c>
      <c r="F1321" s="4">
        <v>738805</v>
      </c>
      <c r="G1321" s="5" t="s">
        <v>1147</v>
      </c>
      <c r="H1321" s="4">
        <v>0</v>
      </c>
      <c r="I1321" s="6">
        <v>3000000</v>
      </c>
      <c r="J1321" s="6">
        <v>1554096</v>
      </c>
      <c r="K1321" s="7">
        <f t="shared" si="40"/>
        <v>1445904</v>
      </c>
      <c r="L1321" s="4" t="str">
        <f t="shared" si="41"/>
        <v>SIN REPORTE</v>
      </c>
    </row>
    <row r="1322" spans="1:12" x14ac:dyDescent="0.2">
      <c r="A1322" s="4" t="s">
        <v>11</v>
      </c>
      <c r="B1322" s="4" t="s">
        <v>25</v>
      </c>
      <c r="C1322" s="8" t="s">
        <v>2036</v>
      </c>
      <c r="D1322" s="8" t="s">
        <v>2037</v>
      </c>
      <c r="E1322" s="8" t="s">
        <v>5529</v>
      </c>
      <c r="F1322" s="4">
        <v>1017498</v>
      </c>
      <c r="G1322" s="5" t="s">
        <v>1147</v>
      </c>
      <c r="H1322" s="4">
        <v>0</v>
      </c>
      <c r="I1322" s="6">
        <v>3000000</v>
      </c>
      <c r="J1322" s="6">
        <v>1555100</v>
      </c>
      <c r="K1322" s="7">
        <f t="shared" si="40"/>
        <v>1444900</v>
      </c>
      <c r="L1322" s="4" t="str">
        <f t="shared" si="41"/>
        <v>SIN REPORTE</v>
      </c>
    </row>
    <row r="1323" spans="1:12" x14ac:dyDescent="0.2">
      <c r="A1323" s="4" t="s">
        <v>11</v>
      </c>
      <c r="B1323" s="4" t="s">
        <v>19</v>
      </c>
      <c r="C1323" s="8" t="s">
        <v>1960</v>
      </c>
      <c r="D1323" s="8" t="s">
        <v>2038</v>
      </c>
      <c r="E1323" s="8" t="s">
        <v>5530</v>
      </c>
      <c r="F1323" s="4">
        <v>1555810</v>
      </c>
      <c r="G1323" s="5" t="s">
        <v>1147</v>
      </c>
      <c r="H1323" s="4">
        <v>0</v>
      </c>
      <c r="I1323" s="6">
        <v>3000000</v>
      </c>
      <c r="J1323" s="6">
        <v>1556104</v>
      </c>
      <c r="K1323" s="7">
        <f t="shared" si="40"/>
        <v>1443896</v>
      </c>
      <c r="L1323" s="4" t="str">
        <f t="shared" si="41"/>
        <v>SIN REPORTE</v>
      </c>
    </row>
    <row r="1324" spans="1:12" x14ac:dyDescent="0.2">
      <c r="A1324" s="4" t="s">
        <v>11</v>
      </c>
      <c r="B1324" s="4" t="s">
        <v>25</v>
      </c>
      <c r="C1324" s="8" t="s">
        <v>2039</v>
      </c>
      <c r="D1324" s="8" t="s">
        <v>2040</v>
      </c>
      <c r="E1324" s="8" t="s">
        <v>5531</v>
      </c>
      <c r="F1324" s="4">
        <v>735603</v>
      </c>
      <c r="G1324" s="5" t="s">
        <v>1147</v>
      </c>
      <c r="H1324" s="4">
        <v>0</v>
      </c>
      <c r="I1324" s="6">
        <v>3000000</v>
      </c>
      <c r="J1324" s="6">
        <v>1557108</v>
      </c>
      <c r="K1324" s="7">
        <f t="shared" si="40"/>
        <v>1442892</v>
      </c>
      <c r="L1324" s="4" t="str">
        <f t="shared" si="41"/>
        <v>SIN REPORTE</v>
      </c>
    </row>
    <row r="1325" spans="1:12" x14ac:dyDescent="0.2">
      <c r="A1325" s="4" t="s">
        <v>11</v>
      </c>
      <c r="B1325" s="4" t="s">
        <v>157</v>
      </c>
      <c r="C1325" s="8" t="s">
        <v>2041</v>
      </c>
      <c r="D1325" s="8" t="s">
        <v>2042</v>
      </c>
      <c r="E1325" s="8" t="s">
        <v>5532</v>
      </c>
      <c r="F1325" s="4">
        <v>1362902</v>
      </c>
      <c r="G1325" s="5" t="s">
        <v>1147</v>
      </c>
      <c r="H1325" s="4">
        <v>0</v>
      </c>
      <c r="I1325" s="6">
        <v>3000000</v>
      </c>
      <c r="J1325" s="6">
        <v>1558112</v>
      </c>
      <c r="K1325" s="7">
        <f t="shared" si="40"/>
        <v>1441888</v>
      </c>
      <c r="L1325" s="4" t="str">
        <f t="shared" si="41"/>
        <v>SIN REPORTE</v>
      </c>
    </row>
    <row r="1326" spans="1:12" x14ac:dyDescent="0.2">
      <c r="A1326" s="4" t="s">
        <v>11</v>
      </c>
      <c r="B1326" s="4" t="s">
        <v>67</v>
      </c>
      <c r="C1326" s="8" t="s">
        <v>1784</v>
      </c>
      <c r="D1326" s="8" t="s">
        <v>1738</v>
      </c>
      <c r="E1326" s="8" t="s">
        <v>5533</v>
      </c>
      <c r="F1326" s="4">
        <v>756922</v>
      </c>
      <c r="G1326" s="5" t="s">
        <v>1147</v>
      </c>
      <c r="H1326" s="4">
        <v>0</v>
      </c>
      <c r="I1326" s="6">
        <v>3000000</v>
      </c>
      <c r="J1326" s="6">
        <v>1559116</v>
      </c>
      <c r="K1326" s="7">
        <f t="shared" si="40"/>
        <v>1440884</v>
      </c>
      <c r="L1326" s="4" t="str">
        <f t="shared" si="41"/>
        <v>SIN REPORTE</v>
      </c>
    </row>
    <row r="1327" spans="1:12" x14ac:dyDescent="0.2">
      <c r="A1327" s="4" t="s">
        <v>11</v>
      </c>
      <c r="B1327" s="4" t="s">
        <v>12</v>
      </c>
      <c r="C1327" s="8" t="s">
        <v>2043</v>
      </c>
      <c r="D1327" s="8" t="s">
        <v>2044</v>
      </c>
      <c r="E1327" s="8" t="s">
        <v>5534</v>
      </c>
      <c r="F1327" s="4">
        <v>1424314</v>
      </c>
      <c r="G1327" s="5" t="s">
        <v>1147</v>
      </c>
      <c r="H1327" s="4">
        <v>0</v>
      </c>
      <c r="I1327" s="6">
        <v>3000000</v>
      </c>
      <c r="J1327" s="6">
        <v>1560120</v>
      </c>
      <c r="K1327" s="7">
        <f t="shared" si="40"/>
        <v>1439880</v>
      </c>
      <c r="L1327" s="4" t="str">
        <f t="shared" si="41"/>
        <v>SIN REPORTE</v>
      </c>
    </row>
    <row r="1328" spans="1:12" x14ac:dyDescent="0.2">
      <c r="A1328" s="4" t="s">
        <v>11</v>
      </c>
      <c r="B1328" s="4" t="s">
        <v>50</v>
      </c>
      <c r="C1328" s="8" t="s">
        <v>1300</v>
      </c>
      <c r="D1328" s="8" t="s">
        <v>2045</v>
      </c>
      <c r="E1328" s="8" t="s">
        <v>5535</v>
      </c>
      <c r="F1328" s="4">
        <v>1071966</v>
      </c>
      <c r="G1328" s="5" t="s">
        <v>1147</v>
      </c>
      <c r="H1328" s="4">
        <v>0</v>
      </c>
      <c r="I1328" s="6">
        <v>3000000</v>
      </c>
      <c r="J1328" s="6">
        <v>1561124</v>
      </c>
      <c r="K1328" s="7">
        <f t="shared" si="40"/>
        <v>1438876</v>
      </c>
      <c r="L1328" s="4" t="str">
        <f t="shared" si="41"/>
        <v>SIN REPORTE</v>
      </c>
    </row>
    <row r="1329" spans="1:12" x14ac:dyDescent="0.2">
      <c r="A1329" s="4" t="s">
        <v>11</v>
      </c>
      <c r="B1329" s="4" t="s">
        <v>19</v>
      </c>
      <c r="C1329" s="8" t="s">
        <v>2046</v>
      </c>
      <c r="D1329" s="8" t="s">
        <v>2047</v>
      </c>
      <c r="E1329" s="8" t="s">
        <v>5536</v>
      </c>
      <c r="F1329" s="4">
        <v>734127</v>
      </c>
      <c r="G1329" s="5" t="s">
        <v>1147</v>
      </c>
      <c r="H1329" s="4">
        <v>0</v>
      </c>
      <c r="I1329" s="6">
        <v>3000000</v>
      </c>
      <c r="J1329" s="6">
        <v>1562128</v>
      </c>
      <c r="K1329" s="7">
        <f t="shared" si="40"/>
        <v>1437872</v>
      </c>
      <c r="L1329" s="4" t="str">
        <f t="shared" si="41"/>
        <v>SIN REPORTE</v>
      </c>
    </row>
    <row r="1330" spans="1:12" x14ac:dyDescent="0.2">
      <c r="A1330" s="4" t="s">
        <v>11</v>
      </c>
      <c r="B1330" s="4" t="s">
        <v>16</v>
      </c>
      <c r="C1330" s="8" t="s">
        <v>2048</v>
      </c>
      <c r="D1330" s="8" t="s">
        <v>1166</v>
      </c>
      <c r="E1330" s="8" t="s">
        <v>5537</v>
      </c>
      <c r="F1330" s="4">
        <v>586238</v>
      </c>
      <c r="G1330" s="5" t="s">
        <v>1147</v>
      </c>
      <c r="H1330" s="4">
        <v>0</v>
      </c>
      <c r="I1330" s="6">
        <v>3000000</v>
      </c>
      <c r="J1330" s="6">
        <v>1563132</v>
      </c>
      <c r="K1330" s="7">
        <f t="shared" si="40"/>
        <v>1436868</v>
      </c>
      <c r="L1330" s="4" t="str">
        <f t="shared" si="41"/>
        <v>SIN REPORTE</v>
      </c>
    </row>
    <row r="1331" spans="1:12" x14ac:dyDescent="0.2">
      <c r="A1331" s="4" t="s">
        <v>11</v>
      </c>
      <c r="B1331" s="4" t="s">
        <v>16</v>
      </c>
      <c r="C1331" s="8" t="s">
        <v>2049</v>
      </c>
      <c r="D1331" s="8" t="s">
        <v>2050</v>
      </c>
      <c r="E1331" s="8" t="s">
        <v>5538</v>
      </c>
      <c r="F1331" s="4">
        <v>1066065</v>
      </c>
      <c r="G1331" s="5" t="s">
        <v>1147</v>
      </c>
      <c r="H1331" s="4">
        <v>0</v>
      </c>
      <c r="I1331" s="6">
        <v>3000000</v>
      </c>
      <c r="J1331" s="6">
        <v>1564136</v>
      </c>
      <c r="K1331" s="7">
        <f t="shared" si="40"/>
        <v>1435864</v>
      </c>
      <c r="L1331" s="4" t="str">
        <f t="shared" si="41"/>
        <v>SIN REPORTE</v>
      </c>
    </row>
    <row r="1332" spans="1:12" x14ac:dyDescent="0.2">
      <c r="A1332" s="4" t="s">
        <v>11</v>
      </c>
      <c r="B1332" s="4" t="s">
        <v>16</v>
      </c>
      <c r="C1332" s="8" t="s">
        <v>2051</v>
      </c>
      <c r="D1332" s="8" t="s">
        <v>1459</v>
      </c>
      <c r="E1332" s="8" t="s">
        <v>5539</v>
      </c>
      <c r="F1332" s="4">
        <v>1609559</v>
      </c>
      <c r="G1332" s="5" t="s">
        <v>1147</v>
      </c>
      <c r="H1332" s="4">
        <v>0</v>
      </c>
      <c r="I1332" s="6">
        <v>3000000</v>
      </c>
      <c r="J1332" s="6">
        <v>1565140</v>
      </c>
      <c r="K1332" s="7">
        <f t="shared" si="40"/>
        <v>1434860</v>
      </c>
      <c r="L1332" s="4" t="str">
        <f t="shared" si="41"/>
        <v>SIN REPORTE</v>
      </c>
    </row>
    <row r="1333" spans="1:12" x14ac:dyDescent="0.2">
      <c r="A1333" s="4" t="s">
        <v>11</v>
      </c>
      <c r="B1333" s="4" t="s">
        <v>19</v>
      </c>
      <c r="C1333" s="8" t="s">
        <v>1642</v>
      </c>
      <c r="D1333" s="8" t="s">
        <v>2052</v>
      </c>
      <c r="E1333" s="8" t="s">
        <v>5540</v>
      </c>
      <c r="F1333" s="4">
        <v>1151255</v>
      </c>
      <c r="G1333" s="5" t="s">
        <v>1147</v>
      </c>
      <c r="H1333" s="4">
        <v>0</v>
      </c>
      <c r="I1333" s="6">
        <v>3000000</v>
      </c>
      <c r="J1333" s="6">
        <v>1566144</v>
      </c>
      <c r="K1333" s="7">
        <f t="shared" si="40"/>
        <v>1433856</v>
      </c>
      <c r="L1333" s="4" t="str">
        <f t="shared" si="41"/>
        <v>SIN REPORTE</v>
      </c>
    </row>
    <row r="1334" spans="1:12" x14ac:dyDescent="0.2">
      <c r="A1334" s="4" t="s">
        <v>11</v>
      </c>
      <c r="B1334" s="4" t="s">
        <v>50</v>
      </c>
      <c r="C1334" s="8" t="s">
        <v>1976</v>
      </c>
      <c r="D1334" s="8" t="s">
        <v>2053</v>
      </c>
      <c r="E1334" s="8" t="s">
        <v>5541</v>
      </c>
      <c r="F1334" s="4">
        <v>551349</v>
      </c>
      <c r="G1334" s="5" t="s">
        <v>1147</v>
      </c>
      <c r="H1334" s="4">
        <v>0</v>
      </c>
      <c r="I1334" s="6">
        <v>3000000</v>
      </c>
      <c r="J1334" s="6">
        <v>1567148</v>
      </c>
      <c r="K1334" s="7">
        <f t="shared" si="40"/>
        <v>1432852</v>
      </c>
      <c r="L1334" s="4" t="str">
        <f t="shared" si="41"/>
        <v>SIN REPORTE</v>
      </c>
    </row>
    <row r="1335" spans="1:12" x14ac:dyDescent="0.2">
      <c r="A1335" s="4" t="s">
        <v>11</v>
      </c>
      <c r="B1335" s="4" t="s">
        <v>12</v>
      </c>
      <c r="C1335" s="8" t="s">
        <v>2054</v>
      </c>
      <c r="D1335" s="8" t="s">
        <v>2055</v>
      </c>
      <c r="E1335" s="8" t="s">
        <v>5542</v>
      </c>
      <c r="F1335" s="4">
        <v>741478</v>
      </c>
      <c r="G1335" s="5" t="s">
        <v>1147</v>
      </c>
      <c r="H1335" s="4">
        <v>0</v>
      </c>
      <c r="I1335" s="6">
        <v>3000000</v>
      </c>
      <c r="J1335" s="6">
        <v>1568152</v>
      </c>
      <c r="K1335" s="7">
        <f t="shared" si="40"/>
        <v>1431848</v>
      </c>
      <c r="L1335" s="4" t="str">
        <f t="shared" si="41"/>
        <v>SIN REPORTE</v>
      </c>
    </row>
    <row r="1336" spans="1:12" x14ac:dyDescent="0.2">
      <c r="A1336" s="4" t="s">
        <v>11</v>
      </c>
      <c r="B1336" s="4" t="s">
        <v>25</v>
      </c>
      <c r="C1336" s="8" t="s">
        <v>1680</v>
      </c>
      <c r="D1336" s="8" t="s">
        <v>2056</v>
      </c>
      <c r="E1336" s="8" t="s">
        <v>5543</v>
      </c>
      <c r="F1336" s="4">
        <v>559797</v>
      </c>
      <c r="G1336" s="5" t="s">
        <v>1147</v>
      </c>
      <c r="H1336" s="4">
        <v>0</v>
      </c>
      <c r="I1336" s="6">
        <v>3000000</v>
      </c>
      <c r="J1336" s="6">
        <v>1569156</v>
      </c>
      <c r="K1336" s="7">
        <f t="shared" si="40"/>
        <v>1430844</v>
      </c>
      <c r="L1336" s="4" t="str">
        <f t="shared" si="41"/>
        <v>SIN REPORTE</v>
      </c>
    </row>
    <row r="1337" spans="1:12" x14ac:dyDescent="0.2">
      <c r="A1337" s="4" t="s">
        <v>11</v>
      </c>
      <c r="B1337" s="4" t="s">
        <v>12</v>
      </c>
      <c r="C1337" s="8" t="s">
        <v>1680</v>
      </c>
      <c r="D1337" s="8" t="s">
        <v>2057</v>
      </c>
      <c r="E1337" s="8" t="s">
        <v>5544</v>
      </c>
      <c r="F1337" s="4">
        <v>1510724</v>
      </c>
      <c r="G1337" s="5" t="s">
        <v>1147</v>
      </c>
      <c r="H1337" s="4">
        <v>0</v>
      </c>
      <c r="I1337" s="6">
        <v>3000000</v>
      </c>
      <c r="J1337" s="6">
        <v>1570160</v>
      </c>
      <c r="K1337" s="7">
        <f t="shared" si="40"/>
        <v>1429840</v>
      </c>
      <c r="L1337" s="4" t="str">
        <f t="shared" si="41"/>
        <v>SIN REPORTE</v>
      </c>
    </row>
    <row r="1338" spans="1:12" x14ac:dyDescent="0.2">
      <c r="A1338" s="4" t="s">
        <v>11</v>
      </c>
      <c r="B1338" s="4" t="s">
        <v>12</v>
      </c>
      <c r="C1338" s="8" t="s">
        <v>2058</v>
      </c>
      <c r="D1338" s="8" t="s">
        <v>2059</v>
      </c>
      <c r="E1338" s="8" t="s">
        <v>5545</v>
      </c>
      <c r="F1338" s="4">
        <v>1660206</v>
      </c>
      <c r="G1338" s="5" t="s">
        <v>1147</v>
      </c>
      <c r="H1338" s="4">
        <v>0</v>
      </c>
      <c r="I1338" s="6">
        <v>3000000</v>
      </c>
      <c r="J1338" s="6">
        <v>1571164</v>
      </c>
      <c r="K1338" s="7">
        <f t="shared" si="40"/>
        <v>1428836</v>
      </c>
      <c r="L1338" s="4" t="str">
        <f t="shared" si="41"/>
        <v>SIN REPORTE</v>
      </c>
    </row>
    <row r="1339" spans="1:12" x14ac:dyDescent="0.2">
      <c r="A1339" s="4" t="s">
        <v>11</v>
      </c>
      <c r="B1339" s="4" t="s">
        <v>50</v>
      </c>
      <c r="C1339" s="8" t="s">
        <v>2060</v>
      </c>
      <c r="D1339" s="8" t="s">
        <v>2061</v>
      </c>
      <c r="E1339" s="8" t="s">
        <v>5546</v>
      </c>
      <c r="F1339" s="4">
        <v>600674</v>
      </c>
      <c r="G1339" s="5" t="s">
        <v>1147</v>
      </c>
      <c r="H1339" s="4">
        <v>0</v>
      </c>
      <c r="I1339" s="6">
        <v>3000000</v>
      </c>
      <c r="J1339" s="6">
        <v>1572168</v>
      </c>
      <c r="K1339" s="7">
        <f t="shared" si="40"/>
        <v>1427832</v>
      </c>
      <c r="L1339" s="4" t="str">
        <f t="shared" si="41"/>
        <v>SIN REPORTE</v>
      </c>
    </row>
    <row r="1340" spans="1:12" x14ac:dyDescent="0.2">
      <c r="A1340" s="4" t="s">
        <v>11</v>
      </c>
      <c r="B1340" s="4" t="s">
        <v>22</v>
      </c>
      <c r="C1340" s="8" t="s">
        <v>2062</v>
      </c>
      <c r="D1340" s="8" t="s">
        <v>2063</v>
      </c>
      <c r="E1340" s="8" t="s">
        <v>5547</v>
      </c>
      <c r="F1340" s="4">
        <v>598886</v>
      </c>
      <c r="G1340" s="5" t="s">
        <v>1147</v>
      </c>
      <c r="H1340" s="4">
        <v>0</v>
      </c>
      <c r="I1340" s="6">
        <v>3000000</v>
      </c>
      <c r="J1340" s="6">
        <v>1573172</v>
      </c>
      <c r="K1340" s="7">
        <f t="shared" si="40"/>
        <v>1426828</v>
      </c>
      <c r="L1340" s="4" t="str">
        <f t="shared" si="41"/>
        <v>SIN REPORTE</v>
      </c>
    </row>
    <row r="1341" spans="1:12" x14ac:dyDescent="0.2">
      <c r="A1341" s="4" t="s">
        <v>11</v>
      </c>
      <c r="B1341" s="4" t="s">
        <v>146</v>
      </c>
      <c r="C1341" s="8" t="s">
        <v>2064</v>
      </c>
      <c r="D1341" s="8" t="s">
        <v>2065</v>
      </c>
      <c r="E1341" s="8" t="s">
        <v>5548</v>
      </c>
      <c r="F1341" s="4">
        <v>629475</v>
      </c>
      <c r="G1341" s="5" t="s">
        <v>1147</v>
      </c>
      <c r="H1341" s="4">
        <v>0</v>
      </c>
      <c r="I1341" s="6">
        <v>3000000</v>
      </c>
      <c r="J1341" s="6">
        <v>1574176</v>
      </c>
      <c r="K1341" s="7">
        <f t="shared" si="40"/>
        <v>1425824</v>
      </c>
      <c r="L1341" s="4" t="str">
        <f t="shared" si="41"/>
        <v>SIN REPORTE</v>
      </c>
    </row>
    <row r="1342" spans="1:12" x14ac:dyDescent="0.2">
      <c r="A1342" s="4" t="s">
        <v>11</v>
      </c>
      <c r="B1342" s="4" t="s">
        <v>19</v>
      </c>
      <c r="C1342" s="8" t="s">
        <v>2066</v>
      </c>
      <c r="D1342" s="8" t="s">
        <v>2067</v>
      </c>
      <c r="E1342" s="8" t="s">
        <v>5549</v>
      </c>
      <c r="F1342" s="4">
        <v>52007</v>
      </c>
      <c r="G1342" s="5" t="s">
        <v>1147</v>
      </c>
      <c r="H1342" s="4">
        <v>0</v>
      </c>
      <c r="I1342" s="6">
        <v>3000000</v>
      </c>
      <c r="J1342" s="6">
        <v>1575180</v>
      </c>
      <c r="K1342" s="7">
        <f t="shared" si="40"/>
        <v>1424820</v>
      </c>
      <c r="L1342" s="4" t="str">
        <f t="shared" si="41"/>
        <v>SIN REPORTE</v>
      </c>
    </row>
    <row r="1343" spans="1:12" x14ac:dyDescent="0.2">
      <c r="A1343" s="4" t="s">
        <v>11</v>
      </c>
      <c r="B1343" s="4" t="s">
        <v>67</v>
      </c>
      <c r="C1343" s="8" t="s">
        <v>1642</v>
      </c>
      <c r="D1343" s="8" t="s">
        <v>2068</v>
      </c>
      <c r="E1343" s="8" t="s">
        <v>5550</v>
      </c>
      <c r="F1343" s="4">
        <v>1750676</v>
      </c>
      <c r="G1343" s="5" t="s">
        <v>1147</v>
      </c>
      <c r="H1343" s="4">
        <v>0</v>
      </c>
      <c r="I1343" s="6">
        <v>3000000</v>
      </c>
      <c r="J1343" s="6">
        <v>1576184</v>
      </c>
      <c r="K1343" s="7">
        <f t="shared" si="40"/>
        <v>1423816</v>
      </c>
      <c r="L1343" s="4" t="str">
        <f t="shared" si="41"/>
        <v>SIN REPORTE</v>
      </c>
    </row>
    <row r="1344" spans="1:12" x14ac:dyDescent="0.2">
      <c r="A1344" s="4" t="s">
        <v>11</v>
      </c>
      <c r="B1344" s="4" t="s">
        <v>19</v>
      </c>
      <c r="C1344" s="8" t="s">
        <v>2069</v>
      </c>
      <c r="D1344" s="8" t="s">
        <v>2070</v>
      </c>
      <c r="E1344" s="8" t="s">
        <v>5551</v>
      </c>
      <c r="F1344" s="4">
        <v>89371</v>
      </c>
      <c r="G1344" s="5" t="s">
        <v>1147</v>
      </c>
      <c r="H1344" s="4">
        <v>0</v>
      </c>
      <c r="I1344" s="6">
        <v>3000000</v>
      </c>
      <c r="J1344" s="6">
        <v>1577188</v>
      </c>
      <c r="K1344" s="7">
        <f t="shared" si="40"/>
        <v>1422812</v>
      </c>
      <c r="L1344" s="4" t="str">
        <f t="shared" si="41"/>
        <v>SIN REPORTE</v>
      </c>
    </row>
    <row r="1345" spans="1:12" x14ac:dyDescent="0.2">
      <c r="A1345" s="4" t="s">
        <v>11</v>
      </c>
      <c r="B1345" s="4" t="s">
        <v>157</v>
      </c>
      <c r="C1345" s="8" t="s">
        <v>2071</v>
      </c>
      <c r="D1345" s="8" t="s">
        <v>2072</v>
      </c>
      <c r="E1345" s="8" t="s">
        <v>5552</v>
      </c>
      <c r="F1345" s="4">
        <v>82889</v>
      </c>
      <c r="G1345" s="5" t="s">
        <v>1147</v>
      </c>
      <c r="H1345" s="4">
        <v>0</v>
      </c>
      <c r="I1345" s="6">
        <v>3000000</v>
      </c>
      <c r="J1345" s="6">
        <v>1578192</v>
      </c>
      <c r="K1345" s="7">
        <f t="shared" si="40"/>
        <v>1421808</v>
      </c>
      <c r="L1345" s="4" t="str">
        <f t="shared" si="41"/>
        <v>SIN REPORTE</v>
      </c>
    </row>
    <row r="1346" spans="1:12" x14ac:dyDescent="0.2">
      <c r="A1346" s="4" t="s">
        <v>11</v>
      </c>
      <c r="B1346" s="4" t="s">
        <v>12</v>
      </c>
      <c r="C1346" s="8" t="s">
        <v>2073</v>
      </c>
      <c r="D1346" s="8" t="s">
        <v>2074</v>
      </c>
      <c r="E1346" s="8" t="s">
        <v>5553</v>
      </c>
      <c r="F1346" s="4">
        <v>80065</v>
      </c>
      <c r="G1346" s="5" t="s">
        <v>1147</v>
      </c>
      <c r="H1346" s="4">
        <v>0</v>
      </c>
      <c r="I1346" s="6">
        <v>3000000</v>
      </c>
      <c r="J1346" s="6">
        <v>1579196</v>
      </c>
      <c r="K1346" s="7">
        <f t="shared" si="40"/>
        <v>1420804</v>
      </c>
      <c r="L1346" s="4" t="str">
        <f t="shared" si="41"/>
        <v>SIN REPORTE</v>
      </c>
    </row>
    <row r="1347" spans="1:12" x14ac:dyDescent="0.2">
      <c r="A1347" s="4" t="s">
        <v>11</v>
      </c>
      <c r="B1347" s="4" t="s">
        <v>50</v>
      </c>
      <c r="C1347" s="8" t="s">
        <v>1666</v>
      </c>
      <c r="D1347" s="8" t="s">
        <v>2075</v>
      </c>
      <c r="E1347" s="8" t="s">
        <v>5554</v>
      </c>
      <c r="F1347" s="4">
        <v>108916</v>
      </c>
      <c r="G1347" s="5" t="s">
        <v>1147</v>
      </c>
      <c r="H1347" s="4">
        <v>0</v>
      </c>
      <c r="I1347" s="6">
        <v>3000000</v>
      </c>
      <c r="J1347" s="6">
        <v>1580200</v>
      </c>
      <c r="K1347" s="7">
        <f t="shared" ref="K1347:K1410" si="42">I1347-J1347</f>
        <v>1419800</v>
      </c>
      <c r="L1347" s="4" t="str">
        <f t="shared" ref="L1347:L1410" si="43">IF(H1347=0,"SIN REPORTE",IF(H1347&lt;=90,"COBRO JURIDICO","CARTERA CASTIGADA"))</f>
        <v>SIN REPORTE</v>
      </c>
    </row>
    <row r="1348" spans="1:12" x14ac:dyDescent="0.2">
      <c r="A1348" s="4" t="s">
        <v>11</v>
      </c>
      <c r="B1348" s="4" t="s">
        <v>67</v>
      </c>
      <c r="C1348" s="8" t="s">
        <v>2076</v>
      </c>
      <c r="D1348" s="8" t="s">
        <v>2077</v>
      </c>
      <c r="E1348" s="8" t="s">
        <v>5555</v>
      </c>
      <c r="F1348" s="4">
        <v>113544</v>
      </c>
      <c r="G1348" s="5" t="s">
        <v>1147</v>
      </c>
      <c r="H1348" s="4">
        <v>0</v>
      </c>
      <c r="I1348" s="6">
        <v>3000000</v>
      </c>
      <c r="J1348" s="6">
        <v>1581204</v>
      </c>
      <c r="K1348" s="7">
        <f t="shared" si="42"/>
        <v>1418796</v>
      </c>
      <c r="L1348" s="4" t="str">
        <f t="shared" si="43"/>
        <v>SIN REPORTE</v>
      </c>
    </row>
    <row r="1349" spans="1:12" x14ac:dyDescent="0.2">
      <c r="A1349" s="4" t="s">
        <v>11</v>
      </c>
      <c r="B1349" s="4" t="s">
        <v>67</v>
      </c>
      <c r="C1349" s="8" t="s">
        <v>2078</v>
      </c>
      <c r="D1349" s="8" t="s">
        <v>2079</v>
      </c>
      <c r="E1349" s="8" t="s">
        <v>5556</v>
      </c>
      <c r="F1349" s="4">
        <v>1358967</v>
      </c>
      <c r="G1349" s="5" t="s">
        <v>1147</v>
      </c>
      <c r="H1349" s="4">
        <v>0</v>
      </c>
      <c r="I1349" s="6">
        <v>3000000</v>
      </c>
      <c r="J1349" s="6">
        <v>1582208</v>
      </c>
      <c r="K1349" s="7">
        <f t="shared" si="42"/>
        <v>1417792</v>
      </c>
      <c r="L1349" s="4" t="str">
        <f t="shared" si="43"/>
        <v>SIN REPORTE</v>
      </c>
    </row>
    <row r="1350" spans="1:12" x14ac:dyDescent="0.2">
      <c r="A1350" s="4" t="s">
        <v>11</v>
      </c>
      <c r="B1350" s="4" t="s">
        <v>50</v>
      </c>
      <c r="C1350" s="8" t="s">
        <v>2080</v>
      </c>
      <c r="D1350" s="8" t="s">
        <v>2081</v>
      </c>
      <c r="E1350" s="8" t="s">
        <v>5557</v>
      </c>
      <c r="F1350" s="4">
        <v>643518</v>
      </c>
      <c r="G1350" s="5" t="s">
        <v>1147</v>
      </c>
      <c r="H1350" s="4">
        <v>0</v>
      </c>
      <c r="I1350" s="6">
        <v>3000000</v>
      </c>
      <c r="J1350" s="6">
        <v>1583212</v>
      </c>
      <c r="K1350" s="7">
        <f t="shared" si="42"/>
        <v>1416788</v>
      </c>
      <c r="L1350" s="4" t="str">
        <f t="shared" si="43"/>
        <v>SIN REPORTE</v>
      </c>
    </row>
    <row r="1351" spans="1:12" x14ac:dyDescent="0.2">
      <c r="A1351" s="4" t="s">
        <v>11</v>
      </c>
      <c r="B1351" s="4" t="s">
        <v>22</v>
      </c>
      <c r="C1351" s="8" t="s">
        <v>2082</v>
      </c>
      <c r="D1351" s="8" t="s">
        <v>2083</v>
      </c>
      <c r="E1351" s="8" t="s">
        <v>5558</v>
      </c>
      <c r="F1351" s="4">
        <v>763860</v>
      </c>
      <c r="G1351" s="5" t="s">
        <v>1147</v>
      </c>
      <c r="H1351" s="4">
        <v>0</v>
      </c>
      <c r="I1351" s="6">
        <v>3000000</v>
      </c>
      <c r="J1351" s="6">
        <v>1584216</v>
      </c>
      <c r="K1351" s="7">
        <f t="shared" si="42"/>
        <v>1415784</v>
      </c>
      <c r="L1351" s="4" t="str">
        <f t="shared" si="43"/>
        <v>SIN REPORTE</v>
      </c>
    </row>
    <row r="1352" spans="1:12" x14ac:dyDescent="0.2">
      <c r="A1352" s="4" t="s">
        <v>11</v>
      </c>
      <c r="B1352" s="4" t="s">
        <v>146</v>
      </c>
      <c r="C1352" s="8" t="s">
        <v>2084</v>
      </c>
      <c r="D1352" s="8" t="s">
        <v>2085</v>
      </c>
      <c r="E1352" s="8" t="s">
        <v>5559</v>
      </c>
      <c r="F1352" s="4">
        <v>1682705</v>
      </c>
      <c r="G1352" s="5" t="s">
        <v>1147</v>
      </c>
      <c r="H1352" s="4">
        <v>0</v>
      </c>
      <c r="I1352" s="6">
        <v>3000000</v>
      </c>
      <c r="J1352" s="6">
        <v>1585220</v>
      </c>
      <c r="K1352" s="7">
        <f t="shared" si="42"/>
        <v>1414780</v>
      </c>
      <c r="L1352" s="4" t="str">
        <f t="shared" si="43"/>
        <v>SIN REPORTE</v>
      </c>
    </row>
    <row r="1353" spans="1:12" x14ac:dyDescent="0.2">
      <c r="A1353" s="4" t="s">
        <v>11</v>
      </c>
      <c r="B1353" s="4" t="s">
        <v>12</v>
      </c>
      <c r="C1353" s="8" t="s">
        <v>2086</v>
      </c>
      <c r="D1353" s="8" t="s">
        <v>191</v>
      </c>
      <c r="E1353" s="8" t="s">
        <v>5560</v>
      </c>
      <c r="F1353" s="4">
        <v>1660925</v>
      </c>
      <c r="G1353" s="5" t="s">
        <v>1147</v>
      </c>
      <c r="H1353" s="4">
        <v>0</v>
      </c>
      <c r="I1353" s="6">
        <v>3000000</v>
      </c>
      <c r="J1353" s="6">
        <v>1586224</v>
      </c>
      <c r="K1353" s="7">
        <f t="shared" si="42"/>
        <v>1413776</v>
      </c>
      <c r="L1353" s="4" t="str">
        <f t="shared" si="43"/>
        <v>SIN REPORTE</v>
      </c>
    </row>
    <row r="1354" spans="1:12" x14ac:dyDescent="0.2">
      <c r="A1354" s="4" t="s">
        <v>11</v>
      </c>
      <c r="B1354" s="4" t="s">
        <v>19</v>
      </c>
      <c r="C1354" s="8" t="s">
        <v>1650</v>
      </c>
      <c r="D1354" s="8" t="s">
        <v>2087</v>
      </c>
      <c r="E1354" s="8" t="s">
        <v>5561</v>
      </c>
      <c r="F1354" s="4">
        <v>1604436</v>
      </c>
      <c r="G1354" s="5" t="s">
        <v>1147</v>
      </c>
      <c r="H1354" s="4">
        <v>0</v>
      </c>
      <c r="I1354" s="6">
        <v>3000000</v>
      </c>
      <c r="J1354" s="6">
        <v>1587228</v>
      </c>
      <c r="K1354" s="7">
        <f t="shared" si="42"/>
        <v>1412772</v>
      </c>
      <c r="L1354" s="4" t="str">
        <f t="shared" si="43"/>
        <v>SIN REPORTE</v>
      </c>
    </row>
    <row r="1355" spans="1:12" x14ac:dyDescent="0.2">
      <c r="A1355" s="4" t="s">
        <v>11</v>
      </c>
      <c r="B1355" s="4" t="s">
        <v>488</v>
      </c>
      <c r="C1355" s="8" t="s">
        <v>2088</v>
      </c>
      <c r="D1355" s="8" t="s">
        <v>2089</v>
      </c>
      <c r="E1355" s="8" t="s">
        <v>5562</v>
      </c>
      <c r="F1355" s="4">
        <v>1525292</v>
      </c>
      <c r="G1355" s="5" t="s">
        <v>1147</v>
      </c>
      <c r="H1355" s="4">
        <v>0</v>
      </c>
      <c r="I1355" s="6">
        <v>3000000</v>
      </c>
      <c r="J1355" s="6">
        <v>1588232</v>
      </c>
      <c r="K1355" s="7">
        <f t="shared" si="42"/>
        <v>1411768</v>
      </c>
      <c r="L1355" s="4" t="str">
        <f t="shared" si="43"/>
        <v>SIN REPORTE</v>
      </c>
    </row>
    <row r="1356" spans="1:12" x14ac:dyDescent="0.2">
      <c r="A1356" s="4" t="s">
        <v>11</v>
      </c>
      <c r="B1356" s="4" t="s">
        <v>146</v>
      </c>
      <c r="C1356" s="8" t="s">
        <v>2090</v>
      </c>
      <c r="D1356" s="8" t="s">
        <v>1776</v>
      </c>
      <c r="E1356" s="8" t="s">
        <v>5563</v>
      </c>
      <c r="F1356" s="4">
        <v>1745080</v>
      </c>
      <c r="G1356" s="5" t="s">
        <v>1147</v>
      </c>
      <c r="H1356" s="4">
        <v>0</v>
      </c>
      <c r="I1356" s="6">
        <v>3000000</v>
      </c>
      <c r="J1356" s="6">
        <v>1589236</v>
      </c>
      <c r="K1356" s="7">
        <f t="shared" si="42"/>
        <v>1410764</v>
      </c>
      <c r="L1356" s="4" t="str">
        <f t="shared" si="43"/>
        <v>SIN REPORTE</v>
      </c>
    </row>
    <row r="1357" spans="1:12" x14ac:dyDescent="0.2">
      <c r="A1357" s="4" t="s">
        <v>11</v>
      </c>
      <c r="B1357" s="4" t="s">
        <v>19</v>
      </c>
      <c r="C1357" s="8" t="s">
        <v>2091</v>
      </c>
      <c r="D1357" s="8" t="s">
        <v>2092</v>
      </c>
      <c r="E1357" s="8" t="s">
        <v>5564</v>
      </c>
      <c r="F1357" s="4">
        <v>525681</v>
      </c>
      <c r="G1357" s="5" t="s">
        <v>1147</v>
      </c>
      <c r="H1357" s="4">
        <v>0</v>
      </c>
      <c r="I1357" s="6">
        <v>3000000</v>
      </c>
      <c r="J1357" s="6">
        <v>1590240</v>
      </c>
      <c r="K1357" s="7">
        <f t="shared" si="42"/>
        <v>1409760</v>
      </c>
      <c r="L1357" s="4" t="str">
        <f t="shared" si="43"/>
        <v>SIN REPORTE</v>
      </c>
    </row>
    <row r="1358" spans="1:12" x14ac:dyDescent="0.2">
      <c r="A1358" s="4" t="s">
        <v>11</v>
      </c>
      <c r="B1358" s="4" t="s">
        <v>12</v>
      </c>
      <c r="C1358" s="8" t="s">
        <v>2093</v>
      </c>
      <c r="D1358" s="8" t="s">
        <v>2094</v>
      </c>
      <c r="E1358" s="8" t="s">
        <v>5565</v>
      </c>
      <c r="F1358" s="4">
        <v>609527</v>
      </c>
      <c r="G1358" s="5" t="s">
        <v>1147</v>
      </c>
      <c r="H1358" s="4">
        <v>0</v>
      </c>
      <c r="I1358" s="6">
        <v>3000000</v>
      </c>
      <c r="J1358" s="6">
        <v>1591244</v>
      </c>
      <c r="K1358" s="7">
        <f t="shared" si="42"/>
        <v>1408756</v>
      </c>
      <c r="L1358" s="4" t="str">
        <f t="shared" si="43"/>
        <v>SIN REPORTE</v>
      </c>
    </row>
    <row r="1359" spans="1:12" x14ac:dyDescent="0.2">
      <c r="A1359" s="4" t="s">
        <v>11</v>
      </c>
      <c r="B1359" s="4" t="s">
        <v>50</v>
      </c>
      <c r="C1359" s="8" t="s">
        <v>2095</v>
      </c>
      <c r="D1359" s="8" t="s">
        <v>2096</v>
      </c>
      <c r="E1359" s="8" t="s">
        <v>5566</v>
      </c>
      <c r="F1359" s="4">
        <v>1662384</v>
      </c>
      <c r="G1359" s="5" t="s">
        <v>1147</v>
      </c>
      <c r="H1359" s="4">
        <v>0</v>
      </c>
      <c r="I1359" s="6">
        <v>3000000</v>
      </c>
      <c r="J1359" s="6">
        <v>1592248</v>
      </c>
      <c r="K1359" s="7">
        <f t="shared" si="42"/>
        <v>1407752</v>
      </c>
      <c r="L1359" s="4" t="str">
        <f t="shared" si="43"/>
        <v>SIN REPORTE</v>
      </c>
    </row>
    <row r="1360" spans="1:12" x14ac:dyDescent="0.2">
      <c r="A1360" s="4" t="s">
        <v>11</v>
      </c>
      <c r="B1360" s="4" t="s">
        <v>12</v>
      </c>
      <c r="C1360" s="8" t="s">
        <v>2097</v>
      </c>
      <c r="D1360" s="8" t="s">
        <v>2098</v>
      </c>
      <c r="E1360" s="8" t="s">
        <v>5567</v>
      </c>
      <c r="F1360" s="4">
        <v>119103</v>
      </c>
      <c r="G1360" s="5" t="s">
        <v>1147</v>
      </c>
      <c r="H1360" s="4">
        <v>0</v>
      </c>
      <c r="I1360" s="6">
        <v>3000000</v>
      </c>
      <c r="J1360" s="6">
        <v>1593252</v>
      </c>
      <c r="K1360" s="7">
        <f t="shared" si="42"/>
        <v>1406748</v>
      </c>
      <c r="L1360" s="4" t="str">
        <f t="shared" si="43"/>
        <v>SIN REPORTE</v>
      </c>
    </row>
    <row r="1361" spans="1:12" x14ac:dyDescent="0.2">
      <c r="A1361" s="4" t="s">
        <v>11</v>
      </c>
      <c r="B1361" s="4" t="s">
        <v>12</v>
      </c>
      <c r="C1361" s="8" t="s">
        <v>355</v>
      </c>
      <c r="D1361" s="8" t="s">
        <v>2099</v>
      </c>
      <c r="E1361" s="8" t="s">
        <v>5568</v>
      </c>
      <c r="F1361" s="4">
        <v>1509940</v>
      </c>
      <c r="G1361" s="5" t="s">
        <v>1147</v>
      </c>
      <c r="H1361" s="4">
        <v>0</v>
      </c>
      <c r="I1361" s="6">
        <v>3000000</v>
      </c>
      <c r="J1361" s="6">
        <v>1594256</v>
      </c>
      <c r="K1361" s="7">
        <f t="shared" si="42"/>
        <v>1405744</v>
      </c>
      <c r="L1361" s="4" t="str">
        <f t="shared" si="43"/>
        <v>SIN REPORTE</v>
      </c>
    </row>
    <row r="1362" spans="1:12" x14ac:dyDescent="0.2">
      <c r="A1362" s="4" t="s">
        <v>11</v>
      </c>
      <c r="B1362" s="4" t="s">
        <v>12</v>
      </c>
      <c r="C1362" s="8" t="s">
        <v>2100</v>
      </c>
      <c r="D1362" s="8" t="s">
        <v>2101</v>
      </c>
      <c r="E1362" s="8" t="s">
        <v>5569</v>
      </c>
      <c r="F1362" s="4">
        <v>813681</v>
      </c>
      <c r="G1362" s="5" t="s">
        <v>1147</v>
      </c>
      <c r="H1362" s="4">
        <v>0</v>
      </c>
      <c r="I1362" s="6">
        <v>3000000</v>
      </c>
      <c r="J1362" s="6">
        <v>1595260</v>
      </c>
      <c r="K1362" s="7">
        <f t="shared" si="42"/>
        <v>1404740</v>
      </c>
      <c r="L1362" s="4" t="str">
        <f t="shared" si="43"/>
        <v>SIN REPORTE</v>
      </c>
    </row>
    <row r="1363" spans="1:12" x14ac:dyDescent="0.2">
      <c r="A1363" s="4" t="s">
        <v>11</v>
      </c>
      <c r="B1363" s="4" t="s">
        <v>12</v>
      </c>
      <c r="C1363" s="8" t="s">
        <v>1661</v>
      </c>
      <c r="D1363" s="8" t="s">
        <v>2102</v>
      </c>
      <c r="E1363" s="8" t="s">
        <v>5570</v>
      </c>
      <c r="F1363" s="4">
        <v>1662152</v>
      </c>
      <c r="G1363" s="5" t="s">
        <v>1147</v>
      </c>
      <c r="H1363" s="4">
        <v>0</v>
      </c>
      <c r="I1363" s="6">
        <v>3000000</v>
      </c>
      <c r="J1363" s="6">
        <v>1596264</v>
      </c>
      <c r="K1363" s="7">
        <f t="shared" si="42"/>
        <v>1403736</v>
      </c>
      <c r="L1363" s="4" t="str">
        <f t="shared" si="43"/>
        <v>SIN REPORTE</v>
      </c>
    </row>
    <row r="1364" spans="1:12" x14ac:dyDescent="0.2">
      <c r="A1364" s="4" t="s">
        <v>11</v>
      </c>
      <c r="B1364" s="4" t="s">
        <v>50</v>
      </c>
      <c r="C1364" s="8" t="s">
        <v>1784</v>
      </c>
      <c r="D1364" s="8" t="s">
        <v>2103</v>
      </c>
      <c r="E1364" s="8" t="s">
        <v>5571</v>
      </c>
      <c r="F1364" s="4">
        <v>1499761</v>
      </c>
      <c r="G1364" s="5" t="s">
        <v>1147</v>
      </c>
      <c r="H1364" s="4">
        <v>0</v>
      </c>
      <c r="I1364" s="6">
        <v>3000000</v>
      </c>
      <c r="J1364" s="6">
        <v>1597268</v>
      </c>
      <c r="K1364" s="7">
        <f t="shared" si="42"/>
        <v>1402732</v>
      </c>
      <c r="L1364" s="4" t="str">
        <f t="shared" si="43"/>
        <v>SIN REPORTE</v>
      </c>
    </row>
    <row r="1365" spans="1:12" x14ac:dyDescent="0.2">
      <c r="A1365" s="4" t="s">
        <v>11</v>
      </c>
      <c r="B1365" s="4" t="s">
        <v>50</v>
      </c>
      <c r="C1365" s="8" t="s">
        <v>2104</v>
      </c>
      <c r="D1365" s="8" t="s">
        <v>2105</v>
      </c>
      <c r="E1365" s="8" t="s">
        <v>5572</v>
      </c>
      <c r="F1365" s="4">
        <v>643088</v>
      </c>
      <c r="G1365" s="5" t="s">
        <v>1147</v>
      </c>
      <c r="H1365" s="4">
        <v>0</v>
      </c>
      <c r="I1365" s="6">
        <v>3000000</v>
      </c>
      <c r="J1365" s="6">
        <v>1598272</v>
      </c>
      <c r="K1365" s="7">
        <f t="shared" si="42"/>
        <v>1401728</v>
      </c>
      <c r="L1365" s="4" t="str">
        <f t="shared" si="43"/>
        <v>SIN REPORTE</v>
      </c>
    </row>
    <row r="1366" spans="1:12" x14ac:dyDescent="0.2">
      <c r="A1366" s="4" t="s">
        <v>11</v>
      </c>
      <c r="B1366" s="4" t="s">
        <v>22</v>
      </c>
      <c r="C1366" s="8" t="s">
        <v>2106</v>
      </c>
      <c r="D1366" s="8" t="s">
        <v>2107</v>
      </c>
      <c r="E1366" s="8" t="s">
        <v>5573</v>
      </c>
      <c r="F1366" s="4">
        <v>528982</v>
      </c>
      <c r="G1366" s="5" t="s">
        <v>1147</v>
      </c>
      <c r="H1366" s="4">
        <v>0</v>
      </c>
      <c r="I1366" s="6">
        <v>3000000</v>
      </c>
      <c r="J1366" s="6">
        <v>1599276</v>
      </c>
      <c r="K1366" s="7">
        <f t="shared" si="42"/>
        <v>1400724</v>
      </c>
      <c r="L1366" s="4" t="str">
        <f t="shared" si="43"/>
        <v>SIN REPORTE</v>
      </c>
    </row>
    <row r="1367" spans="1:12" x14ac:dyDescent="0.2">
      <c r="A1367" s="4" t="s">
        <v>11</v>
      </c>
      <c r="B1367" s="4" t="s">
        <v>50</v>
      </c>
      <c r="C1367" s="8" t="s">
        <v>2108</v>
      </c>
      <c r="D1367" s="8" t="s">
        <v>2109</v>
      </c>
      <c r="E1367" s="8" t="s">
        <v>5574</v>
      </c>
      <c r="F1367" s="4">
        <v>681807</v>
      </c>
      <c r="G1367" s="5" t="s">
        <v>1147</v>
      </c>
      <c r="H1367" s="4">
        <v>0</v>
      </c>
      <c r="I1367" s="6">
        <v>3000000</v>
      </c>
      <c r="J1367" s="6">
        <v>1600280</v>
      </c>
      <c r="K1367" s="7">
        <f t="shared" si="42"/>
        <v>1399720</v>
      </c>
      <c r="L1367" s="4" t="str">
        <f t="shared" si="43"/>
        <v>SIN REPORTE</v>
      </c>
    </row>
    <row r="1368" spans="1:12" x14ac:dyDescent="0.2">
      <c r="A1368" s="4" t="s">
        <v>11</v>
      </c>
      <c r="B1368" s="4" t="s">
        <v>16</v>
      </c>
      <c r="C1368" s="8" t="s">
        <v>1932</v>
      </c>
      <c r="D1368" s="8" t="s">
        <v>2110</v>
      </c>
      <c r="E1368" s="8" t="s">
        <v>5575</v>
      </c>
      <c r="F1368" s="4">
        <v>582203</v>
      </c>
      <c r="G1368" s="5" t="s">
        <v>1147</v>
      </c>
      <c r="H1368" s="4">
        <v>0</v>
      </c>
      <c r="I1368" s="6">
        <v>3000000</v>
      </c>
      <c r="J1368" s="6">
        <v>1601284</v>
      </c>
      <c r="K1368" s="7">
        <f t="shared" si="42"/>
        <v>1398716</v>
      </c>
      <c r="L1368" s="4" t="str">
        <f t="shared" si="43"/>
        <v>SIN REPORTE</v>
      </c>
    </row>
    <row r="1369" spans="1:12" x14ac:dyDescent="0.2">
      <c r="A1369" s="4" t="s">
        <v>11</v>
      </c>
      <c r="B1369" s="4" t="s">
        <v>25</v>
      </c>
      <c r="C1369" s="8" t="s">
        <v>58</v>
      </c>
      <c r="D1369" s="8" t="s">
        <v>2111</v>
      </c>
      <c r="E1369" s="8" t="s">
        <v>5576</v>
      </c>
      <c r="F1369" s="4">
        <v>600518</v>
      </c>
      <c r="G1369" s="5" t="s">
        <v>1147</v>
      </c>
      <c r="H1369" s="4">
        <v>0</v>
      </c>
      <c r="I1369" s="6">
        <v>3000000</v>
      </c>
      <c r="J1369" s="6">
        <v>1602288</v>
      </c>
      <c r="K1369" s="7">
        <f t="shared" si="42"/>
        <v>1397712</v>
      </c>
      <c r="L1369" s="4" t="str">
        <f t="shared" si="43"/>
        <v>SIN REPORTE</v>
      </c>
    </row>
    <row r="1370" spans="1:12" x14ac:dyDescent="0.2">
      <c r="A1370" s="4" t="s">
        <v>11</v>
      </c>
      <c r="B1370" s="4" t="s">
        <v>50</v>
      </c>
      <c r="C1370" s="8" t="s">
        <v>2112</v>
      </c>
      <c r="D1370" s="8" t="s">
        <v>2113</v>
      </c>
      <c r="E1370" s="8" t="s">
        <v>5577</v>
      </c>
      <c r="F1370" s="4">
        <v>1691789</v>
      </c>
      <c r="G1370" s="5" t="s">
        <v>1147</v>
      </c>
      <c r="H1370" s="4">
        <v>0</v>
      </c>
      <c r="I1370" s="6">
        <v>3000000</v>
      </c>
      <c r="J1370" s="6">
        <v>1603292</v>
      </c>
      <c r="K1370" s="7">
        <f t="shared" si="42"/>
        <v>1396708</v>
      </c>
      <c r="L1370" s="4" t="str">
        <f t="shared" si="43"/>
        <v>SIN REPORTE</v>
      </c>
    </row>
    <row r="1371" spans="1:12" x14ac:dyDescent="0.2">
      <c r="A1371" s="4" t="s">
        <v>11</v>
      </c>
      <c r="B1371" s="4" t="s">
        <v>12</v>
      </c>
      <c r="C1371" s="8" t="s">
        <v>1113</v>
      </c>
      <c r="D1371" s="8" t="s">
        <v>2114</v>
      </c>
      <c r="E1371" s="8" t="s">
        <v>5578</v>
      </c>
      <c r="F1371" s="4">
        <v>813848</v>
      </c>
      <c r="G1371" s="5" t="s">
        <v>1147</v>
      </c>
      <c r="H1371" s="4">
        <v>0</v>
      </c>
      <c r="I1371" s="6">
        <v>3000000</v>
      </c>
      <c r="J1371" s="6">
        <v>1604296</v>
      </c>
      <c r="K1371" s="7">
        <f t="shared" si="42"/>
        <v>1395704</v>
      </c>
      <c r="L1371" s="4" t="str">
        <f t="shared" si="43"/>
        <v>SIN REPORTE</v>
      </c>
    </row>
    <row r="1372" spans="1:12" x14ac:dyDescent="0.2">
      <c r="A1372" s="4" t="s">
        <v>11</v>
      </c>
      <c r="B1372" s="4" t="s">
        <v>12</v>
      </c>
      <c r="C1372" s="8" t="s">
        <v>2115</v>
      </c>
      <c r="D1372" s="8" t="s">
        <v>2116</v>
      </c>
      <c r="E1372" s="8" t="s">
        <v>5579</v>
      </c>
      <c r="F1372" s="4">
        <v>1658499</v>
      </c>
      <c r="G1372" s="5" t="s">
        <v>1147</v>
      </c>
      <c r="H1372" s="4">
        <v>0</v>
      </c>
      <c r="I1372" s="6">
        <v>3000000</v>
      </c>
      <c r="J1372" s="6">
        <v>1605300</v>
      </c>
      <c r="K1372" s="7">
        <f t="shared" si="42"/>
        <v>1394700</v>
      </c>
      <c r="L1372" s="4" t="str">
        <f t="shared" si="43"/>
        <v>SIN REPORTE</v>
      </c>
    </row>
    <row r="1373" spans="1:12" x14ac:dyDescent="0.2">
      <c r="A1373" s="4" t="s">
        <v>11</v>
      </c>
      <c r="B1373" s="4" t="s">
        <v>12</v>
      </c>
      <c r="C1373" s="8" t="s">
        <v>2117</v>
      </c>
      <c r="D1373" s="8" t="s">
        <v>2118</v>
      </c>
      <c r="E1373" s="8" t="s">
        <v>5580</v>
      </c>
      <c r="F1373" s="4">
        <v>38733</v>
      </c>
      <c r="G1373" s="5" t="s">
        <v>1147</v>
      </c>
      <c r="H1373" s="4">
        <v>0</v>
      </c>
      <c r="I1373" s="6">
        <v>3000000</v>
      </c>
      <c r="J1373" s="6">
        <v>1606304</v>
      </c>
      <c r="K1373" s="7">
        <f t="shared" si="42"/>
        <v>1393696</v>
      </c>
      <c r="L1373" s="4" t="str">
        <f t="shared" si="43"/>
        <v>SIN REPORTE</v>
      </c>
    </row>
    <row r="1374" spans="1:12" x14ac:dyDescent="0.2">
      <c r="A1374" s="4" t="s">
        <v>11</v>
      </c>
      <c r="B1374" s="4" t="s">
        <v>157</v>
      </c>
      <c r="C1374" s="8" t="s">
        <v>2119</v>
      </c>
      <c r="D1374" s="8" t="s">
        <v>2120</v>
      </c>
      <c r="E1374" s="8" t="s">
        <v>5581</v>
      </c>
      <c r="F1374" s="4">
        <v>747590</v>
      </c>
      <c r="G1374" s="5" t="s">
        <v>1147</v>
      </c>
      <c r="H1374" s="4">
        <v>0</v>
      </c>
      <c r="I1374" s="6">
        <v>3000000</v>
      </c>
      <c r="J1374" s="6">
        <v>1607308</v>
      </c>
      <c r="K1374" s="7">
        <f t="shared" si="42"/>
        <v>1392692</v>
      </c>
      <c r="L1374" s="4" t="str">
        <f t="shared" si="43"/>
        <v>SIN REPORTE</v>
      </c>
    </row>
    <row r="1375" spans="1:12" x14ac:dyDescent="0.2">
      <c r="A1375" s="4" t="s">
        <v>11</v>
      </c>
      <c r="B1375" s="4" t="s">
        <v>19</v>
      </c>
      <c r="C1375" s="8" t="s">
        <v>661</v>
      </c>
      <c r="D1375" s="8" t="s">
        <v>2121</v>
      </c>
      <c r="E1375" s="8" t="s">
        <v>5582</v>
      </c>
      <c r="F1375" s="4">
        <v>506343</v>
      </c>
      <c r="G1375" s="5" t="s">
        <v>1147</v>
      </c>
      <c r="H1375" s="4">
        <v>0</v>
      </c>
      <c r="I1375" s="6">
        <v>3000000</v>
      </c>
      <c r="J1375" s="6">
        <v>1608312</v>
      </c>
      <c r="K1375" s="7">
        <f t="shared" si="42"/>
        <v>1391688</v>
      </c>
      <c r="L1375" s="4" t="str">
        <f t="shared" si="43"/>
        <v>SIN REPORTE</v>
      </c>
    </row>
    <row r="1376" spans="1:12" x14ac:dyDescent="0.2">
      <c r="A1376" s="4" t="s">
        <v>11</v>
      </c>
      <c r="B1376" s="4" t="s">
        <v>19</v>
      </c>
      <c r="C1376" s="8" t="s">
        <v>2122</v>
      </c>
      <c r="D1376" s="8" t="s">
        <v>2123</v>
      </c>
      <c r="E1376" s="8" t="s">
        <v>5583</v>
      </c>
      <c r="F1376" s="4">
        <v>743805</v>
      </c>
      <c r="G1376" s="5" t="s">
        <v>1147</v>
      </c>
      <c r="H1376" s="4">
        <v>0</v>
      </c>
      <c r="I1376" s="6">
        <v>3000000</v>
      </c>
      <c r="J1376" s="6">
        <v>1609316</v>
      </c>
      <c r="K1376" s="7">
        <f t="shared" si="42"/>
        <v>1390684</v>
      </c>
      <c r="L1376" s="4" t="str">
        <f t="shared" si="43"/>
        <v>SIN REPORTE</v>
      </c>
    </row>
    <row r="1377" spans="1:12" x14ac:dyDescent="0.2">
      <c r="A1377" s="4" t="s">
        <v>11</v>
      </c>
      <c r="B1377" s="4" t="s">
        <v>19</v>
      </c>
      <c r="C1377" s="8" t="s">
        <v>2124</v>
      </c>
      <c r="D1377" s="8" t="s">
        <v>2125</v>
      </c>
      <c r="E1377" s="8" t="s">
        <v>5584</v>
      </c>
      <c r="F1377" s="4">
        <v>1656881</v>
      </c>
      <c r="G1377" s="5" t="s">
        <v>1147</v>
      </c>
      <c r="H1377" s="4">
        <v>0</v>
      </c>
      <c r="I1377" s="6">
        <v>3000000</v>
      </c>
      <c r="J1377" s="6">
        <v>1610320</v>
      </c>
      <c r="K1377" s="7">
        <f t="shared" si="42"/>
        <v>1389680</v>
      </c>
      <c r="L1377" s="4" t="str">
        <f t="shared" si="43"/>
        <v>SIN REPORTE</v>
      </c>
    </row>
    <row r="1378" spans="1:12" x14ac:dyDescent="0.2">
      <c r="A1378" s="4" t="s">
        <v>11</v>
      </c>
      <c r="B1378" s="4" t="s">
        <v>12</v>
      </c>
      <c r="C1378" s="8" t="s">
        <v>2126</v>
      </c>
      <c r="D1378" s="8" t="s">
        <v>2127</v>
      </c>
      <c r="E1378" s="8" t="s">
        <v>5585</v>
      </c>
      <c r="F1378" s="4">
        <v>1756723</v>
      </c>
      <c r="G1378" s="5" t="s">
        <v>1147</v>
      </c>
      <c r="H1378" s="4">
        <v>0</v>
      </c>
      <c r="I1378" s="6">
        <v>3000000</v>
      </c>
      <c r="J1378" s="6">
        <v>1611324</v>
      </c>
      <c r="K1378" s="7">
        <f t="shared" si="42"/>
        <v>1388676</v>
      </c>
      <c r="L1378" s="4" t="str">
        <f t="shared" si="43"/>
        <v>SIN REPORTE</v>
      </c>
    </row>
    <row r="1379" spans="1:12" x14ac:dyDescent="0.2">
      <c r="A1379" s="4" t="s">
        <v>11</v>
      </c>
      <c r="B1379" s="4" t="s">
        <v>50</v>
      </c>
      <c r="C1379" s="8" t="s">
        <v>2128</v>
      </c>
      <c r="D1379" s="8" t="s">
        <v>2129</v>
      </c>
      <c r="E1379" s="8" t="s">
        <v>5586</v>
      </c>
      <c r="F1379" s="4">
        <v>113817</v>
      </c>
      <c r="G1379" s="5" t="s">
        <v>1147</v>
      </c>
      <c r="H1379" s="4">
        <v>0</v>
      </c>
      <c r="I1379" s="6">
        <v>3000000</v>
      </c>
      <c r="J1379" s="6">
        <v>1612328</v>
      </c>
      <c r="K1379" s="7">
        <f t="shared" si="42"/>
        <v>1387672</v>
      </c>
      <c r="L1379" s="4" t="str">
        <f t="shared" si="43"/>
        <v>SIN REPORTE</v>
      </c>
    </row>
    <row r="1380" spans="1:12" x14ac:dyDescent="0.2">
      <c r="A1380" s="4" t="s">
        <v>11</v>
      </c>
      <c r="B1380" s="4" t="s">
        <v>67</v>
      </c>
      <c r="C1380" s="8" t="s">
        <v>2130</v>
      </c>
      <c r="D1380" s="8" t="s">
        <v>2131</v>
      </c>
      <c r="E1380" s="8" t="s">
        <v>5587</v>
      </c>
      <c r="F1380" s="4">
        <v>1531712</v>
      </c>
      <c r="G1380" s="5" t="s">
        <v>1147</v>
      </c>
      <c r="H1380" s="4">
        <v>0</v>
      </c>
      <c r="I1380" s="6">
        <v>3000000</v>
      </c>
      <c r="J1380" s="6">
        <v>1613332</v>
      </c>
      <c r="K1380" s="7">
        <f t="shared" si="42"/>
        <v>1386668</v>
      </c>
      <c r="L1380" s="4" t="str">
        <f t="shared" si="43"/>
        <v>SIN REPORTE</v>
      </c>
    </row>
    <row r="1381" spans="1:12" x14ac:dyDescent="0.2">
      <c r="A1381" s="4" t="s">
        <v>11</v>
      </c>
      <c r="B1381" s="4" t="s">
        <v>19</v>
      </c>
      <c r="C1381" s="8" t="s">
        <v>2132</v>
      </c>
      <c r="D1381" s="8" t="s">
        <v>2133</v>
      </c>
      <c r="E1381" s="8" t="s">
        <v>5588</v>
      </c>
      <c r="F1381" s="4">
        <v>527323</v>
      </c>
      <c r="G1381" s="5" t="s">
        <v>1147</v>
      </c>
      <c r="H1381" s="4">
        <v>0</v>
      </c>
      <c r="I1381" s="6">
        <v>3000000</v>
      </c>
      <c r="J1381" s="6">
        <v>1614336</v>
      </c>
      <c r="K1381" s="7">
        <f t="shared" si="42"/>
        <v>1385664</v>
      </c>
      <c r="L1381" s="4" t="str">
        <f t="shared" si="43"/>
        <v>SIN REPORTE</v>
      </c>
    </row>
    <row r="1382" spans="1:12" x14ac:dyDescent="0.2">
      <c r="A1382" s="4" t="s">
        <v>11</v>
      </c>
      <c r="B1382" s="4" t="s">
        <v>50</v>
      </c>
      <c r="C1382" s="8" t="s">
        <v>54</v>
      </c>
      <c r="D1382" s="8" t="s">
        <v>2134</v>
      </c>
      <c r="E1382" s="8" t="s">
        <v>5589</v>
      </c>
      <c r="F1382" s="4">
        <v>1737459</v>
      </c>
      <c r="G1382" s="5" t="s">
        <v>1147</v>
      </c>
      <c r="H1382" s="4">
        <v>0</v>
      </c>
      <c r="I1382" s="6">
        <v>3000000</v>
      </c>
      <c r="J1382" s="6">
        <v>1615340</v>
      </c>
      <c r="K1382" s="7">
        <f t="shared" si="42"/>
        <v>1384660</v>
      </c>
      <c r="L1382" s="4" t="str">
        <f t="shared" si="43"/>
        <v>SIN REPORTE</v>
      </c>
    </row>
    <row r="1383" spans="1:12" x14ac:dyDescent="0.2">
      <c r="A1383" s="4" t="s">
        <v>11</v>
      </c>
      <c r="B1383" s="4" t="s">
        <v>12</v>
      </c>
      <c r="C1383" s="8" t="s">
        <v>2135</v>
      </c>
      <c r="D1383" s="8" t="s">
        <v>2136</v>
      </c>
      <c r="E1383" s="8" t="s">
        <v>5590</v>
      </c>
      <c r="F1383" s="4">
        <v>1659869</v>
      </c>
      <c r="G1383" s="5" t="s">
        <v>1147</v>
      </c>
      <c r="H1383" s="4">
        <v>0</v>
      </c>
      <c r="I1383" s="6">
        <v>3000000</v>
      </c>
      <c r="J1383" s="6">
        <v>1616344</v>
      </c>
      <c r="K1383" s="7">
        <f t="shared" si="42"/>
        <v>1383656</v>
      </c>
      <c r="L1383" s="4" t="str">
        <f t="shared" si="43"/>
        <v>SIN REPORTE</v>
      </c>
    </row>
    <row r="1384" spans="1:12" x14ac:dyDescent="0.2">
      <c r="A1384" s="4" t="s">
        <v>11</v>
      </c>
      <c r="B1384" s="4" t="s">
        <v>25</v>
      </c>
      <c r="C1384" s="8" t="s">
        <v>2137</v>
      </c>
      <c r="D1384" s="8" t="s">
        <v>2138</v>
      </c>
      <c r="E1384" s="8" t="s">
        <v>5591</v>
      </c>
      <c r="F1384" s="4">
        <v>1614112</v>
      </c>
      <c r="G1384" s="5" t="s">
        <v>1147</v>
      </c>
      <c r="H1384" s="4">
        <v>0</v>
      </c>
      <c r="I1384" s="6">
        <v>3000000</v>
      </c>
      <c r="J1384" s="6">
        <v>1617348</v>
      </c>
      <c r="K1384" s="7">
        <f t="shared" si="42"/>
        <v>1382652</v>
      </c>
      <c r="L1384" s="4" t="str">
        <f t="shared" si="43"/>
        <v>SIN REPORTE</v>
      </c>
    </row>
    <row r="1385" spans="1:12" x14ac:dyDescent="0.2">
      <c r="A1385" s="4" t="s">
        <v>11</v>
      </c>
      <c r="B1385" s="4" t="s">
        <v>22</v>
      </c>
      <c r="C1385" s="8" t="s">
        <v>1467</v>
      </c>
      <c r="D1385" s="8" t="s">
        <v>2139</v>
      </c>
      <c r="E1385" s="8" t="s">
        <v>5592</v>
      </c>
      <c r="F1385" s="4">
        <v>1501558</v>
      </c>
      <c r="G1385" s="5" t="s">
        <v>1147</v>
      </c>
      <c r="H1385" s="4">
        <v>0</v>
      </c>
      <c r="I1385" s="6">
        <v>3000000</v>
      </c>
      <c r="J1385" s="6">
        <v>1618352</v>
      </c>
      <c r="K1385" s="7">
        <f t="shared" si="42"/>
        <v>1381648</v>
      </c>
      <c r="L1385" s="4" t="str">
        <f t="shared" si="43"/>
        <v>SIN REPORTE</v>
      </c>
    </row>
    <row r="1386" spans="1:12" x14ac:dyDescent="0.2">
      <c r="A1386" s="4" t="s">
        <v>11</v>
      </c>
      <c r="B1386" s="4" t="s">
        <v>19</v>
      </c>
      <c r="C1386" s="8" t="s">
        <v>2140</v>
      </c>
      <c r="D1386" s="8" t="s">
        <v>2141</v>
      </c>
      <c r="E1386" s="8" t="s">
        <v>5593</v>
      </c>
      <c r="F1386" s="4">
        <v>104154</v>
      </c>
      <c r="G1386" s="5" t="s">
        <v>1147</v>
      </c>
      <c r="H1386" s="4">
        <v>0</v>
      </c>
      <c r="I1386" s="6">
        <v>3000000</v>
      </c>
      <c r="J1386" s="6">
        <v>1619356</v>
      </c>
      <c r="K1386" s="7">
        <f t="shared" si="42"/>
        <v>1380644</v>
      </c>
      <c r="L1386" s="4" t="str">
        <f t="shared" si="43"/>
        <v>SIN REPORTE</v>
      </c>
    </row>
    <row r="1387" spans="1:12" x14ac:dyDescent="0.2">
      <c r="A1387" s="4" t="s">
        <v>11</v>
      </c>
      <c r="B1387" s="4" t="s">
        <v>16</v>
      </c>
      <c r="C1387" s="8" t="s">
        <v>2142</v>
      </c>
      <c r="D1387" s="8" t="s">
        <v>2143</v>
      </c>
      <c r="E1387" s="8" t="s">
        <v>5594</v>
      </c>
      <c r="F1387" s="4">
        <v>1135878</v>
      </c>
      <c r="G1387" s="5" t="s">
        <v>1147</v>
      </c>
      <c r="H1387" s="4">
        <v>0</v>
      </c>
      <c r="I1387" s="6">
        <v>3000000</v>
      </c>
      <c r="J1387" s="6">
        <v>1620360</v>
      </c>
      <c r="K1387" s="7">
        <f t="shared" si="42"/>
        <v>1379640</v>
      </c>
      <c r="L1387" s="4" t="str">
        <f t="shared" si="43"/>
        <v>SIN REPORTE</v>
      </c>
    </row>
    <row r="1388" spans="1:12" x14ac:dyDescent="0.2">
      <c r="A1388" s="4" t="s">
        <v>11</v>
      </c>
      <c r="B1388" s="4" t="s">
        <v>146</v>
      </c>
      <c r="C1388" s="8" t="s">
        <v>2144</v>
      </c>
      <c r="D1388" s="8" t="s">
        <v>2145</v>
      </c>
      <c r="E1388" s="8" t="s">
        <v>5595</v>
      </c>
      <c r="F1388" s="4">
        <v>84133</v>
      </c>
      <c r="G1388" s="5" t="s">
        <v>1147</v>
      </c>
      <c r="H1388" s="4">
        <v>0</v>
      </c>
      <c r="I1388" s="6">
        <v>3000000</v>
      </c>
      <c r="J1388" s="6">
        <v>1621364</v>
      </c>
      <c r="K1388" s="7">
        <f t="shared" si="42"/>
        <v>1378636</v>
      </c>
      <c r="L1388" s="4" t="str">
        <f t="shared" si="43"/>
        <v>SIN REPORTE</v>
      </c>
    </row>
    <row r="1389" spans="1:12" x14ac:dyDescent="0.2">
      <c r="A1389" s="4" t="s">
        <v>11</v>
      </c>
      <c r="B1389" s="4" t="s">
        <v>25</v>
      </c>
      <c r="C1389" s="8" t="s">
        <v>58</v>
      </c>
      <c r="D1389" s="8" t="s">
        <v>2146</v>
      </c>
      <c r="E1389" s="8" t="s">
        <v>5596</v>
      </c>
      <c r="F1389" s="4">
        <v>595270</v>
      </c>
      <c r="G1389" s="5" t="s">
        <v>1147</v>
      </c>
      <c r="H1389" s="4">
        <v>0</v>
      </c>
      <c r="I1389" s="6">
        <v>3000000</v>
      </c>
      <c r="J1389" s="6">
        <v>1622368</v>
      </c>
      <c r="K1389" s="7">
        <f t="shared" si="42"/>
        <v>1377632</v>
      </c>
      <c r="L1389" s="4" t="str">
        <f t="shared" si="43"/>
        <v>SIN REPORTE</v>
      </c>
    </row>
    <row r="1390" spans="1:12" x14ac:dyDescent="0.2">
      <c r="A1390" s="4" t="s">
        <v>11</v>
      </c>
      <c r="B1390" s="4" t="s">
        <v>25</v>
      </c>
      <c r="C1390" s="8" t="s">
        <v>2147</v>
      </c>
      <c r="D1390" s="8" t="s">
        <v>2148</v>
      </c>
      <c r="E1390" s="8" t="s">
        <v>5597</v>
      </c>
      <c r="F1390" s="4">
        <v>1621935</v>
      </c>
      <c r="G1390" s="5" t="s">
        <v>1147</v>
      </c>
      <c r="H1390" s="4">
        <v>0</v>
      </c>
      <c r="I1390" s="6">
        <v>3000000</v>
      </c>
      <c r="J1390" s="6">
        <v>1623372</v>
      </c>
      <c r="K1390" s="7">
        <f t="shared" si="42"/>
        <v>1376628</v>
      </c>
      <c r="L1390" s="4" t="str">
        <f t="shared" si="43"/>
        <v>SIN REPORTE</v>
      </c>
    </row>
    <row r="1391" spans="1:12" x14ac:dyDescent="0.2">
      <c r="A1391" s="4" t="s">
        <v>11</v>
      </c>
      <c r="B1391" s="4" t="s">
        <v>22</v>
      </c>
      <c r="C1391" s="8" t="s">
        <v>1976</v>
      </c>
      <c r="D1391" s="8" t="s">
        <v>2149</v>
      </c>
      <c r="E1391" s="8" t="s">
        <v>5598</v>
      </c>
      <c r="F1391" s="4">
        <v>1602448</v>
      </c>
      <c r="G1391" s="5" t="s">
        <v>1147</v>
      </c>
      <c r="H1391" s="4">
        <v>0</v>
      </c>
      <c r="I1391" s="6">
        <v>3000000</v>
      </c>
      <c r="J1391" s="6">
        <v>1624376</v>
      </c>
      <c r="K1391" s="7">
        <f t="shared" si="42"/>
        <v>1375624</v>
      </c>
      <c r="L1391" s="4" t="str">
        <f t="shared" si="43"/>
        <v>SIN REPORTE</v>
      </c>
    </row>
    <row r="1392" spans="1:12" x14ac:dyDescent="0.2">
      <c r="A1392" s="4" t="s">
        <v>11</v>
      </c>
      <c r="B1392" s="4" t="s">
        <v>12</v>
      </c>
      <c r="C1392" s="8" t="s">
        <v>2150</v>
      </c>
      <c r="D1392" s="8" t="s">
        <v>392</v>
      </c>
      <c r="E1392" s="8" t="s">
        <v>5599</v>
      </c>
      <c r="F1392" s="4">
        <v>1615853</v>
      </c>
      <c r="G1392" s="5" t="s">
        <v>1147</v>
      </c>
      <c r="H1392" s="4">
        <v>0</v>
      </c>
      <c r="I1392" s="6">
        <v>3000000</v>
      </c>
      <c r="J1392" s="6">
        <v>1625380</v>
      </c>
      <c r="K1392" s="7">
        <f t="shared" si="42"/>
        <v>1374620</v>
      </c>
      <c r="L1392" s="4" t="str">
        <f t="shared" si="43"/>
        <v>SIN REPORTE</v>
      </c>
    </row>
    <row r="1393" spans="1:12" x14ac:dyDescent="0.2">
      <c r="A1393" s="4" t="s">
        <v>11</v>
      </c>
      <c r="B1393" s="4" t="s">
        <v>50</v>
      </c>
      <c r="C1393" s="8" t="s">
        <v>2151</v>
      </c>
      <c r="D1393" s="8" t="s">
        <v>2152</v>
      </c>
      <c r="E1393" s="8" t="s">
        <v>5600</v>
      </c>
      <c r="F1393" s="4">
        <v>734077</v>
      </c>
      <c r="G1393" s="5" t="s">
        <v>1147</v>
      </c>
      <c r="H1393" s="4">
        <v>0</v>
      </c>
      <c r="I1393" s="6">
        <v>3000000</v>
      </c>
      <c r="J1393" s="6">
        <v>1626384</v>
      </c>
      <c r="K1393" s="7">
        <f t="shared" si="42"/>
        <v>1373616</v>
      </c>
      <c r="L1393" s="4" t="str">
        <f t="shared" si="43"/>
        <v>SIN REPORTE</v>
      </c>
    </row>
    <row r="1394" spans="1:12" x14ac:dyDescent="0.2">
      <c r="A1394" s="4" t="s">
        <v>11</v>
      </c>
      <c r="B1394" s="4" t="s">
        <v>12</v>
      </c>
      <c r="C1394" s="8" t="s">
        <v>2153</v>
      </c>
      <c r="D1394" s="8" t="s">
        <v>2154</v>
      </c>
      <c r="E1394" s="8" t="s">
        <v>5601</v>
      </c>
      <c r="F1394" s="4">
        <v>464493</v>
      </c>
      <c r="G1394" s="5" t="s">
        <v>1147</v>
      </c>
      <c r="H1394" s="4">
        <v>0</v>
      </c>
      <c r="I1394" s="6">
        <v>3000000</v>
      </c>
      <c r="J1394" s="6">
        <v>1627388</v>
      </c>
      <c r="K1394" s="7">
        <f t="shared" si="42"/>
        <v>1372612</v>
      </c>
      <c r="L1394" s="4" t="str">
        <f t="shared" si="43"/>
        <v>SIN REPORTE</v>
      </c>
    </row>
    <row r="1395" spans="1:12" x14ac:dyDescent="0.2">
      <c r="A1395" s="4" t="s">
        <v>11</v>
      </c>
      <c r="B1395" s="4" t="s">
        <v>16</v>
      </c>
      <c r="C1395" s="8" t="s">
        <v>2155</v>
      </c>
      <c r="D1395" s="8" t="s">
        <v>2156</v>
      </c>
      <c r="E1395" s="8" t="s">
        <v>5602</v>
      </c>
      <c r="F1395" s="4">
        <v>527935</v>
      </c>
      <c r="G1395" s="5" t="s">
        <v>1147</v>
      </c>
      <c r="H1395" s="4">
        <v>0</v>
      </c>
      <c r="I1395" s="6">
        <v>3000000</v>
      </c>
      <c r="J1395" s="6">
        <v>1628392</v>
      </c>
      <c r="K1395" s="7">
        <f t="shared" si="42"/>
        <v>1371608</v>
      </c>
      <c r="L1395" s="4" t="str">
        <f t="shared" si="43"/>
        <v>SIN REPORTE</v>
      </c>
    </row>
    <row r="1396" spans="1:12" x14ac:dyDescent="0.2">
      <c r="A1396" s="4" t="s">
        <v>11</v>
      </c>
      <c r="B1396" s="4" t="s">
        <v>25</v>
      </c>
      <c r="C1396" s="8" t="s">
        <v>1298</v>
      </c>
      <c r="D1396" s="8" t="s">
        <v>2157</v>
      </c>
      <c r="E1396" s="8" t="s">
        <v>5603</v>
      </c>
      <c r="F1396" s="4">
        <v>1747649</v>
      </c>
      <c r="G1396" s="5" t="s">
        <v>1147</v>
      </c>
      <c r="H1396" s="4">
        <v>0</v>
      </c>
      <c r="I1396" s="6">
        <v>3000000</v>
      </c>
      <c r="J1396" s="6">
        <v>1629396</v>
      </c>
      <c r="K1396" s="7">
        <f t="shared" si="42"/>
        <v>1370604</v>
      </c>
      <c r="L1396" s="4" t="str">
        <f t="shared" si="43"/>
        <v>SIN REPORTE</v>
      </c>
    </row>
    <row r="1397" spans="1:12" x14ac:dyDescent="0.2">
      <c r="A1397" s="4" t="s">
        <v>11</v>
      </c>
      <c r="B1397" s="4" t="s">
        <v>12</v>
      </c>
      <c r="C1397" s="8" t="s">
        <v>2158</v>
      </c>
      <c r="D1397" s="8" t="s">
        <v>2159</v>
      </c>
      <c r="E1397" s="8" t="s">
        <v>5604</v>
      </c>
      <c r="F1397" s="4">
        <v>1041357</v>
      </c>
      <c r="G1397" s="5" t="s">
        <v>1147</v>
      </c>
      <c r="H1397" s="4">
        <v>0</v>
      </c>
      <c r="I1397" s="6">
        <v>3000000</v>
      </c>
      <c r="J1397" s="6">
        <v>1630400</v>
      </c>
      <c r="K1397" s="7">
        <f t="shared" si="42"/>
        <v>1369600</v>
      </c>
      <c r="L1397" s="4" t="str">
        <f t="shared" si="43"/>
        <v>SIN REPORTE</v>
      </c>
    </row>
    <row r="1398" spans="1:12" x14ac:dyDescent="0.2">
      <c r="A1398" s="4" t="s">
        <v>11</v>
      </c>
      <c r="B1398" s="4" t="s">
        <v>12</v>
      </c>
      <c r="C1398" s="8" t="s">
        <v>2160</v>
      </c>
      <c r="D1398" s="8" t="s">
        <v>2161</v>
      </c>
      <c r="E1398" s="8" t="s">
        <v>5605</v>
      </c>
      <c r="F1398" s="4">
        <v>1049418</v>
      </c>
      <c r="G1398" s="5" t="s">
        <v>1147</v>
      </c>
      <c r="H1398" s="4">
        <v>0</v>
      </c>
      <c r="I1398" s="6">
        <v>3000000</v>
      </c>
      <c r="J1398" s="6">
        <v>1631404</v>
      </c>
      <c r="K1398" s="7">
        <f t="shared" si="42"/>
        <v>1368596</v>
      </c>
      <c r="L1398" s="4" t="str">
        <f t="shared" si="43"/>
        <v>SIN REPORTE</v>
      </c>
    </row>
    <row r="1399" spans="1:12" x14ac:dyDescent="0.2">
      <c r="A1399" s="4" t="s">
        <v>11</v>
      </c>
      <c r="B1399" s="4" t="s">
        <v>12</v>
      </c>
      <c r="C1399" s="8" t="s">
        <v>971</v>
      </c>
      <c r="D1399" s="8" t="s">
        <v>2162</v>
      </c>
      <c r="E1399" s="8" t="s">
        <v>5606</v>
      </c>
      <c r="F1399" s="4">
        <v>672798</v>
      </c>
      <c r="G1399" s="5" t="s">
        <v>1147</v>
      </c>
      <c r="H1399" s="4">
        <v>0</v>
      </c>
      <c r="I1399" s="6">
        <v>3000000</v>
      </c>
      <c r="J1399" s="6">
        <v>1632408</v>
      </c>
      <c r="K1399" s="7">
        <f t="shared" si="42"/>
        <v>1367592</v>
      </c>
      <c r="L1399" s="4" t="str">
        <f t="shared" si="43"/>
        <v>SIN REPORTE</v>
      </c>
    </row>
    <row r="1400" spans="1:12" x14ac:dyDescent="0.2">
      <c r="A1400" s="4" t="s">
        <v>11</v>
      </c>
      <c r="B1400" s="4" t="s">
        <v>25</v>
      </c>
      <c r="C1400" s="8" t="s">
        <v>2163</v>
      </c>
      <c r="D1400" s="8" t="s">
        <v>2164</v>
      </c>
      <c r="E1400" s="8" t="s">
        <v>5607</v>
      </c>
      <c r="F1400" s="4">
        <v>668200</v>
      </c>
      <c r="G1400" s="5" t="s">
        <v>1147</v>
      </c>
      <c r="H1400" s="4">
        <v>0</v>
      </c>
      <c r="I1400" s="6">
        <v>3000000</v>
      </c>
      <c r="J1400" s="6">
        <v>1633412</v>
      </c>
      <c r="K1400" s="7">
        <f t="shared" si="42"/>
        <v>1366588</v>
      </c>
      <c r="L1400" s="4" t="str">
        <f t="shared" si="43"/>
        <v>SIN REPORTE</v>
      </c>
    </row>
    <row r="1401" spans="1:12" x14ac:dyDescent="0.2">
      <c r="A1401" s="4" t="s">
        <v>11</v>
      </c>
      <c r="B1401" s="4" t="s">
        <v>19</v>
      </c>
      <c r="C1401" s="8" t="s">
        <v>2165</v>
      </c>
      <c r="D1401" s="8" t="s">
        <v>2166</v>
      </c>
      <c r="E1401" s="8" t="s">
        <v>5608</v>
      </c>
      <c r="F1401" s="4">
        <v>1520111</v>
      </c>
      <c r="G1401" s="5" t="s">
        <v>1147</v>
      </c>
      <c r="H1401" s="4">
        <v>0</v>
      </c>
      <c r="I1401" s="6">
        <v>3000000</v>
      </c>
      <c r="J1401" s="6">
        <v>1634416</v>
      </c>
      <c r="K1401" s="7">
        <f t="shared" si="42"/>
        <v>1365584</v>
      </c>
      <c r="L1401" s="4" t="str">
        <f t="shared" si="43"/>
        <v>SIN REPORTE</v>
      </c>
    </row>
    <row r="1402" spans="1:12" x14ac:dyDescent="0.2">
      <c r="A1402" s="4" t="s">
        <v>11</v>
      </c>
      <c r="B1402" s="4" t="s">
        <v>12</v>
      </c>
      <c r="C1402" s="8" t="s">
        <v>2167</v>
      </c>
      <c r="D1402" s="8" t="s">
        <v>2168</v>
      </c>
      <c r="E1402" s="8" t="s">
        <v>5609</v>
      </c>
      <c r="F1402" s="4">
        <v>612893</v>
      </c>
      <c r="G1402" s="5" t="s">
        <v>1147</v>
      </c>
      <c r="H1402" s="4">
        <v>0</v>
      </c>
      <c r="I1402" s="6">
        <v>3000000</v>
      </c>
      <c r="J1402" s="6">
        <v>1635420</v>
      </c>
      <c r="K1402" s="7">
        <f t="shared" si="42"/>
        <v>1364580</v>
      </c>
      <c r="L1402" s="4" t="str">
        <f t="shared" si="43"/>
        <v>SIN REPORTE</v>
      </c>
    </row>
    <row r="1403" spans="1:12" x14ac:dyDescent="0.2">
      <c r="A1403" s="4" t="s">
        <v>11</v>
      </c>
      <c r="B1403" s="4" t="s">
        <v>12</v>
      </c>
      <c r="C1403" s="8" t="s">
        <v>2169</v>
      </c>
      <c r="D1403" s="8" t="s">
        <v>2170</v>
      </c>
      <c r="E1403" s="8" t="s">
        <v>5610</v>
      </c>
      <c r="F1403" s="4">
        <v>1808169</v>
      </c>
      <c r="G1403" s="5" t="s">
        <v>1147</v>
      </c>
      <c r="H1403" s="4">
        <v>0</v>
      </c>
      <c r="I1403" s="6">
        <v>3000000</v>
      </c>
      <c r="J1403" s="6">
        <v>1636424</v>
      </c>
      <c r="K1403" s="7">
        <f t="shared" si="42"/>
        <v>1363576</v>
      </c>
      <c r="L1403" s="4" t="str">
        <f t="shared" si="43"/>
        <v>SIN REPORTE</v>
      </c>
    </row>
    <row r="1404" spans="1:12" x14ac:dyDescent="0.2">
      <c r="A1404" s="4" t="s">
        <v>11</v>
      </c>
      <c r="B1404" s="4" t="s">
        <v>22</v>
      </c>
      <c r="C1404" s="8" t="s">
        <v>2171</v>
      </c>
      <c r="D1404" s="8" t="s">
        <v>2172</v>
      </c>
      <c r="E1404" s="8" t="s">
        <v>5611</v>
      </c>
      <c r="F1404" s="4">
        <v>585941</v>
      </c>
      <c r="G1404" s="5" t="s">
        <v>1147</v>
      </c>
      <c r="H1404" s="4">
        <v>0</v>
      </c>
      <c r="I1404" s="6">
        <v>3000000</v>
      </c>
      <c r="J1404" s="6">
        <v>1637428</v>
      </c>
      <c r="K1404" s="7">
        <f t="shared" si="42"/>
        <v>1362572</v>
      </c>
      <c r="L1404" s="4" t="str">
        <f t="shared" si="43"/>
        <v>SIN REPORTE</v>
      </c>
    </row>
    <row r="1405" spans="1:12" x14ac:dyDescent="0.2">
      <c r="A1405" s="4" t="s">
        <v>11</v>
      </c>
      <c r="B1405" s="4" t="s">
        <v>22</v>
      </c>
      <c r="C1405" s="8" t="s">
        <v>447</v>
      </c>
      <c r="D1405" s="8" t="s">
        <v>1039</v>
      </c>
      <c r="E1405" s="8" t="s">
        <v>5612</v>
      </c>
      <c r="F1405" s="4">
        <v>672004</v>
      </c>
      <c r="G1405" s="5" t="s">
        <v>1147</v>
      </c>
      <c r="H1405" s="4">
        <v>0</v>
      </c>
      <c r="I1405" s="6">
        <v>3000000</v>
      </c>
      <c r="J1405" s="6">
        <v>1638432</v>
      </c>
      <c r="K1405" s="7">
        <f t="shared" si="42"/>
        <v>1361568</v>
      </c>
      <c r="L1405" s="4" t="str">
        <f t="shared" si="43"/>
        <v>SIN REPORTE</v>
      </c>
    </row>
    <row r="1406" spans="1:12" x14ac:dyDescent="0.2">
      <c r="A1406" s="4" t="s">
        <v>11</v>
      </c>
      <c r="B1406" s="4" t="s">
        <v>157</v>
      </c>
      <c r="C1406" s="8" t="s">
        <v>1808</v>
      </c>
      <c r="D1406" s="8" t="s">
        <v>2173</v>
      </c>
      <c r="E1406" s="8" t="s">
        <v>5613</v>
      </c>
      <c r="F1406" s="4">
        <v>1396355</v>
      </c>
      <c r="G1406" s="5" t="s">
        <v>1147</v>
      </c>
      <c r="H1406" s="4">
        <v>0</v>
      </c>
      <c r="I1406" s="6">
        <v>3000000</v>
      </c>
      <c r="J1406" s="6">
        <v>1639436</v>
      </c>
      <c r="K1406" s="7">
        <f t="shared" si="42"/>
        <v>1360564</v>
      </c>
      <c r="L1406" s="4" t="str">
        <f t="shared" si="43"/>
        <v>SIN REPORTE</v>
      </c>
    </row>
    <row r="1407" spans="1:12" x14ac:dyDescent="0.2">
      <c r="A1407" s="4" t="s">
        <v>11</v>
      </c>
      <c r="B1407" s="4" t="s">
        <v>12</v>
      </c>
      <c r="C1407" s="8" t="s">
        <v>2174</v>
      </c>
      <c r="D1407" s="8" t="s">
        <v>2175</v>
      </c>
      <c r="E1407" s="8" t="s">
        <v>5614</v>
      </c>
      <c r="F1407" s="4">
        <v>1439312</v>
      </c>
      <c r="G1407" s="5" t="s">
        <v>1147</v>
      </c>
      <c r="H1407" s="4">
        <v>0</v>
      </c>
      <c r="I1407" s="6">
        <v>3000000</v>
      </c>
      <c r="J1407" s="6">
        <v>1640440</v>
      </c>
      <c r="K1407" s="7">
        <f t="shared" si="42"/>
        <v>1359560</v>
      </c>
      <c r="L1407" s="4" t="str">
        <f t="shared" si="43"/>
        <v>SIN REPORTE</v>
      </c>
    </row>
    <row r="1408" spans="1:12" x14ac:dyDescent="0.2">
      <c r="A1408" s="4" t="s">
        <v>11</v>
      </c>
      <c r="B1408" s="4" t="s">
        <v>16</v>
      </c>
      <c r="C1408" s="8" t="s">
        <v>2176</v>
      </c>
      <c r="D1408" s="8" t="s">
        <v>2177</v>
      </c>
      <c r="E1408" s="8" t="s">
        <v>5615</v>
      </c>
      <c r="F1408" s="4">
        <v>1364692</v>
      </c>
      <c r="G1408" s="5" t="s">
        <v>1147</v>
      </c>
      <c r="H1408" s="4">
        <v>0</v>
      </c>
      <c r="I1408" s="6">
        <v>3000000</v>
      </c>
      <c r="J1408" s="6">
        <v>1641444</v>
      </c>
      <c r="K1408" s="7">
        <f t="shared" si="42"/>
        <v>1358556</v>
      </c>
      <c r="L1408" s="4" t="str">
        <f t="shared" si="43"/>
        <v>SIN REPORTE</v>
      </c>
    </row>
    <row r="1409" spans="1:12" x14ac:dyDescent="0.2">
      <c r="A1409" s="4" t="s">
        <v>11</v>
      </c>
      <c r="B1409" s="4" t="s">
        <v>22</v>
      </c>
      <c r="C1409" s="8" t="s">
        <v>2178</v>
      </c>
      <c r="D1409" s="8" t="s">
        <v>2179</v>
      </c>
      <c r="E1409" s="8" t="s">
        <v>5616</v>
      </c>
      <c r="F1409" s="4">
        <v>1610268</v>
      </c>
      <c r="G1409" s="5" t="s">
        <v>1147</v>
      </c>
      <c r="H1409" s="4">
        <v>0</v>
      </c>
      <c r="I1409" s="6">
        <v>3000000</v>
      </c>
      <c r="J1409" s="6">
        <v>1642448</v>
      </c>
      <c r="K1409" s="7">
        <f t="shared" si="42"/>
        <v>1357552</v>
      </c>
      <c r="L1409" s="4" t="str">
        <f t="shared" si="43"/>
        <v>SIN REPORTE</v>
      </c>
    </row>
    <row r="1410" spans="1:12" x14ac:dyDescent="0.2">
      <c r="A1410" s="4" t="s">
        <v>11</v>
      </c>
      <c r="B1410" s="4" t="s">
        <v>25</v>
      </c>
      <c r="C1410" s="8" t="s">
        <v>893</v>
      </c>
      <c r="D1410" s="8" t="s">
        <v>2180</v>
      </c>
      <c r="E1410" s="8" t="s">
        <v>5617</v>
      </c>
      <c r="F1410" s="4">
        <v>1144961</v>
      </c>
      <c r="G1410" s="5" t="s">
        <v>1147</v>
      </c>
      <c r="H1410" s="4">
        <v>0</v>
      </c>
      <c r="I1410" s="6">
        <v>3000000</v>
      </c>
      <c r="J1410" s="6">
        <v>1643452</v>
      </c>
      <c r="K1410" s="7">
        <f t="shared" si="42"/>
        <v>1356548</v>
      </c>
      <c r="L1410" s="4" t="str">
        <f t="shared" si="43"/>
        <v>SIN REPORTE</v>
      </c>
    </row>
    <row r="1411" spans="1:12" x14ac:dyDescent="0.2">
      <c r="A1411" s="4" t="s">
        <v>11</v>
      </c>
      <c r="B1411" s="4" t="s">
        <v>157</v>
      </c>
      <c r="C1411" s="8" t="s">
        <v>2181</v>
      </c>
      <c r="D1411" s="8" t="s">
        <v>2182</v>
      </c>
      <c r="E1411" s="8" t="s">
        <v>5618</v>
      </c>
      <c r="F1411" s="4">
        <v>668234</v>
      </c>
      <c r="G1411" s="5" t="s">
        <v>1147</v>
      </c>
      <c r="H1411" s="4">
        <v>0</v>
      </c>
      <c r="I1411" s="6">
        <v>3000000</v>
      </c>
      <c r="J1411" s="6">
        <v>1644456</v>
      </c>
      <c r="K1411" s="7">
        <f t="shared" ref="K1411:K1474" si="44">I1411-J1411</f>
        <v>1355544</v>
      </c>
      <c r="L1411" s="4" t="str">
        <f t="shared" ref="L1411:L1474" si="45">IF(H1411=0,"SIN REPORTE",IF(H1411&lt;=90,"COBRO JURIDICO","CARTERA CASTIGADA"))</f>
        <v>SIN REPORTE</v>
      </c>
    </row>
    <row r="1412" spans="1:12" x14ac:dyDescent="0.2">
      <c r="A1412" s="4" t="s">
        <v>11</v>
      </c>
      <c r="B1412" s="4" t="s">
        <v>19</v>
      </c>
      <c r="C1412" s="8" t="s">
        <v>2183</v>
      </c>
      <c r="D1412" s="8" t="s">
        <v>2184</v>
      </c>
      <c r="E1412" s="8" t="s">
        <v>5619</v>
      </c>
      <c r="F1412" s="4">
        <v>522779</v>
      </c>
      <c r="G1412" s="5" t="s">
        <v>1147</v>
      </c>
      <c r="H1412" s="4">
        <v>0</v>
      </c>
      <c r="I1412" s="6">
        <v>3000000</v>
      </c>
      <c r="J1412" s="6">
        <v>1645460</v>
      </c>
      <c r="K1412" s="7">
        <f t="shared" si="44"/>
        <v>1354540</v>
      </c>
      <c r="L1412" s="4" t="str">
        <f t="shared" si="45"/>
        <v>SIN REPORTE</v>
      </c>
    </row>
    <row r="1413" spans="1:12" x14ac:dyDescent="0.2">
      <c r="A1413" s="4" t="s">
        <v>11</v>
      </c>
      <c r="B1413" s="4" t="s">
        <v>16</v>
      </c>
      <c r="C1413" s="8" t="s">
        <v>2185</v>
      </c>
      <c r="D1413" s="8" t="s">
        <v>2186</v>
      </c>
      <c r="E1413" s="8" t="s">
        <v>5620</v>
      </c>
      <c r="F1413" s="4">
        <v>1450590</v>
      </c>
      <c r="G1413" s="5" t="s">
        <v>1147</v>
      </c>
      <c r="H1413" s="4">
        <v>0</v>
      </c>
      <c r="I1413" s="6">
        <v>3000000</v>
      </c>
      <c r="J1413" s="6">
        <v>1646464</v>
      </c>
      <c r="K1413" s="7">
        <f t="shared" si="44"/>
        <v>1353536</v>
      </c>
      <c r="L1413" s="4" t="str">
        <f t="shared" si="45"/>
        <v>SIN REPORTE</v>
      </c>
    </row>
    <row r="1414" spans="1:12" x14ac:dyDescent="0.2">
      <c r="A1414" s="4" t="s">
        <v>11</v>
      </c>
      <c r="B1414" s="4" t="s">
        <v>157</v>
      </c>
      <c r="C1414" s="8" t="s">
        <v>2187</v>
      </c>
      <c r="D1414" s="8" t="s">
        <v>2188</v>
      </c>
      <c r="E1414" s="8" t="s">
        <v>5621</v>
      </c>
      <c r="F1414" s="4">
        <v>1599149</v>
      </c>
      <c r="G1414" s="5" t="s">
        <v>1147</v>
      </c>
      <c r="H1414" s="4">
        <v>0</v>
      </c>
      <c r="I1414" s="6">
        <v>3000000</v>
      </c>
      <c r="J1414" s="6">
        <v>1647468</v>
      </c>
      <c r="K1414" s="7">
        <f t="shared" si="44"/>
        <v>1352532</v>
      </c>
      <c r="L1414" s="4" t="str">
        <f t="shared" si="45"/>
        <v>SIN REPORTE</v>
      </c>
    </row>
    <row r="1415" spans="1:12" x14ac:dyDescent="0.2">
      <c r="A1415" s="4" t="s">
        <v>11</v>
      </c>
      <c r="B1415" s="4" t="s">
        <v>50</v>
      </c>
      <c r="C1415" s="8" t="s">
        <v>2189</v>
      </c>
      <c r="D1415" s="8" t="s">
        <v>2190</v>
      </c>
      <c r="E1415" s="8" t="s">
        <v>5622</v>
      </c>
      <c r="F1415" s="4">
        <v>526655</v>
      </c>
      <c r="G1415" s="5" t="s">
        <v>1147</v>
      </c>
      <c r="H1415" s="4">
        <v>0</v>
      </c>
      <c r="I1415" s="6">
        <v>3000000</v>
      </c>
      <c r="J1415" s="6">
        <v>1648472</v>
      </c>
      <c r="K1415" s="7">
        <f t="shared" si="44"/>
        <v>1351528</v>
      </c>
      <c r="L1415" s="4" t="str">
        <f t="shared" si="45"/>
        <v>SIN REPORTE</v>
      </c>
    </row>
    <row r="1416" spans="1:12" x14ac:dyDescent="0.2">
      <c r="A1416" s="4" t="s">
        <v>11</v>
      </c>
      <c r="B1416" s="4" t="s">
        <v>146</v>
      </c>
      <c r="C1416" s="8" t="s">
        <v>2191</v>
      </c>
      <c r="D1416" s="8" t="s">
        <v>2192</v>
      </c>
      <c r="E1416" s="8" t="s">
        <v>5623</v>
      </c>
      <c r="F1416" s="4">
        <v>1050002</v>
      </c>
      <c r="G1416" s="5" t="s">
        <v>1147</v>
      </c>
      <c r="H1416" s="4">
        <v>0</v>
      </c>
      <c r="I1416" s="6">
        <v>3000000</v>
      </c>
      <c r="J1416" s="6">
        <v>1649476</v>
      </c>
      <c r="K1416" s="7">
        <f t="shared" si="44"/>
        <v>1350524</v>
      </c>
      <c r="L1416" s="4" t="str">
        <f t="shared" si="45"/>
        <v>SIN REPORTE</v>
      </c>
    </row>
    <row r="1417" spans="1:12" x14ac:dyDescent="0.2">
      <c r="A1417" s="4" t="s">
        <v>11</v>
      </c>
      <c r="B1417" s="4" t="s">
        <v>12</v>
      </c>
      <c r="C1417" s="8" t="s">
        <v>2193</v>
      </c>
      <c r="D1417" s="8" t="s">
        <v>2194</v>
      </c>
      <c r="E1417" s="8" t="s">
        <v>5624</v>
      </c>
      <c r="F1417" s="4">
        <v>1661584</v>
      </c>
      <c r="G1417" s="5" t="s">
        <v>1147</v>
      </c>
      <c r="H1417" s="4">
        <v>0</v>
      </c>
      <c r="I1417" s="6">
        <v>3000000</v>
      </c>
      <c r="J1417" s="6">
        <v>1650480</v>
      </c>
      <c r="K1417" s="7">
        <f t="shared" si="44"/>
        <v>1349520</v>
      </c>
      <c r="L1417" s="4" t="str">
        <f t="shared" si="45"/>
        <v>SIN REPORTE</v>
      </c>
    </row>
    <row r="1418" spans="1:12" x14ac:dyDescent="0.2">
      <c r="A1418" s="4" t="s">
        <v>11</v>
      </c>
      <c r="B1418" s="4" t="s">
        <v>25</v>
      </c>
      <c r="C1418" s="8" t="s">
        <v>2195</v>
      </c>
      <c r="D1418" s="8" t="s">
        <v>2196</v>
      </c>
      <c r="E1418" s="8" t="s">
        <v>5625</v>
      </c>
      <c r="F1418" s="4">
        <v>523009</v>
      </c>
      <c r="G1418" s="5" t="s">
        <v>1147</v>
      </c>
      <c r="H1418" s="4">
        <v>0</v>
      </c>
      <c r="I1418" s="6">
        <v>3000000</v>
      </c>
      <c r="J1418" s="6">
        <v>1651484</v>
      </c>
      <c r="K1418" s="7">
        <f t="shared" si="44"/>
        <v>1348516</v>
      </c>
      <c r="L1418" s="4" t="str">
        <f t="shared" si="45"/>
        <v>SIN REPORTE</v>
      </c>
    </row>
    <row r="1419" spans="1:12" x14ac:dyDescent="0.2">
      <c r="A1419" s="4" t="s">
        <v>11</v>
      </c>
      <c r="B1419" s="4" t="s">
        <v>67</v>
      </c>
      <c r="C1419" s="8" t="s">
        <v>2197</v>
      </c>
      <c r="D1419" s="8" t="s">
        <v>2198</v>
      </c>
      <c r="E1419" s="8" t="s">
        <v>5626</v>
      </c>
      <c r="F1419" s="4">
        <v>518843</v>
      </c>
      <c r="G1419" s="5" t="s">
        <v>1147</v>
      </c>
      <c r="H1419" s="4">
        <v>0</v>
      </c>
      <c r="I1419" s="6">
        <v>3000000</v>
      </c>
      <c r="J1419" s="6">
        <v>1652488</v>
      </c>
      <c r="K1419" s="7">
        <f t="shared" si="44"/>
        <v>1347512</v>
      </c>
      <c r="L1419" s="4" t="str">
        <f t="shared" si="45"/>
        <v>SIN REPORTE</v>
      </c>
    </row>
    <row r="1420" spans="1:12" x14ac:dyDescent="0.2">
      <c r="A1420" s="4" t="s">
        <v>11</v>
      </c>
      <c r="B1420" s="4" t="s">
        <v>50</v>
      </c>
      <c r="C1420" s="8" t="s">
        <v>1786</v>
      </c>
      <c r="D1420" s="8" t="s">
        <v>2199</v>
      </c>
      <c r="E1420" s="8" t="s">
        <v>5627</v>
      </c>
      <c r="F1420" s="4">
        <v>680676</v>
      </c>
      <c r="G1420" s="5" t="s">
        <v>1147</v>
      </c>
      <c r="H1420" s="4">
        <v>0</v>
      </c>
      <c r="I1420" s="6">
        <v>3000000</v>
      </c>
      <c r="J1420" s="6">
        <v>1653492</v>
      </c>
      <c r="K1420" s="7">
        <f t="shared" si="44"/>
        <v>1346508</v>
      </c>
      <c r="L1420" s="4" t="str">
        <f t="shared" si="45"/>
        <v>SIN REPORTE</v>
      </c>
    </row>
    <row r="1421" spans="1:12" x14ac:dyDescent="0.2">
      <c r="A1421" s="4" t="s">
        <v>11</v>
      </c>
      <c r="B1421" s="4" t="s">
        <v>157</v>
      </c>
      <c r="C1421" s="8" t="s">
        <v>2200</v>
      </c>
      <c r="D1421" s="8" t="s">
        <v>2201</v>
      </c>
      <c r="E1421" s="8" t="s">
        <v>5628</v>
      </c>
      <c r="F1421" s="4">
        <v>597938</v>
      </c>
      <c r="G1421" s="5" t="s">
        <v>1147</v>
      </c>
      <c r="H1421" s="4">
        <v>0</v>
      </c>
      <c r="I1421" s="6">
        <v>3000000</v>
      </c>
      <c r="J1421" s="6">
        <v>1654496</v>
      </c>
      <c r="K1421" s="7">
        <f t="shared" si="44"/>
        <v>1345504</v>
      </c>
      <c r="L1421" s="4" t="str">
        <f t="shared" si="45"/>
        <v>SIN REPORTE</v>
      </c>
    </row>
    <row r="1422" spans="1:12" x14ac:dyDescent="0.2">
      <c r="A1422" s="4" t="s">
        <v>11</v>
      </c>
      <c r="B1422" s="4" t="s">
        <v>50</v>
      </c>
      <c r="C1422" s="8" t="s">
        <v>2202</v>
      </c>
      <c r="D1422" s="8" t="s">
        <v>2203</v>
      </c>
      <c r="E1422" s="8" t="s">
        <v>5629</v>
      </c>
      <c r="F1422" s="4">
        <v>752970</v>
      </c>
      <c r="G1422" s="5" t="s">
        <v>1147</v>
      </c>
      <c r="H1422" s="4">
        <v>0</v>
      </c>
      <c r="I1422" s="6">
        <v>3000000</v>
      </c>
      <c r="J1422" s="6">
        <v>1655500</v>
      </c>
      <c r="K1422" s="7">
        <f t="shared" si="44"/>
        <v>1344500</v>
      </c>
      <c r="L1422" s="4" t="str">
        <f t="shared" si="45"/>
        <v>SIN REPORTE</v>
      </c>
    </row>
    <row r="1423" spans="1:12" x14ac:dyDescent="0.2">
      <c r="A1423" s="4" t="s">
        <v>11</v>
      </c>
      <c r="B1423" s="4" t="s">
        <v>19</v>
      </c>
      <c r="C1423" s="8" t="s">
        <v>1189</v>
      </c>
      <c r="D1423" s="8" t="s">
        <v>2204</v>
      </c>
      <c r="E1423" s="8" t="s">
        <v>5630</v>
      </c>
      <c r="F1423" s="4">
        <v>571420</v>
      </c>
      <c r="G1423" s="5" t="s">
        <v>1147</v>
      </c>
      <c r="H1423" s="4">
        <v>0</v>
      </c>
      <c r="I1423" s="6">
        <v>3000000</v>
      </c>
      <c r="J1423" s="6">
        <v>1656504</v>
      </c>
      <c r="K1423" s="7">
        <f t="shared" si="44"/>
        <v>1343496</v>
      </c>
      <c r="L1423" s="4" t="str">
        <f t="shared" si="45"/>
        <v>SIN REPORTE</v>
      </c>
    </row>
    <row r="1424" spans="1:12" x14ac:dyDescent="0.2">
      <c r="A1424" s="4" t="s">
        <v>11</v>
      </c>
      <c r="B1424" s="4" t="s">
        <v>16</v>
      </c>
      <c r="C1424" s="8" t="s">
        <v>2205</v>
      </c>
      <c r="D1424" s="8" t="s">
        <v>2206</v>
      </c>
      <c r="E1424" s="8" t="s">
        <v>5631</v>
      </c>
      <c r="F1424" s="4">
        <v>66338</v>
      </c>
      <c r="G1424" s="5" t="s">
        <v>1147</v>
      </c>
      <c r="H1424" s="4">
        <v>0</v>
      </c>
      <c r="I1424" s="6">
        <v>3000000</v>
      </c>
      <c r="J1424" s="6">
        <v>1657508</v>
      </c>
      <c r="K1424" s="7">
        <f t="shared" si="44"/>
        <v>1342492</v>
      </c>
      <c r="L1424" s="4" t="str">
        <f t="shared" si="45"/>
        <v>SIN REPORTE</v>
      </c>
    </row>
    <row r="1425" spans="1:12" x14ac:dyDescent="0.2">
      <c r="A1425" s="4" t="s">
        <v>11</v>
      </c>
      <c r="B1425" s="4" t="s">
        <v>25</v>
      </c>
      <c r="C1425" s="8" t="s">
        <v>2207</v>
      </c>
      <c r="D1425" s="8" t="s">
        <v>2208</v>
      </c>
      <c r="E1425" s="8" t="s">
        <v>5632</v>
      </c>
      <c r="F1425" s="4">
        <v>1008901</v>
      </c>
      <c r="G1425" s="5" t="s">
        <v>1147</v>
      </c>
      <c r="H1425" s="4">
        <v>0</v>
      </c>
      <c r="I1425" s="6">
        <v>3000000</v>
      </c>
      <c r="J1425" s="6">
        <v>1658512</v>
      </c>
      <c r="K1425" s="7">
        <f t="shared" si="44"/>
        <v>1341488</v>
      </c>
      <c r="L1425" s="4" t="str">
        <f t="shared" si="45"/>
        <v>SIN REPORTE</v>
      </c>
    </row>
    <row r="1426" spans="1:12" x14ac:dyDescent="0.2">
      <c r="A1426" s="4" t="s">
        <v>11</v>
      </c>
      <c r="B1426" s="4" t="s">
        <v>12</v>
      </c>
      <c r="C1426" s="8" t="s">
        <v>2209</v>
      </c>
      <c r="D1426" s="8" t="s">
        <v>2210</v>
      </c>
      <c r="E1426" s="8" t="s">
        <v>5633</v>
      </c>
      <c r="F1426" s="4">
        <v>1049723</v>
      </c>
      <c r="G1426" s="5" t="s">
        <v>1147</v>
      </c>
      <c r="H1426" s="4">
        <v>0</v>
      </c>
      <c r="I1426" s="6">
        <v>3000000</v>
      </c>
      <c r="J1426" s="6">
        <v>1659516</v>
      </c>
      <c r="K1426" s="7">
        <f t="shared" si="44"/>
        <v>1340484</v>
      </c>
      <c r="L1426" s="4" t="str">
        <f t="shared" si="45"/>
        <v>SIN REPORTE</v>
      </c>
    </row>
    <row r="1427" spans="1:12" x14ac:dyDescent="0.2">
      <c r="A1427" s="4" t="s">
        <v>11</v>
      </c>
      <c r="B1427" s="4" t="s">
        <v>488</v>
      </c>
      <c r="C1427" s="8" t="s">
        <v>1749</v>
      </c>
      <c r="D1427" s="8" t="s">
        <v>2211</v>
      </c>
      <c r="E1427" s="8" t="s">
        <v>5634</v>
      </c>
      <c r="F1427" s="4">
        <v>1671476</v>
      </c>
      <c r="G1427" s="5" t="s">
        <v>1147</v>
      </c>
      <c r="H1427" s="4">
        <v>0</v>
      </c>
      <c r="I1427" s="6">
        <v>3000000</v>
      </c>
      <c r="J1427" s="6">
        <v>1660520</v>
      </c>
      <c r="K1427" s="7">
        <f t="shared" si="44"/>
        <v>1339480</v>
      </c>
      <c r="L1427" s="4" t="str">
        <f t="shared" si="45"/>
        <v>SIN REPORTE</v>
      </c>
    </row>
    <row r="1428" spans="1:12" x14ac:dyDescent="0.2">
      <c r="A1428" s="4" t="s">
        <v>11</v>
      </c>
      <c r="B1428" s="4" t="s">
        <v>12</v>
      </c>
      <c r="C1428" s="8" t="s">
        <v>2212</v>
      </c>
      <c r="D1428" s="8" t="s">
        <v>2213</v>
      </c>
      <c r="E1428" s="8" t="s">
        <v>5635</v>
      </c>
      <c r="F1428" s="4">
        <v>118477</v>
      </c>
      <c r="G1428" s="5" t="s">
        <v>1147</v>
      </c>
      <c r="H1428" s="4">
        <v>0</v>
      </c>
      <c r="I1428" s="6">
        <v>3000000</v>
      </c>
      <c r="J1428" s="6">
        <v>1661524</v>
      </c>
      <c r="K1428" s="7">
        <f t="shared" si="44"/>
        <v>1338476</v>
      </c>
      <c r="L1428" s="4" t="str">
        <f t="shared" si="45"/>
        <v>SIN REPORTE</v>
      </c>
    </row>
    <row r="1429" spans="1:12" x14ac:dyDescent="0.2">
      <c r="A1429" s="4" t="s">
        <v>11</v>
      </c>
      <c r="B1429" s="4" t="s">
        <v>22</v>
      </c>
      <c r="C1429" s="8" t="s">
        <v>2214</v>
      </c>
      <c r="D1429" s="8" t="s">
        <v>2215</v>
      </c>
      <c r="E1429" s="8" t="s">
        <v>5636</v>
      </c>
      <c r="F1429" s="4">
        <v>647428</v>
      </c>
      <c r="G1429" s="5" t="s">
        <v>1147</v>
      </c>
      <c r="H1429" s="4">
        <v>0</v>
      </c>
      <c r="I1429" s="6">
        <v>3000000</v>
      </c>
      <c r="J1429" s="6">
        <v>1662528</v>
      </c>
      <c r="K1429" s="7">
        <f t="shared" si="44"/>
        <v>1337472</v>
      </c>
      <c r="L1429" s="4" t="str">
        <f t="shared" si="45"/>
        <v>SIN REPORTE</v>
      </c>
    </row>
    <row r="1430" spans="1:12" x14ac:dyDescent="0.2">
      <c r="A1430" s="4" t="s">
        <v>11</v>
      </c>
      <c r="B1430" s="4" t="s">
        <v>25</v>
      </c>
      <c r="C1430" s="8" t="s">
        <v>2216</v>
      </c>
      <c r="D1430" s="8" t="s">
        <v>2217</v>
      </c>
      <c r="E1430" s="8" t="s">
        <v>5637</v>
      </c>
      <c r="F1430" s="4">
        <v>1017480</v>
      </c>
      <c r="G1430" s="5" t="s">
        <v>1147</v>
      </c>
      <c r="H1430" s="4">
        <v>0</v>
      </c>
      <c r="I1430" s="6">
        <v>3000000</v>
      </c>
      <c r="J1430" s="6">
        <v>1663532</v>
      </c>
      <c r="K1430" s="7">
        <f t="shared" si="44"/>
        <v>1336468</v>
      </c>
      <c r="L1430" s="4" t="str">
        <f t="shared" si="45"/>
        <v>SIN REPORTE</v>
      </c>
    </row>
    <row r="1431" spans="1:12" x14ac:dyDescent="0.2">
      <c r="A1431" s="4" t="s">
        <v>11</v>
      </c>
      <c r="B1431" s="4" t="s">
        <v>19</v>
      </c>
      <c r="C1431" s="8" t="s">
        <v>2218</v>
      </c>
      <c r="D1431" s="8" t="s">
        <v>2219</v>
      </c>
      <c r="E1431" s="8" t="s">
        <v>5638</v>
      </c>
      <c r="F1431" s="4">
        <v>586006</v>
      </c>
      <c r="G1431" s="5" t="s">
        <v>1147</v>
      </c>
      <c r="H1431" s="4">
        <v>0</v>
      </c>
      <c r="I1431" s="6">
        <v>3000000</v>
      </c>
      <c r="J1431" s="6">
        <v>1664536</v>
      </c>
      <c r="K1431" s="7">
        <f t="shared" si="44"/>
        <v>1335464</v>
      </c>
      <c r="L1431" s="4" t="str">
        <f t="shared" si="45"/>
        <v>SIN REPORTE</v>
      </c>
    </row>
    <row r="1432" spans="1:12" x14ac:dyDescent="0.2">
      <c r="A1432" s="4" t="s">
        <v>11</v>
      </c>
      <c r="B1432" s="4" t="s">
        <v>157</v>
      </c>
      <c r="C1432" s="8" t="s">
        <v>2220</v>
      </c>
      <c r="D1432" s="8" t="s">
        <v>2221</v>
      </c>
      <c r="E1432" s="8" t="s">
        <v>5639</v>
      </c>
      <c r="F1432" s="4">
        <v>1060803</v>
      </c>
      <c r="G1432" s="5" t="s">
        <v>1147</v>
      </c>
      <c r="H1432" s="4">
        <v>0</v>
      </c>
      <c r="I1432" s="6">
        <v>3000000</v>
      </c>
      <c r="J1432" s="6">
        <v>1665540</v>
      </c>
      <c r="K1432" s="7">
        <f t="shared" si="44"/>
        <v>1334460</v>
      </c>
      <c r="L1432" s="4" t="str">
        <f t="shared" si="45"/>
        <v>SIN REPORTE</v>
      </c>
    </row>
    <row r="1433" spans="1:12" x14ac:dyDescent="0.2">
      <c r="A1433" s="4" t="s">
        <v>11</v>
      </c>
      <c r="B1433" s="4" t="s">
        <v>12</v>
      </c>
      <c r="C1433" s="8" t="s">
        <v>2222</v>
      </c>
      <c r="D1433" s="8" t="s">
        <v>2223</v>
      </c>
      <c r="E1433" s="8" t="s">
        <v>5640</v>
      </c>
      <c r="F1433" s="4">
        <v>1661782</v>
      </c>
      <c r="G1433" s="5" t="s">
        <v>1147</v>
      </c>
      <c r="H1433" s="4">
        <v>0</v>
      </c>
      <c r="I1433" s="6">
        <v>3000000</v>
      </c>
      <c r="J1433" s="6">
        <v>1666544</v>
      </c>
      <c r="K1433" s="7">
        <f t="shared" si="44"/>
        <v>1333456</v>
      </c>
      <c r="L1433" s="4" t="str">
        <f t="shared" si="45"/>
        <v>SIN REPORTE</v>
      </c>
    </row>
    <row r="1434" spans="1:12" x14ac:dyDescent="0.2">
      <c r="A1434" s="4" t="s">
        <v>11</v>
      </c>
      <c r="B1434" s="4" t="s">
        <v>19</v>
      </c>
      <c r="C1434" s="8" t="s">
        <v>1318</v>
      </c>
      <c r="D1434" s="8" t="s">
        <v>2224</v>
      </c>
      <c r="E1434" s="8" t="s">
        <v>5641</v>
      </c>
      <c r="F1434" s="4">
        <v>1433919</v>
      </c>
      <c r="G1434" s="5" t="s">
        <v>1147</v>
      </c>
      <c r="H1434" s="4">
        <v>0</v>
      </c>
      <c r="I1434" s="6">
        <v>3000000</v>
      </c>
      <c r="J1434" s="6">
        <v>1667548</v>
      </c>
      <c r="K1434" s="7">
        <f t="shared" si="44"/>
        <v>1332452</v>
      </c>
      <c r="L1434" s="4" t="str">
        <f t="shared" si="45"/>
        <v>SIN REPORTE</v>
      </c>
    </row>
    <row r="1435" spans="1:12" x14ac:dyDescent="0.2">
      <c r="A1435" s="4" t="s">
        <v>11</v>
      </c>
      <c r="B1435" s="4" t="s">
        <v>12</v>
      </c>
      <c r="C1435" s="8" t="s">
        <v>979</v>
      </c>
      <c r="D1435" s="8" t="s">
        <v>2225</v>
      </c>
      <c r="E1435" s="8" t="s">
        <v>5642</v>
      </c>
      <c r="F1435" s="4">
        <v>1172517</v>
      </c>
      <c r="G1435" s="5" t="s">
        <v>1147</v>
      </c>
      <c r="H1435" s="4">
        <v>0</v>
      </c>
      <c r="I1435" s="6">
        <v>3000000</v>
      </c>
      <c r="J1435" s="6">
        <v>1668552</v>
      </c>
      <c r="K1435" s="7">
        <f t="shared" si="44"/>
        <v>1331448</v>
      </c>
      <c r="L1435" s="4" t="str">
        <f t="shared" si="45"/>
        <v>SIN REPORTE</v>
      </c>
    </row>
    <row r="1436" spans="1:12" x14ac:dyDescent="0.2">
      <c r="A1436" s="4" t="s">
        <v>11</v>
      </c>
      <c r="B1436" s="4" t="s">
        <v>19</v>
      </c>
      <c r="C1436" s="8" t="s">
        <v>893</v>
      </c>
      <c r="D1436" s="8" t="s">
        <v>2226</v>
      </c>
      <c r="E1436" s="8" t="s">
        <v>5643</v>
      </c>
      <c r="F1436" s="4">
        <v>1436458</v>
      </c>
      <c r="G1436" s="5" t="s">
        <v>1147</v>
      </c>
      <c r="H1436" s="4">
        <v>0</v>
      </c>
      <c r="I1436" s="6">
        <v>3000000</v>
      </c>
      <c r="J1436" s="6">
        <v>1669556</v>
      </c>
      <c r="K1436" s="7">
        <f t="shared" si="44"/>
        <v>1330444</v>
      </c>
      <c r="L1436" s="4" t="str">
        <f t="shared" si="45"/>
        <v>SIN REPORTE</v>
      </c>
    </row>
    <row r="1437" spans="1:12" x14ac:dyDescent="0.2">
      <c r="A1437" s="4" t="s">
        <v>11</v>
      </c>
      <c r="B1437" s="4" t="s">
        <v>157</v>
      </c>
      <c r="C1437" s="8" t="s">
        <v>661</v>
      </c>
      <c r="D1437" s="8" t="s">
        <v>2227</v>
      </c>
      <c r="E1437" s="8" t="s">
        <v>5644</v>
      </c>
      <c r="F1437" s="4">
        <v>82905</v>
      </c>
      <c r="G1437" s="5" t="s">
        <v>1147</v>
      </c>
      <c r="H1437" s="4">
        <v>0</v>
      </c>
      <c r="I1437" s="6">
        <v>3000000</v>
      </c>
      <c r="J1437" s="6">
        <v>1670560</v>
      </c>
      <c r="K1437" s="7">
        <f t="shared" si="44"/>
        <v>1329440</v>
      </c>
      <c r="L1437" s="4" t="str">
        <f t="shared" si="45"/>
        <v>SIN REPORTE</v>
      </c>
    </row>
    <row r="1438" spans="1:12" x14ac:dyDescent="0.2">
      <c r="A1438" s="4" t="s">
        <v>11</v>
      </c>
      <c r="B1438" s="4" t="s">
        <v>25</v>
      </c>
      <c r="C1438" s="8" t="s">
        <v>2228</v>
      </c>
      <c r="D1438" s="8" t="s">
        <v>2229</v>
      </c>
      <c r="E1438" s="8" t="s">
        <v>5645</v>
      </c>
      <c r="F1438" s="4">
        <v>1396652</v>
      </c>
      <c r="G1438" s="5" t="s">
        <v>1147</v>
      </c>
      <c r="H1438" s="4">
        <v>0</v>
      </c>
      <c r="I1438" s="6">
        <v>3000000</v>
      </c>
      <c r="J1438" s="6">
        <v>1671564</v>
      </c>
      <c r="K1438" s="7">
        <f t="shared" si="44"/>
        <v>1328436</v>
      </c>
      <c r="L1438" s="4" t="str">
        <f t="shared" si="45"/>
        <v>SIN REPORTE</v>
      </c>
    </row>
    <row r="1439" spans="1:12" x14ac:dyDescent="0.2">
      <c r="A1439" s="4" t="s">
        <v>11</v>
      </c>
      <c r="B1439" s="4" t="s">
        <v>12</v>
      </c>
      <c r="C1439" s="8" t="s">
        <v>2230</v>
      </c>
      <c r="D1439" s="8" t="s">
        <v>1988</v>
      </c>
      <c r="E1439" s="8" t="s">
        <v>5646</v>
      </c>
      <c r="F1439" s="4">
        <v>1540671</v>
      </c>
      <c r="G1439" s="5" t="s">
        <v>1147</v>
      </c>
      <c r="H1439" s="4">
        <v>0</v>
      </c>
      <c r="I1439" s="6">
        <v>3000000</v>
      </c>
      <c r="J1439" s="6">
        <v>1672568</v>
      </c>
      <c r="K1439" s="7">
        <f t="shared" si="44"/>
        <v>1327432</v>
      </c>
      <c r="L1439" s="4" t="str">
        <f t="shared" si="45"/>
        <v>SIN REPORTE</v>
      </c>
    </row>
    <row r="1440" spans="1:12" x14ac:dyDescent="0.2">
      <c r="A1440" s="4" t="s">
        <v>11</v>
      </c>
      <c r="B1440" s="4" t="s">
        <v>25</v>
      </c>
      <c r="C1440" s="8" t="s">
        <v>2193</v>
      </c>
      <c r="D1440" s="8" t="s">
        <v>2231</v>
      </c>
      <c r="E1440" s="8" t="s">
        <v>5647</v>
      </c>
      <c r="F1440" s="4">
        <v>1138161</v>
      </c>
      <c r="G1440" s="5" t="s">
        <v>1147</v>
      </c>
      <c r="H1440" s="4">
        <v>0</v>
      </c>
      <c r="I1440" s="6">
        <v>3000000</v>
      </c>
      <c r="J1440" s="6">
        <v>1673572</v>
      </c>
      <c r="K1440" s="7">
        <f t="shared" si="44"/>
        <v>1326428</v>
      </c>
      <c r="L1440" s="4" t="str">
        <f t="shared" si="45"/>
        <v>SIN REPORTE</v>
      </c>
    </row>
    <row r="1441" spans="1:12" x14ac:dyDescent="0.2">
      <c r="A1441" s="4" t="s">
        <v>11</v>
      </c>
      <c r="B1441" s="4" t="s">
        <v>146</v>
      </c>
      <c r="C1441" s="8" t="s">
        <v>2193</v>
      </c>
      <c r="D1441" s="8" t="s">
        <v>2232</v>
      </c>
      <c r="E1441" s="8" t="s">
        <v>5648</v>
      </c>
      <c r="F1441" s="4">
        <v>1747763</v>
      </c>
      <c r="G1441" s="5" t="s">
        <v>1147</v>
      </c>
      <c r="H1441" s="4">
        <v>0</v>
      </c>
      <c r="I1441" s="6">
        <v>3000000</v>
      </c>
      <c r="J1441" s="6">
        <v>1674576</v>
      </c>
      <c r="K1441" s="7">
        <f t="shared" si="44"/>
        <v>1325424</v>
      </c>
      <c r="L1441" s="4" t="str">
        <f t="shared" si="45"/>
        <v>SIN REPORTE</v>
      </c>
    </row>
    <row r="1442" spans="1:12" x14ac:dyDescent="0.2">
      <c r="A1442" s="4" t="s">
        <v>11</v>
      </c>
      <c r="B1442" s="4" t="s">
        <v>488</v>
      </c>
      <c r="C1442" s="8" t="s">
        <v>2233</v>
      </c>
      <c r="D1442" s="8" t="s">
        <v>2234</v>
      </c>
      <c r="E1442" s="8" t="s">
        <v>5649</v>
      </c>
      <c r="F1442" s="4">
        <v>1671450</v>
      </c>
      <c r="G1442" s="5" t="s">
        <v>1147</v>
      </c>
      <c r="H1442" s="4">
        <v>0</v>
      </c>
      <c r="I1442" s="6">
        <v>3000000</v>
      </c>
      <c r="J1442" s="6">
        <v>1675580</v>
      </c>
      <c r="K1442" s="7">
        <f t="shared" si="44"/>
        <v>1324420</v>
      </c>
      <c r="L1442" s="4" t="str">
        <f t="shared" si="45"/>
        <v>SIN REPORTE</v>
      </c>
    </row>
    <row r="1443" spans="1:12" x14ac:dyDescent="0.2">
      <c r="A1443" s="4" t="s">
        <v>11</v>
      </c>
      <c r="B1443" s="4" t="s">
        <v>12</v>
      </c>
      <c r="C1443" s="8" t="s">
        <v>2235</v>
      </c>
      <c r="D1443" s="8" t="s">
        <v>2236</v>
      </c>
      <c r="E1443" s="8" t="s">
        <v>5650</v>
      </c>
      <c r="F1443" s="4">
        <v>36596</v>
      </c>
      <c r="G1443" s="5" t="s">
        <v>1147</v>
      </c>
      <c r="H1443" s="4">
        <v>0</v>
      </c>
      <c r="I1443" s="6">
        <v>3000000</v>
      </c>
      <c r="J1443" s="6">
        <v>1676584</v>
      </c>
      <c r="K1443" s="7">
        <f t="shared" si="44"/>
        <v>1323416</v>
      </c>
      <c r="L1443" s="4" t="str">
        <f t="shared" si="45"/>
        <v>SIN REPORTE</v>
      </c>
    </row>
    <row r="1444" spans="1:12" x14ac:dyDescent="0.2">
      <c r="A1444" s="4" t="s">
        <v>11</v>
      </c>
      <c r="B1444" s="4" t="s">
        <v>12</v>
      </c>
      <c r="C1444" s="8" t="s">
        <v>1189</v>
      </c>
      <c r="D1444" s="8" t="s">
        <v>2237</v>
      </c>
      <c r="E1444" s="8" t="s">
        <v>5651</v>
      </c>
      <c r="F1444" s="4">
        <v>119152</v>
      </c>
      <c r="G1444" s="5" t="s">
        <v>1147</v>
      </c>
      <c r="H1444" s="4">
        <v>0</v>
      </c>
      <c r="I1444" s="6">
        <v>3000000</v>
      </c>
      <c r="J1444" s="6">
        <v>1677588</v>
      </c>
      <c r="K1444" s="7">
        <f t="shared" si="44"/>
        <v>1322412</v>
      </c>
      <c r="L1444" s="4" t="str">
        <f t="shared" si="45"/>
        <v>SIN REPORTE</v>
      </c>
    </row>
    <row r="1445" spans="1:12" x14ac:dyDescent="0.2">
      <c r="A1445" s="4" t="s">
        <v>11</v>
      </c>
      <c r="B1445" s="4" t="s">
        <v>25</v>
      </c>
      <c r="C1445" s="8" t="s">
        <v>2238</v>
      </c>
      <c r="D1445" s="8" t="s">
        <v>2239</v>
      </c>
      <c r="E1445" s="8" t="s">
        <v>5652</v>
      </c>
      <c r="F1445" s="4">
        <v>600559</v>
      </c>
      <c r="G1445" s="5" t="s">
        <v>1147</v>
      </c>
      <c r="H1445" s="4">
        <v>0</v>
      </c>
      <c r="I1445" s="6">
        <v>3000000</v>
      </c>
      <c r="J1445" s="6">
        <v>1678592</v>
      </c>
      <c r="K1445" s="7">
        <f t="shared" si="44"/>
        <v>1321408</v>
      </c>
      <c r="L1445" s="4" t="str">
        <f t="shared" si="45"/>
        <v>SIN REPORTE</v>
      </c>
    </row>
    <row r="1446" spans="1:12" x14ac:dyDescent="0.2">
      <c r="A1446" s="4" t="s">
        <v>11</v>
      </c>
      <c r="B1446" s="4" t="s">
        <v>146</v>
      </c>
      <c r="C1446" s="8" t="s">
        <v>2240</v>
      </c>
      <c r="D1446" s="8" t="s">
        <v>2241</v>
      </c>
      <c r="E1446" s="8" t="s">
        <v>5653</v>
      </c>
      <c r="F1446" s="4">
        <v>1620465</v>
      </c>
      <c r="G1446" s="5" t="s">
        <v>1147</v>
      </c>
      <c r="H1446" s="4">
        <v>0</v>
      </c>
      <c r="I1446" s="6">
        <v>3000000</v>
      </c>
      <c r="J1446" s="6">
        <v>1679596</v>
      </c>
      <c r="K1446" s="7">
        <f t="shared" si="44"/>
        <v>1320404</v>
      </c>
      <c r="L1446" s="4" t="str">
        <f t="shared" si="45"/>
        <v>SIN REPORTE</v>
      </c>
    </row>
    <row r="1447" spans="1:12" x14ac:dyDescent="0.2">
      <c r="A1447" s="4" t="s">
        <v>11</v>
      </c>
      <c r="B1447" s="4" t="s">
        <v>12</v>
      </c>
      <c r="C1447" s="8" t="s">
        <v>2242</v>
      </c>
      <c r="D1447" s="8" t="s">
        <v>2243</v>
      </c>
      <c r="E1447" s="8" t="s">
        <v>5654</v>
      </c>
      <c r="F1447" s="4">
        <v>133039</v>
      </c>
      <c r="G1447" s="5" t="s">
        <v>1147</v>
      </c>
      <c r="H1447" s="4">
        <v>0</v>
      </c>
      <c r="I1447" s="6">
        <v>3000000</v>
      </c>
      <c r="J1447" s="6">
        <v>1680600</v>
      </c>
      <c r="K1447" s="7">
        <f t="shared" si="44"/>
        <v>1319400</v>
      </c>
      <c r="L1447" s="4" t="str">
        <f t="shared" si="45"/>
        <v>SIN REPORTE</v>
      </c>
    </row>
    <row r="1448" spans="1:12" x14ac:dyDescent="0.2">
      <c r="A1448" s="4" t="s">
        <v>11</v>
      </c>
      <c r="B1448" s="4" t="s">
        <v>146</v>
      </c>
      <c r="C1448" s="8" t="s">
        <v>2244</v>
      </c>
      <c r="D1448" s="8" t="s">
        <v>2245</v>
      </c>
      <c r="E1448" s="8" t="s">
        <v>5655</v>
      </c>
      <c r="F1448" s="4">
        <v>1657921</v>
      </c>
      <c r="G1448" s="5" t="s">
        <v>1147</v>
      </c>
      <c r="H1448" s="4">
        <v>0</v>
      </c>
      <c r="I1448" s="6">
        <v>3000000</v>
      </c>
      <c r="J1448" s="6">
        <v>1681604</v>
      </c>
      <c r="K1448" s="7">
        <f t="shared" si="44"/>
        <v>1318396</v>
      </c>
      <c r="L1448" s="4" t="str">
        <f t="shared" si="45"/>
        <v>SIN REPORTE</v>
      </c>
    </row>
    <row r="1449" spans="1:12" x14ac:dyDescent="0.2">
      <c r="A1449" s="4" t="s">
        <v>11</v>
      </c>
      <c r="B1449" s="4" t="s">
        <v>12</v>
      </c>
      <c r="C1449" s="8" t="s">
        <v>2246</v>
      </c>
      <c r="D1449" s="8" t="s">
        <v>275</v>
      </c>
      <c r="E1449" s="8" t="s">
        <v>5656</v>
      </c>
      <c r="F1449" s="4">
        <v>1658903</v>
      </c>
      <c r="G1449" s="5" t="s">
        <v>1147</v>
      </c>
      <c r="H1449" s="4">
        <v>0</v>
      </c>
      <c r="I1449" s="6">
        <v>3000000</v>
      </c>
      <c r="J1449" s="6">
        <v>1682608</v>
      </c>
      <c r="K1449" s="7">
        <f t="shared" si="44"/>
        <v>1317392</v>
      </c>
      <c r="L1449" s="4" t="str">
        <f t="shared" si="45"/>
        <v>SIN REPORTE</v>
      </c>
    </row>
    <row r="1450" spans="1:12" x14ac:dyDescent="0.2">
      <c r="A1450" s="4" t="s">
        <v>11</v>
      </c>
      <c r="B1450" s="4" t="s">
        <v>12</v>
      </c>
      <c r="C1450" s="8" t="s">
        <v>2247</v>
      </c>
      <c r="D1450" s="8" t="s">
        <v>2248</v>
      </c>
      <c r="E1450" s="8" t="s">
        <v>5657</v>
      </c>
      <c r="F1450" s="4">
        <v>1007861</v>
      </c>
      <c r="G1450" s="5" t="s">
        <v>1147</v>
      </c>
      <c r="H1450" s="4">
        <v>0</v>
      </c>
      <c r="I1450" s="6">
        <v>3000000</v>
      </c>
      <c r="J1450" s="6">
        <v>1683612</v>
      </c>
      <c r="K1450" s="7">
        <f t="shared" si="44"/>
        <v>1316388</v>
      </c>
      <c r="L1450" s="4" t="str">
        <f t="shared" si="45"/>
        <v>SIN REPORTE</v>
      </c>
    </row>
    <row r="1451" spans="1:12" x14ac:dyDescent="0.2">
      <c r="A1451" s="4" t="s">
        <v>11</v>
      </c>
      <c r="B1451" s="4" t="s">
        <v>488</v>
      </c>
      <c r="C1451" s="8" t="s">
        <v>2249</v>
      </c>
      <c r="D1451" s="8" t="s">
        <v>2250</v>
      </c>
      <c r="E1451" s="8" t="s">
        <v>5658</v>
      </c>
      <c r="F1451" s="4">
        <v>1671419</v>
      </c>
      <c r="G1451" s="5" t="s">
        <v>1147</v>
      </c>
      <c r="H1451" s="4">
        <v>0</v>
      </c>
      <c r="I1451" s="6">
        <v>3000000</v>
      </c>
      <c r="J1451" s="6">
        <v>1684616</v>
      </c>
      <c r="K1451" s="7">
        <f t="shared" si="44"/>
        <v>1315384</v>
      </c>
      <c r="L1451" s="4" t="str">
        <f t="shared" si="45"/>
        <v>SIN REPORTE</v>
      </c>
    </row>
    <row r="1452" spans="1:12" x14ac:dyDescent="0.2">
      <c r="A1452" s="4" t="s">
        <v>11</v>
      </c>
      <c r="B1452" s="4" t="s">
        <v>25</v>
      </c>
      <c r="C1452" s="8" t="s">
        <v>2251</v>
      </c>
      <c r="D1452" s="8" t="s">
        <v>2252</v>
      </c>
      <c r="E1452" s="8" t="s">
        <v>5659</v>
      </c>
      <c r="F1452" s="4">
        <v>11517</v>
      </c>
      <c r="G1452" s="5" t="s">
        <v>1147</v>
      </c>
      <c r="H1452" s="4">
        <v>0</v>
      </c>
      <c r="I1452" s="6">
        <v>3000000</v>
      </c>
      <c r="J1452" s="6">
        <v>1685620</v>
      </c>
      <c r="K1452" s="7">
        <f t="shared" si="44"/>
        <v>1314380</v>
      </c>
      <c r="L1452" s="4" t="str">
        <f t="shared" si="45"/>
        <v>SIN REPORTE</v>
      </c>
    </row>
    <row r="1453" spans="1:12" x14ac:dyDescent="0.2">
      <c r="A1453" s="4" t="s">
        <v>11</v>
      </c>
      <c r="B1453" s="4" t="s">
        <v>25</v>
      </c>
      <c r="C1453" s="8" t="s">
        <v>1678</v>
      </c>
      <c r="D1453" s="8" t="s">
        <v>1336</v>
      </c>
      <c r="E1453" s="8" t="s">
        <v>5660</v>
      </c>
      <c r="F1453" s="4">
        <v>702017</v>
      </c>
      <c r="G1453" s="5" t="s">
        <v>1147</v>
      </c>
      <c r="H1453" s="4">
        <v>0</v>
      </c>
      <c r="I1453" s="6">
        <v>3000000</v>
      </c>
      <c r="J1453" s="6">
        <v>1686624</v>
      </c>
      <c r="K1453" s="7">
        <f t="shared" si="44"/>
        <v>1313376</v>
      </c>
      <c r="L1453" s="4" t="str">
        <f t="shared" si="45"/>
        <v>SIN REPORTE</v>
      </c>
    </row>
    <row r="1454" spans="1:12" x14ac:dyDescent="0.2">
      <c r="A1454" s="4" t="s">
        <v>11</v>
      </c>
      <c r="B1454" s="4" t="s">
        <v>19</v>
      </c>
      <c r="C1454" s="8" t="s">
        <v>2253</v>
      </c>
      <c r="D1454" s="8" t="s">
        <v>1227</v>
      </c>
      <c r="E1454" s="8" t="s">
        <v>5661</v>
      </c>
      <c r="F1454" s="4">
        <v>3429</v>
      </c>
      <c r="G1454" s="5" t="s">
        <v>1147</v>
      </c>
      <c r="H1454" s="4">
        <v>0</v>
      </c>
      <c r="I1454" s="6">
        <v>3000000</v>
      </c>
      <c r="J1454" s="6">
        <v>1687628</v>
      </c>
      <c r="K1454" s="7">
        <f t="shared" si="44"/>
        <v>1312372</v>
      </c>
      <c r="L1454" s="4" t="str">
        <f t="shared" si="45"/>
        <v>SIN REPORTE</v>
      </c>
    </row>
    <row r="1455" spans="1:12" x14ac:dyDescent="0.2">
      <c r="A1455" s="4" t="s">
        <v>11</v>
      </c>
      <c r="B1455" s="4" t="s">
        <v>25</v>
      </c>
      <c r="C1455" s="8" t="s">
        <v>2254</v>
      </c>
      <c r="D1455" s="8" t="s">
        <v>2255</v>
      </c>
      <c r="E1455" s="8" t="s">
        <v>5662</v>
      </c>
      <c r="F1455" s="4">
        <v>800761</v>
      </c>
      <c r="G1455" s="5" t="s">
        <v>1147</v>
      </c>
      <c r="H1455" s="4">
        <v>0</v>
      </c>
      <c r="I1455" s="6">
        <v>3000000</v>
      </c>
      <c r="J1455" s="6">
        <v>1688632</v>
      </c>
      <c r="K1455" s="7">
        <f t="shared" si="44"/>
        <v>1311368</v>
      </c>
      <c r="L1455" s="4" t="str">
        <f t="shared" si="45"/>
        <v>SIN REPORTE</v>
      </c>
    </row>
    <row r="1456" spans="1:12" x14ac:dyDescent="0.2">
      <c r="A1456" s="4" t="s">
        <v>11</v>
      </c>
      <c r="B1456" s="4" t="s">
        <v>12</v>
      </c>
      <c r="C1456" s="8" t="s">
        <v>1770</v>
      </c>
      <c r="D1456" s="8" t="s">
        <v>1187</v>
      </c>
      <c r="E1456" s="8" t="s">
        <v>5663</v>
      </c>
      <c r="F1456" s="4">
        <v>646404</v>
      </c>
      <c r="G1456" s="5" t="s">
        <v>1147</v>
      </c>
      <c r="H1456" s="4">
        <v>0</v>
      </c>
      <c r="I1456" s="6">
        <v>3000000</v>
      </c>
      <c r="J1456" s="6">
        <v>1689636</v>
      </c>
      <c r="K1456" s="7">
        <f t="shared" si="44"/>
        <v>1310364</v>
      </c>
      <c r="L1456" s="4" t="str">
        <f t="shared" si="45"/>
        <v>SIN REPORTE</v>
      </c>
    </row>
    <row r="1457" spans="1:12" x14ac:dyDescent="0.2">
      <c r="A1457" s="4" t="s">
        <v>11</v>
      </c>
      <c r="B1457" s="4" t="s">
        <v>25</v>
      </c>
      <c r="C1457" s="8" t="s">
        <v>1879</v>
      </c>
      <c r="D1457" s="8" t="s">
        <v>2256</v>
      </c>
      <c r="E1457" s="8" t="s">
        <v>5664</v>
      </c>
      <c r="F1457" s="4">
        <v>1538857</v>
      </c>
      <c r="G1457" s="5" t="s">
        <v>1147</v>
      </c>
      <c r="H1457" s="4">
        <v>0</v>
      </c>
      <c r="I1457" s="6">
        <v>3000000</v>
      </c>
      <c r="J1457" s="6">
        <v>1690640</v>
      </c>
      <c r="K1457" s="7">
        <f t="shared" si="44"/>
        <v>1309360</v>
      </c>
      <c r="L1457" s="4" t="str">
        <f t="shared" si="45"/>
        <v>SIN REPORTE</v>
      </c>
    </row>
    <row r="1458" spans="1:12" x14ac:dyDescent="0.2">
      <c r="A1458" s="4" t="s">
        <v>11</v>
      </c>
      <c r="B1458" s="4" t="s">
        <v>12</v>
      </c>
      <c r="C1458" s="8" t="s">
        <v>2257</v>
      </c>
      <c r="D1458" s="8" t="s">
        <v>2258</v>
      </c>
      <c r="E1458" s="8" t="s">
        <v>5665</v>
      </c>
      <c r="F1458" s="4">
        <v>635423</v>
      </c>
      <c r="G1458" s="5" t="s">
        <v>1147</v>
      </c>
      <c r="H1458" s="4">
        <v>0</v>
      </c>
      <c r="I1458" s="6">
        <v>3000000</v>
      </c>
      <c r="J1458" s="6">
        <v>1691644</v>
      </c>
      <c r="K1458" s="7">
        <f t="shared" si="44"/>
        <v>1308356</v>
      </c>
      <c r="L1458" s="4" t="str">
        <f t="shared" si="45"/>
        <v>SIN REPORTE</v>
      </c>
    </row>
    <row r="1459" spans="1:12" x14ac:dyDescent="0.2">
      <c r="A1459" s="4" t="s">
        <v>11</v>
      </c>
      <c r="B1459" s="4" t="s">
        <v>12</v>
      </c>
      <c r="C1459" s="8" t="s">
        <v>2259</v>
      </c>
      <c r="D1459" s="8" t="s">
        <v>2260</v>
      </c>
      <c r="E1459" s="8" t="s">
        <v>5666</v>
      </c>
      <c r="F1459" s="4">
        <v>1597630</v>
      </c>
      <c r="G1459" s="5" t="s">
        <v>1147</v>
      </c>
      <c r="H1459" s="4">
        <v>0</v>
      </c>
      <c r="I1459" s="6">
        <v>3000000</v>
      </c>
      <c r="J1459" s="6">
        <v>1692648</v>
      </c>
      <c r="K1459" s="7">
        <f t="shared" si="44"/>
        <v>1307352</v>
      </c>
      <c r="L1459" s="4" t="str">
        <f t="shared" si="45"/>
        <v>SIN REPORTE</v>
      </c>
    </row>
    <row r="1460" spans="1:12" x14ac:dyDescent="0.2">
      <c r="A1460" s="4" t="s">
        <v>11</v>
      </c>
      <c r="B1460" s="4" t="s">
        <v>50</v>
      </c>
      <c r="C1460" s="8" t="s">
        <v>2261</v>
      </c>
      <c r="D1460" s="8" t="s">
        <v>2262</v>
      </c>
      <c r="E1460" s="8" t="s">
        <v>5667</v>
      </c>
      <c r="F1460" s="4">
        <v>100806</v>
      </c>
      <c r="G1460" s="5" t="s">
        <v>1147</v>
      </c>
      <c r="H1460" s="4">
        <v>0</v>
      </c>
      <c r="I1460" s="6">
        <v>3000000</v>
      </c>
      <c r="J1460" s="6">
        <v>1693652</v>
      </c>
      <c r="K1460" s="7">
        <f t="shared" si="44"/>
        <v>1306348</v>
      </c>
      <c r="L1460" s="4" t="str">
        <f t="shared" si="45"/>
        <v>SIN REPORTE</v>
      </c>
    </row>
    <row r="1461" spans="1:12" x14ac:dyDescent="0.2">
      <c r="A1461" s="4" t="s">
        <v>11</v>
      </c>
      <c r="B1461" s="4" t="s">
        <v>19</v>
      </c>
      <c r="C1461" s="8" t="s">
        <v>2263</v>
      </c>
      <c r="D1461" s="8" t="s">
        <v>2264</v>
      </c>
      <c r="E1461" s="8" t="s">
        <v>5668</v>
      </c>
      <c r="F1461" s="4">
        <v>1745817</v>
      </c>
      <c r="G1461" s="5" t="s">
        <v>1147</v>
      </c>
      <c r="H1461" s="4">
        <v>0</v>
      </c>
      <c r="I1461" s="6">
        <v>3000000</v>
      </c>
      <c r="J1461" s="6">
        <v>1694656</v>
      </c>
      <c r="K1461" s="7">
        <f t="shared" si="44"/>
        <v>1305344</v>
      </c>
      <c r="L1461" s="4" t="str">
        <f t="shared" si="45"/>
        <v>SIN REPORTE</v>
      </c>
    </row>
    <row r="1462" spans="1:12" x14ac:dyDescent="0.2">
      <c r="A1462" s="4" t="s">
        <v>11</v>
      </c>
      <c r="B1462" s="4" t="s">
        <v>25</v>
      </c>
      <c r="C1462" s="8" t="s">
        <v>1749</v>
      </c>
      <c r="D1462" s="8" t="s">
        <v>2265</v>
      </c>
      <c r="E1462" s="8" t="s">
        <v>5669</v>
      </c>
      <c r="F1462" s="4">
        <v>1380086</v>
      </c>
      <c r="G1462" s="5" t="s">
        <v>1147</v>
      </c>
      <c r="H1462" s="4">
        <v>0</v>
      </c>
      <c r="I1462" s="6">
        <v>3000000</v>
      </c>
      <c r="J1462" s="6">
        <v>1695660</v>
      </c>
      <c r="K1462" s="7">
        <f t="shared" si="44"/>
        <v>1304340</v>
      </c>
      <c r="L1462" s="4" t="str">
        <f t="shared" si="45"/>
        <v>SIN REPORTE</v>
      </c>
    </row>
    <row r="1463" spans="1:12" x14ac:dyDescent="0.2">
      <c r="A1463" s="4" t="s">
        <v>11</v>
      </c>
      <c r="B1463" s="4" t="s">
        <v>25</v>
      </c>
      <c r="C1463" s="8" t="s">
        <v>1652</v>
      </c>
      <c r="D1463" s="8" t="s">
        <v>2266</v>
      </c>
      <c r="E1463" s="8" t="s">
        <v>5670</v>
      </c>
      <c r="F1463" s="4">
        <v>1752276</v>
      </c>
      <c r="G1463" s="5" t="s">
        <v>1147</v>
      </c>
      <c r="H1463" s="4">
        <v>0</v>
      </c>
      <c r="I1463" s="6">
        <v>3000000</v>
      </c>
      <c r="J1463" s="6">
        <v>1696664</v>
      </c>
      <c r="K1463" s="7">
        <f t="shared" si="44"/>
        <v>1303336</v>
      </c>
      <c r="L1463" s="4" t="str">
        <f t="shared" si="45"/>
        <v>SIN REPORTE</v>
      </c>
    </row>
    <row r="1464" spans="1:12" x14ac:dyDescent="0.2">
      <c r="A1464" s="4" t="s">
        <v>11</v>
      </c>
      <c r="B1464" s="4" t="s">
        <v>50</v>
      </c>
      <c r="C1464" s="8" t="s">
        <v>2151</v>
      </c>
      <c r="D1464" s="8" t="s">
        <v>2267</v>
      </c>
      <c r="E1464" s="8" t="s">
        <v>5671</v>
      </c>
      <c r="F1464" s="4">
        <v>611093</v>
      </c>
      <c r="G1464" s="5" t="s">
        <v>1147</v>
      </c>
      <c r="H1464" s="4">
        <v>0</v>
      </c>
      <c r="I1464" s="6">
        <v>3000000</v>
      </c>
      <c r="J1464" s="6">
        <v>1697668</v>
      </c>
      <c r="K1464" s="7">
        <f t="shared" si="44"/>
        <v>1302332</v>
      </c>
      <c r="L1464" s="4" t="str">
        <f t="shared" si="45"/>
        <v>SIN REPORTE</v>
      </c>
    </row>
    <row r="1465" spans="1:12" x14ac:dyDescent="0.2">
      <c r="A1465" s="4" t="s">
        <v>11</v>
      </c>
      <c r="B1465" s="4" t="s">
        <v>12</v>
      </c>
      <c r="C1465" s="8" t="s">
        <v>2268</v>
      </c>
      <c r="D1465" s="8" t="s">
        <v>2269</v>
      </c>
      <c r="E1465" s="8" t="s">
        <v>5672</v>
      </c>
      <c r="F1465" s="4">
        <v>1437951</v>
      </c>
      <c r="G1465" s="5" t="s">
        <v>1147</v>
      </c>
      <c r="H1465" s="4">
        <v>0</v>
      </c>
      <c r="I1465" s="6">
        <v>3000000</v>
      </c>
      <c r="J1465" s="6">
        <v>1698672</v>
      </c>
      <c r="K1465" s="7">
        <f t="shared" si="44"/>
        <v>1301328</v>
      </c>
      <c r="L1465" s="4" t="str">
        <f t="shared" si="45"/>
        <v>SIN REPORTE</v>
      </c>
    </row>
    <row r="1466" spans="1:12" x14ac:dyDescent="0.2">
      <c r="A1466" s="4" t="s">
        <v>11</v>
      </c>
      <c r="B1466" s="4" t="s">
        <v>22</v>
      </c>
      <c r="C1466" s="8" t="s">
        <v>2270</v>
      </c>
      <c r="D1466" s="8" t="s">
        <v>1075</v>
      </c>
      <c r="E1466" s="8" t="s">
        <v>5673</v>
      </c>
      <c r="F1466" s="4">
        <v>633527</v>
      </c>
      <c r="G1466" s="5" t="s">
        <v>1147</v>
      </c>
      <c r="H1466" s="4">
        <v>0</v>
      </c>
      <c r="I1466" s="6">
        <v>3000000</v>
      </c>
      <c r="J1466" s="6">
        <v>1699676</v>
      </c>
      <c r="K1466" s="7">
        <f t="shared" si="44"/>
        <v>1300324</v>
      </c>
      <c r="L1466" s="4" t="str">
        <f t="shared" si="45"/>
        <v>SIN REPORTE</v>
      </c>
    </row>
    <row r="1467" spans="1:12" x14ac:dyDescent="0.2">
      <c r="A1467" s="4" t="s">
        <v>11</v>
      </c>
      <c r="B1467" s="4" t="s">
        <v>12</v>
      </c>
      <c r="C1467" s="8" t="s">
        <v>1066</v>
      </c>
      <c r="D1467" s="8" t="s">
        <v>1818</v>
      </c>
      <c r="E1467" s="8" t="s">
        <v>5674</v>
      </c>
      <c r="F1467" s="4">
        <v>743151</v>
      </c>
      <c r="G1467" s="5" t="s">
        <v>1147</v>
      </c>
      <c r="H1467" s="4">
        <v>0</v>
      </c>
      <c r="I1467" s="6">
        <v>3000000</v>
      </c>
      <c r="J1467" s="6">
        <v>1700680</v>
      </c>
      <c r="K1467" s="7">
        <f t="shared" si="44"/>
        <v>1299320</v>
      </c>
      <c r="L1467" s="4" t="str">
        <f t="shared" si="45"/>
        <v>SIN REPORTE</v>
      </c>
    </row>
    <row r="1468" spans="1:12" x14ac:dyDescent="0.2">
      <c r="A1468" s="4" t="s">
        <v>11</v>
      </c>
      <c r="B1468" s="4" t="s">
        <v>50</v>
      </c>
      <c r="C1468" s="8" t="s">
        <v>938</v>
      </c>
      <c r="D1468" s="8" t="s">
        <v>2271</v>
      </c>
      <c r="E1468" s="8" t="s">
        <v>5675</v>
      </c>
      <c r="F1468" s="4">
        <v>1340817</v>
      </c>
      <c r="G1468" s="5" t="s">
        <v>1147</v>
      </c>
      <c r="H1468" s="4">
        <v>0</v>
      </c>
      <c r="I1468" s="6">
        <v>3000000</v>
      </c>
      <c r="J1468" s="6">
        <v>1701684</v>
      </c>
      <c r="K1468" s="7">
        <f t="shared" si="44"/>
        <v>1298316</v>
      </c>
      <c r="L1468" s="4" t="str">
        <f t="shared" si="45"/>
        <v>SIN REPORTE</v>
      </c>
    </row>
    <row r="1469" spans="1:12" x14ac:dyDescent="0.2">
      <c r="A1469" s="4" t="s">
        <v>11</v>
      </c>
      <c r="B1469" s="4" t="s">
        <v>25</v>
      </c>
      <c r="C1469" s="8" t="s">
        <v>628</v>
      </c>
      <c r="D1469" s="8" t="s">
        <v>2272</v>
      </c>
      <c r="E1469" s="8" t="s">
        <v>5676</v>
      </c>
      <c r="F1469" s="4">
        <v>3387</v>
      </c>
      <c r="G1469" s="5" t="s">
        <v>1147</v>
      </c>
      <c r="H1469" s="4">
        <v>0</v>
      </c>
      <c r="I1469" s="6">
        <v>3000000</v>
      </c>
      <c r="J1469" s="6">
        <v>1702688</v>
      </c>
      <c r="K1469" s="7">
        <f t="shared" si="44"/>
        <v>1297312</v>
      </c>
      <c r="L1469" s="4" t="str">
        <f t="shared" si="45"/>
        <v>SIN REPORTE</v>
      </c>
    </row>
    <row r="1470" spans="1:12" x14ac:dyDescent="0.2">
      <c r="A1470" s="4" t="s">
        <v>11</v>
      </c>
      <c r="B1470" s="4" t="s">
        <v>12</v>
      </c>
      <c r="C1470" s="8" t="s">
        <v>2273</v>
      </c>
      <c r="D1470" s="8" t="s">
        <v>2274</v>
      </c>
      <c r="E1470" s="8" t="s">
        <v>5677</v>
      </c>
      <c r="F1470" s="4">
        <v>857720</v>
      </c>
      <c r="G1470" s="5" t="s">
        <v>1147</v>
      </c>
      <c r="H1470" s="4">
        <v>0</v>
      </c>
      <c r="I1470" s="6">
        <v>3000000</v>
      </c>
      <c r="J1470" s="6">
        <v>1703692</v>
      </c>
      <c r="K1470" s="7">
        <f t="shared" si="44"/>
        <v>1296308</v>
      </c>
      <c r="L1470" s="4" t="str">
        <f t="shared" si="45"/>
        <v>SIN REPORTE</v>
      </c>
    </row>
    <row r="1471" spans="1:12" x14ac:dyDescent="0.2">
      <c r="A1471" s="4" t="s">
        <v>11</v>
      </c>
      <c r="B1471" s="4" t="s">
        <v>12</v>
      </c>
      <c r="C1471" s="8" t="s">
        <v>2209</v>
      </c>
      <c r="D1471" s="8" t="s">
        <v>2275</v>
      </c>
      <c r="E1471" s="8" t="s">
        <v>5678</v>
      </c>
      <c r="F1471" s="4">
        <v>764363</v>
      </c>
      <c r="G1471" s="5" t="s">
        <v>1147</v>
      </c>
      <c r="H1471" s="4">
        <v>0</v>
      </c>
      <c r="I1471" s="6">
        <v>3000000</v>
      </c>
      <c r="J1471" s="6">
        <v>1704696</v>
      </c>
      <c r="K1471" s="7">
        <f t="shared" si="44"/>
        <v>1295304</v>
      </c>
      <c r="L1471" s="4" t="str">
        <f t="shared" si="45"/>
        <v>SIN REPORTE</v>
      </c>
    </row>
    <row r="1472" spans="1:12" x14ac:dyDescent="0.2">
      <c r="A1472" s="4" t="s">
        <v>11</v>
      </c>
      <c r="B1472" s="4" t="s">
        <v>19</v>
      </c>
      <c r="C1472" s="8" t="s">
        <v>2276</v>
      </c>
      <c r="D1472" s="8" t="s">
        <v>2277</v>
      </c>
      <c r="E1472" s="8" t="s">
        <v>5679</v>
      </c>
      <c r="F1472" s="4">
        <v>1756731</v>
      </c>
      <c r="G1472" s="5" t="s">
        <v>1147</v>
      </c>
      <c r="H1472" s="4">
        <v>0</v>
      </c>
      <c r="I1472" s="6">
        <v>3000000</v>
      </c>
      <c r="J1472" s="6">
        <v>1705700</v>
      </c>
      <c r="K1472" s="7">
        <f t="shared" si="44"/>
        <v>1294300</v>
      </c>
      <c r="L1472" s="4" t="str">
        <f t="shared" si="45"/>
        <v>SIN REPORTE</v>
      </c>
    </row>
    <row r="1473" spans="1:12" x14ac:dyDescent="0.2">
      <c r="A1473" s="4" t="s">
        <v>11</v>
      </c>
      <c r="B1473" s="4" t="s">
        <v>12</v>
      </c>
      <c r="C1473" s="8" t="s">
        <v>1818</v>
      </c>
      <c r="D1473" s="8" t="s">
        <v>2278</v>
      </c>
      <c r="E1473" s="8" t="s">
        <v>5680</v>
      </c>
      <c r="F1473" s="4">
        <v>1661493</v>
      </c>
      <c r="G1473" s="5" t="s">
        <v>1147</v>
      </c>
      <c r="H1473" s="4">
        <v>0</v>
      </c>
      <c r="I1473" s="6">
        <v>3000000</v>
      </c>
      <c r="J1473" s="6">
        <v>1706704</v>
      </c>
      <c r="K1473" s="7">
        <f t="shared" si="44"/>
        <v>1293296</v>
      </c>
      <c r="L1473" s="4" t="str">
        <f t="shared" si="45"/>
        <v>SIN REPORTE</v>
      </c>
    </row>
    <row r="1474" spans="1:12" x14ac:dyDescent="0.2">
      <c r="A1474" s="4" t="s">
        <v>11</v>
      </c>
      <c r="B1474" s="4" t="s">
        <v>25</v>
      </c>
      <c r="C1474" s="8" t="s">
        <v>2279</v>
      </c>
      <c r="D1474" s="8" t="s">
        <v>2280</v>
      </c>
      <c r="E1474" s="8" t="s">
        <v>5681</v>
      </c>
      <c r="F1474" s="4">
        <v>1446382</v>
      </c>
      <c r="G1474" s="5" t="s">
        <v>1147</v>
      </c>
      <c r="H1474" s="4">
        <v>0</v>
      </c>
      <c r="I1474" s="6">
        <v>3000000</v>
      </c>
      <c r="J1474" s="6">
        <v>1707708</v>
      </c>
      <c r="K1474" s="7">
        <f t="shared" si="44"/>
        <v>1292292</v>
      </c>
      <c r="L1474" s="4" t="str">
        <f t="shared" si="45"/>
        <v>SIN REPORTE</v>
      </c>
    </row>
    <row r="1475" spans="1:12" x14ac:dyDescent="0.2">
      <c r="A1475" s="4" t="s">
        <v>11</v>
      </c>
      <c r="B1475" s="4" t="s">
        <v>22</v>
      </c>
      <c r="C1475" s="8" t="s">
        <v>2281</v>
      </c>
      <c r="D1475" s="8" t="s">
        <v>2282</v>
      </c>
      <c r="E1475" s="8" t="s">
        <v>5682</v>
      </c>
      <c r="F1475" s="4">
        <v>1604493</v>
      </c>
      <c r="G1475" s="5" t="s">
        <v>1147</v>
      </c>
      <c r="H1475" s="4">
        <v>0</v>
      </c>
      <c r="I1475" s="6">
        <v>3000000</v>
      </c>
      <c r="J1475" s="6">
        <v>1708712</v>
      </c>
      <c r="K1475" s="7">
        <f t="shared" ref="K1475:K1538" si="46">I1475-J1475</f>
        <v>1291288</v>
      </c>
      <c r="L1475" s="4" t="str">
        <f t="shared" ref="L1475:L1538" si="47">IF(H1475=0,"SIN REPORTE",IF(H1475&lt;=90,"COBRO JURIDICO","CARTERA CASTIGADA"))</f>
        <v>SIN REPORTE</v>
      </c>
    </row>
    <row r="1476" spans="1:12" x14ac:dyDescent="0.2">
      <c r="A1476" s="4" t="s">
        <v>11</v>
      </c>
      <c r="B1476" s="4" t="s">
        <v>146</v>
      </c>
      <c r="C1476" s="8" t="s">
        <v>2283</v>
      </c>
      <c r="D1476" s="8" t="s">
        <v>2284</v>
      </c>
      <c r="E1476" s="8" t="s">
        <v>5683</v>
      </c>
      <c r="F1476" s="4">
        <v>1534229</v>
      </c>
      <c r="G1476" s="5" t="s">
        <v>1147</v>
      </c>
      <c r="H1476" s="4">
        <v>0</v>
      </c>
      <c r="I1476" s="6">
        <v>3000000</v>
      </c>
      <c r="J1476" s="6">
        <v>1709716</v>
      </c>
      <c r="K1476" s="7">
        <f t="shared" si="46"/>
        <v>1290284</v>
      </c>
      <c r="L1476" s="4" t="str">
        <f t="shared" si="47"/>
        <v>SIN REPORTE</v>
      </c>
    </row>
    <row r="1477" spans="1:12" x14ac:dyDescent="0.2">
      <c r="A1477" s="4" t="s">
        <v>11</v>
      </c>
      <c r="B1477" s="4" t="s">
        <v>12</v>
      </c>
      <c r="C1477" s="8" t="s">
        <v>2285</v>
      </c>
      <c r="D1477" s="8" t="s">
        <v>2286</v>
      </c>
      <c r="E1477" s="8" t="s">
        <v>5684</v>
      </c>
      <c r="F1477" s="4">
        <v>1661139</v>
      </c>
      <c r="G1477" s="5" t="s">
        <v>1147</v>
      </c>
      <c r="H1477" s="4">
        <v>0</v>
      </c>
      <c r="I1477" s="6">
        <v>3000000</v>
      </c>
      <c r="J1477" s="6">
        <v>1710720</v>
      </c>
      <c r="K1477" s="7">
        <f t="shared" si="46"/>
        <v>1289280</v>
      </c>
      <c r="L1477" s="4" t="str">
        <f t="shared" si="47"/>
        <v>SIN REPORTE</v>
      </c>
    </row>
    <row r="1478" spans="1:12" x14ac:dyDescent="0.2">
      <c r="A1478" s="4" t="s">
        <v>11</v>
      </c>
      <c r="B1478" s="4" t="s">
        <v>19</v>
      </c>
      <c r="C1478" s="8" t="s">
        <v>2287</v>
      </c>
      <c r="D1478" s="8" t="s">
        <v>2288</v>
      </c>
      <c r="E1478" s="8" t="s">
        <v>5685</v>
      </c>
      <c r="F1478" s="4">
        <v>503084</v>
      </c>
      <c r="G1478" s="5" t="s">
        <v>1147</v>
      </c>
      <c r="H1478" s="4">
        <v>0</v>
      </c>
      <c r="I1478" s="6">
        <v>3000000</v>
      </c>
      <c r="J1478" s="6">
        <v>1711724</v>
      </c>
      <c r="K1478" s="7">
        <f t="shared" si="46"/>
        <v>1288276</v>
      </c>
      <c r="L1478" s="4" t="str">
        <f t="shared" si="47"/>
        <v>SIN REPORTE</v>
      </c>
    </row>
    <row r="1479" spans="1:12" x14ac:dyDescent="0.2">
      <c r="A1479" s="4" t="s">
        <v>11</v>
      </c>
      <c r="B1479" s="4" t="s">
        <v>25</v>
      </c>
      <c r="C1479" s="8" t="s">
        <v>2289</v>
      </c>
      <c r="D1479" s="8" t="s">
        <v>2290</v>
      </c>
      <c r="E1479" s="8" t="s">
        <v>5686</v>
      </c>
      <c r="F1479" s="4">
        <v>3783</v>
      </c>
      <c r="G1479" s="5" t="s">
        <v>1147</v>
      </c>
      <c r="H1479" s="4">
        <v>0</v>
      </c>
      <c r="I1479" s="6">
        <v>3000000</v>
      </c>
      <c r="J1479" s="6">
        <v>1712728</v>
      </c>
      <c r="K1479" s="7">
        <f t="shared" si="46"/>
        <v>1287272</v>
      </c>
      <c r="L1479" s="4" t="str">
        <f t="shared" si="47"/>
        <v>SIN REPORTE</v>
      </c>
    </row>
    <row r="1480" spans="1:12" x14ac:dyDescent="0.2">
      <c r="A1480" s="4" t="s">
        <v>11</v>
      </c>
      <c r="B1480" s="4" t="s">
        <v>12</v>
      </c>
      <c r="C1480" s="8" t="s">
        <v>1856</v>
      </c>
      <c r="D1480" s="8" t="s">
        <v>2291</v>
      </c>
      <c r="E1480" s="8" t="s">
        <v>5687</v>
      </c>
      <c r="F1480" s="4">
        <v>541290</v>
      </c>
      <c r="G1480" s="5" t="s">
        <v>1147</v>
      </c>
      <c r="H1480" s="4">
        <v>0</v>
      </c>
      <c r="I1480" s="6">
        <v>3000000</v>
      </c>
      <c r="J1480" s="6">
        <v>1713732</v>
      </c>
      <c r="K1480" s="7">
        <f t="shared" si="46"/>
        <v>1286268</v>
      </c>
      <c r="L1480" s="4" t="str">
        <f t="shared" si="47"/>
        <v>SIN REPORTE</v>
      </c>
    </row>
    <row r="1481" spans="1:12" x14ac:dyDescent="0.2">
      <c r="A1481" s="4" t="s">
        <v>11</v>
      </c>
      <c r="B1481" s="4" t="s">
        <v>50</v>
      </c>
      <c r="C1481" s="8" t="s">
        <v>2292</v>
      </c>
      <c r="D1481" s="8" t="s">
        <v>2293</v>
      </c>
      <c r="E1481" s="8" t="s">
        <v>5688</v>
      </c>
      <c r="F1481" s="4">
        <v>1662392</v>
      </c>
      <c r="G1481" s="5" t="s">
        <v>1147</v>
      </c>
      <c r="H1481" s="4">
        <v>0</v>
      </c>
      <c r="I1481" s="6">
        <v>3000000</v>
      </c>
      <c r="J1481" s="6">
        <v>1714736</v>
      </c>
      <c r="K1481" s="7">
        <f t="shared" si="46"/>
        <v>1285264</v>
      </c>
      <c r="L1481" s="4" t="str">
        <f t="shared" si="47"/>
        <v>SIN REPORTE</v>
      </c>
    </row>
    <row r="1482" spans="1:12" x14ac:dyDescent="0.2">
      <c r="A1482" s="4" t="s">
        <v>11</v>
      </c>
      <c r="B1482" s="4" t="s">
        <v>67</v>
      </c>
      <c r="C1482" s="8" t="s">
        <v>1209</v>
      </c>
      <c r="D1482" s="8" t="s">
        <v>2294</v>
      </c>
      <c r="E1482" s="8" t="s">
        <v>5689</v>
      </c>
      <c r="F1482" s="4">
        <v>1750668</v>
      </c>
      <c r="G1482" s="5" t="s">
        <v>1147</v>
      </c>
      <c r="H1482" s="4">
        <v>0</v>
      </c>
      <c r="I1482" s="6">
        <v>3000000</v>
      </c>
      <c r="J1482" s="6">
        <v>1715740</v>
      </c>
      <c r="K1482" s="7">
        <f t="shared" si="46"/>
        <v>1284260</v>
      </c>
      <c r="L1482" s="4" t="str">
        <f t="shared" si="47"/>
        <v>SIN REPORTE</v>
      </c>
    </row>
    <row r="1483" spans="1:12" x14ac:dyDescent="0.2">
      <c r="A1483" s="4" t="s">
        <v>11</v>
      </c>
      <c r="B1483" s="4" t="s">
        <v>12</v>
      </c>
      <c r="C1483" s="8" t="s">
        <v>893</v>
      </c>
      <c r="D1483" s="8" t="s">
        <v>2295</v>
      </c>
      <c r="E1483" s="8" t="s">
        <v>5690</v>
      </c>
      <c r="F1483" s="4">
        <v>585909</v>
      </c>
      <c r="G1483" s="5" t="s">
        <v>1147</v>
      </c>
      <c r="H1483" s="4">
        <v>0</v>
      </c>
      <c r="I1483" s="6">
        <v>3000000</v>
      </c>
      <c r="J1483" s="6">
        <v>1716744</v>
      </c>
      <c r="K1483" s="7">
        <f t="shared" si="46"/>
        <v>1283256</v>
      </c>
      <c r="L1483" s="4" t="str">
        <f t="shared" si="47"/>
        <v>SIN REPORTE</v>
      </c>
    </row>
    <row r="1484" spans="1:12" x14ac:dyDescent="0.2">
      <c r="A1484" s="4" t="s">
        <v>11</v>
      </c>
      <c r="B1484" s="4" t="s">
        <v>25</v>
      </c>
      <c r="C1484" s="8" t="s">
        <v>893</v>
      </c>
      <c r="D1484" s="8" t="s">
        <v>2296</v>
      </c>
      <c r="E1484" s="8" t="s">
        <v>5691</v>
      </c>
      <c r="F1484" s="4">
        <v>1715505</v>
      </c>
      <c r="G1484" s="5" t="s">
        <v>1147</v>
      </c>
      <c r="H1484" s="4">
        <v>0</v>
      </c>
      <c r="I1484" s="6">
        <v>3000000</v>
      </c>
      <c r="J1484" s="6">
        <v>1717748</v>
      </c>
      <c r="K1484" s="7">
        <f t="shared" si="46"/>
        <v>1282252</v>
      </c>
      <c r="L1484" s="4" t="str">
        <f t="shared" si="47"/>
        <v>SIN REPORTE</v>
      </c>
    </row>
    <row r="1485" spans="1:12" x14ac:dyDescent="0.2">
      <c r="A1485" s="4" t="s">
        <v>11</v>
      </c>
      <c r="B1485" s="4" t="s">
        <v>19</v>
      </c>
      <c r="C1485" s="8" t="s">
        <v>1974</v>
      </c>
      <c r="D1485" s="8" t="s">
        <v>2131</v>
      </c>
      <c r="E1485" s="8" t="s">
        <v>5692</v>
      </c>
      <c r="F1485" s="4">
        <v>577500</v>
      </c>
      <c r="G1485" s="5" t="s">
        <v>1147</v>
      </c>
      <c r="H1485" s="4">
        <v>0</v>
      </c>
      <c r="I1485" s="6">
        <v>3000000</v>
      </c>
      <c r="J1485" s="6">
        <v>1718752</v>
      </c>
      <c r="K1485" s="7">
        <f t="shared" si="46"/>
        <v>1281248</v>
      </c>
      <c r="L1485" s="4" t="str">
        <f t="shared" si="47"/>
        <v>SIN REPORTE</v>
      </c>
    </row>
    <row r="1486" spans="1:12" x14ac:dyDescent="0.2">
      <c r="A1486" s="4" t="s">
        <v>11</v>
      </c>
      <c r="B1486" s="4" t="s">
        <v>50</v>
      </c>
      <c r="C1486" s="8" t="s">
        <v>2240</v>
      </c>
      <c r="D1486" s="8" t="s">
        <v>2297</v>
      </c>
      <c r="E1486" s="8" t="s">
        <v>5693</v>
      </c>
      <c r="F1486" s="4">
        <v>570992</v>
      </c>
      <c r="G1486" s="5" t="s">
        <v>1147</v>
      </c>
      <c r="H1486" s="4">
        <v>0</v>
      </c>
      <c r="I1486" s="6">
        <v>3000000</v>
      </c>
      <c r="J1486" s="6">
        <v>1719756</v>
      </c>
      <c r="K1486" s="7">
        <f t="shared" si="46"/>
        <v>1280244</v>
      </c>
      <c r="L1486" s="4" t="str">
        <f t="shared" si="47"/>
        <v>SIN REPORTE</v>
      </c>
    </row>
    <row r="1487" spans="1:12" x14ac:dyDescent="0.2">
      <c r="A1487" s="4" t="s">
        <v>11</v>
      </c>
      <c r="B1487" s="4" t="s">
        <v>12</v>
      </c>
      <c r="C1487" s="8" t="s">
        <v>2008</v>
      </c>
      <c r="D1487" s="8" t="s">
        <v>2298</v>
      </c>
      <c r="E1487" s="8" t="s">
        <v>5694</v>
      </c>
      <c r="F1487" s="4">
        <v>504405</v>
      </c>
      <c r="G1487" s="5" t="s">
        <v>1147</v>
      </c>
      <c r="H1487" s="4">
        <v>0</v>
      </c>
      <c r="I1487" s="6">
        <v>3000000</v>
      </c>
      <c r="J1487" s="6">
        <v>1720760</v>
      </c>
      <c r="K1487" s="7">
        <f t="shared" si="46"/>
        <v>1279240</v>
      </c>
      <c r="L1487" s="4" t="str">
        <f t="shared" si="47"/>
        <v>SIN REPORTE</v>
      </c>
    </row>
    <row r="1488" spans="1:12" x14ac:dyDescent="0.2">
      <c r="A1488" s="4" t="s">
        <v>11</v>
      </c>
      <c r="B1488" s="4" t="s">
        <v>50</v>
      </c>
      <c r="C1488" s="8" t="s">
        <v>2299</v>
      </c>
      <c r="D1488" s="8" t="s">
        <v>2300</v>
      </c>
      <c r="E1488" s="8" t="s">
        <v>5695</v>
      </c>
      <c r="F1488" s="4">
        <v>667483</v>
      </c>
      <c r="G1488" s="5" t="s">
        <v>1147</v>
      </c>
      <c r="H1488" s="4">
        <v>0</v>
      </c>
      <c r="I1488" s="6">
        <v>3000000</v>
      </c>
      <c r="J1488" s="6">
        <v>1721764</v>
      </c>
      <c r="K1488" s="7">
        <f t="shared" si="46"/>
        <v>1278236</v>
      </c>
      <c r="L1488" s="4" t="str">
        <f t="shared" si="47"/>
        <v>SIN REPORTE</v>
      </c>
    </row>
    <row r="1489" spans="1:12" x14ac:dyDescent="0.2">
      <c r="A1489" s="4" t="s">
        <v>11</v>
      </c>
      <c r="B1489" s="4" t="s">
        <v>67</v>
      </c>
      <c r="C1489" s="8" t="s">
        <v>2301</v>
      </c>
      <c r="D1489" s="8" t="s">
        <v>2302</v>
      </c>
      <c r="E1489" s="8" t="s">
        <v>5696</v>
      </c>
      <c r="F1489" s="4">
        <v>800415</v>
      </c>
      <c r="G1489" s="5" t="s">
        <v>1147</v>
      </c>
      <c r="H1489" s="4">
        <v>0</v>
      </c>
      <c r="I1489" s="6">
        <v>3000000</v>
      </c>
      <c r="J1489" s="6">
        <v>1722768</v>
      </c>
      <c r="K1489" s="7">
        <f t="shared" si="46"/>
        <v>1277232</v>
      </c>
      <c r="L1489" s="4" t="str">
        <f t="shared" si="47"/>
        <v>SIN REPORTE</v>
      </c>
    </row>
    <row r="1490" spans="1:12" x14ac:dyDescent="0.2">
      <c r="A1490" s="4" t="s">
        <v>11</v>
      </c>
      <c r="B1490" s="4" t="s">
        <v>157</v>
      </c>
      <c r="C1490" s="8" t="s">
        <v>622</v>
      </c>
      <c r="D1490" s="8" t="s">
        <v>2303</v>
      </c>
      <c r="E1490" s="8" t="s">
        <v>5697</v>
      </c>
      <c r="F1490" s="4">
        <v>1362217</v>
      </c>
      <c r="G1490" s="5" t="s">
        <v>1147</v>
      </c>
      <c r="H1490" s="4">
        <v>0</v>
      </c>
      <c r="I1490" s="6">
        <v>3000000</v>
      </c>
      <c r="J1490" s="6">
        <v>1723772</v>
      </c>
      <c r="K1490" s="7">
        <f t="shared" si="46"/>
        <v>1276228</v>
      </c>
      <c r="L1490" s="4" t="str">
        <f t="shared" si="47"/>
        <v>SIN REPORTE</v>
      </c>
    </row>
    <row r="1491" spans="1:12" x14ac:dyDescent="0.2">
      <c r="A1491" s="4" t="s">
        <v>11</v>
      </c>
      <c r="B1491" s="4" t="s">
        <v>16</v>
      </c>
      <c r="C1491" s="8" t="s">
        <v>2304</v>
      </c>
      <c r="D1491" s="8" t="s">
        <v>2305</v>
      </c>
      <c r="E1491" s="8" t="s">
        <v>5698</v>
      </c>
      <c r="F1491" s="4">
        <v>642155</v>
      </c>
      <c r="G1491" s="5" t="s">
        <v>1147</v>
      </c>
      <c r="H1491" s="4">
        <v>0</v>
      </c>
      <c r="I1491" s="6">
        <v>3000000</v>
      </c>
      <c r="J1491" s="6">
        <v>1724776</v>
      </c>
      <c r="K1491" s="7">
        <f t="shared" si="46"/>
        <v>1275224</v>
      </c>
      <c r="L1491" s="4" t="str">
        <f t="shared" si="47"/>
        <v>SIN REPORTE</v>
      </c>
    </row>
    <row r="1492" spans="1:12" x14ac:dyDescent="0.2">
      <c r="A1492" s="4" t="s">
        <v>11</v>
      </c>
      <c r="B1492" s="4" t="s">
        <v>12</v>
      </c>
      <c r="C1492" s="8" t="s">
        <v>2306</v>
      </c>
      <c r="D1492" s="8" t="s">
        <v>2307</v>
      </c>
      <c r="E1492" s="8" t="s">
        <v>5699</v>
      </c>
      <c r="F1492" s="4">
        <v>577351</v>
      </c>
      <c r="G1492" s="5" t="s">
        <v>1147</v>
      </c>
      <c r="H1492" s="4">
        <v>0</v>
      </c>
      <c r="I1492" s="6">
        <v>3000000</v>
      </c>
      <c r="J1492" s="6">
        <v>1725780</v>
      </c>
      <c r="K1492" s="7">
        <f t="shared" si="46"/>
        <v>1274220</v>
      </c>
      <c r="L1492" s="4" t="str">
        <f t="shared" si="47"/>
        <v>SIN REPORTE</v>
      </c>
    </row>
    <row r="1493" spans="1:12" x14ac:dyDescent="0.2">
      <c r="A1493" s="4" t="s">
        <v>11</v>
      </c>
      <c r="B1493" s="4" t="s">
        <v>12</v>
      </c>
      <c r="C1493" s="8" t="s">
        <v>125</v>
      </c>
      <c r="D1493" s="8" t="s">
        <v>2308</v>
      </c>
      <c r="E1493" s="8" t="s">
        <v>5700</v>
      </c>
      <c r="F1493" s="4">
        <v>613669</v>
      </c>
      <c r="G1493" s="5" t="s">
        <v>1147</v>
      </c>
      <c r="H1493" s="4">
        <v>0</v>
      </c>
      <c r="I1493" s="6">
        <v>3000000</v>
      </c>
      <c r="J1493" s="6">
        <v>1726784</v>
      </c>
      <c r="K1493" s="7">
        <f t="shared" si="46"/>
        <v>1273216</v>
      </c>
      <c r="L1493" s="4" t="str">
        <f t="shared" si="47"/>
        <v>SIN REPORTE</v>
      </c>
    </row>
    <row r="1494" spans="1:12" x14ac:dyDescent="0.2">
      <c r="A1494" s="4" t="s">
        <v>11</v>
      </c>
      <c r="B1494" s="4" t="s">
        <v>146</v>
      </c>
      <c r="C1494" s="8" t="s">
        <v>979</v>
      </c>
      <c r="D1494" s="8" t="s">
        <v>2309</v>
      </c>
      <c r="E1494" s="8" t="s">
        <v>5701</v>
      </c>
      <c r="F1494" s="4">
        <v>1125036</v>
      </c>
      <c r="G1494" s="5" t="s">
        <v>1147</v>
      </c>
      <c r="H1494" s="4">
        <v>0</v>
      </c>
      <c r="I1494" s="6">
        <v>3000000</v>
      </c>
      <c r="J1494" s="6">
        <v>1727788</v>
      </c>
      <c r="K1494" s="7">
        <f t="shared" si="46"/>
        <v>1272212</v>
      </c>
      <c r="L1494" s="4" t="str">
        <f t="shared" si="47"/>
        <v>SIN REPORTE</v>
      </c>
    </row>
    <row r="1495" spans="1:12" x14ac:dyDescent="0.2">
      <c r="A1495" s="4" t="s">
        <v>11</v>
      </c>
      <c r="B1495" s="4" t="s">
        <v>25</v>
      </c>
      <c r="C1495" s="8" t="s">
        <v>661</v>
      </c>
      <c r="D1495" s="8" t="s">
        <v>2310</v>
      </c>
      <c r="E1495" s="8" t="s">
        <v>5702</v>
      </c>
      <c r="F1495" s="4">
        <v>503548</v>
      </c>
      <c r="G1495" s="5" t="s">
        <v>1147</v>
      </c>
      <c r="H1495" s="4">
        <v>0</v>
      </c>
      <c r="I1495" s="6">
        <v>3000000</v>
      </c>
      <c r="J1495" s="6">
        <v>1728792</v>
      </c>
      <c r="K1495" s="7">
        <f t="shared" si="46"/>
        <v>1271208</v>
      </c>
      <c r="L1495" s="4" t="str">
        <f t="shared" si="47"/>
        <v>SIN REPORTE</v>
      </c>
    </row>
    <row r="1496" spans="1:12" x14ac:dyDescent="0.2">
      <c r="A1496" s="4" t="s">
        <v>11</v>
      </c>
      <c r="B1496" s="4" t="s">
        <v>50</v>
      </c>
      <c r="C1496" s="8" t="s">
        <v>2311</v>
      </c>
      <c r="D1496" s="8" t="s">
        <v>2312</v>
      </c>
      <c r="E1496" s="8" t="s">
        <v>5703</v>
      </c>
      <c r="F1496" s="4">
        <v>640449</v>
      </c>
      <c r="G1496" s="5" t="s">
        <v>1147</v>
      </c>
      <c r="H1496" s="4">
        <v>0</v>
      </c>
      <c r="I1496" s="6">
        <v>3000000</v>
      </c>
      <c r="J1496" s="6">
        <v>1729796</v>
      </c>
      <c r="K1496" s="7">
        <f t="shared" si="46"/>
        <v>1270204</v>
      </c>
      <c r="L1496" s="4" t="str">
        <f t="shared" si="47"/>
        <v>SIN REPORTE</v>
      </c>
    </row>
    <row r="1497" spans="1:12" x14ac:dyDescent="0.2">
      <c r="A1497" s="4" t="s">
        <v>11</v>
      </c>
      <c r="B1497" s="4" t="s">
        <v>19</v>
      </c>
      <c r="C1497" s="8" t="s">
        <v>2313</v>
      </c>
      <c r="D1497" s="8" t="s">
        <v>2314</v>
      </c>
      <c r="E1497" s="8" t="s">
        <v>5704</v>
      </c>
      <c r="F1497" s="4">
        <v>122495</v>
      </c>
      <c r="G1497" s="5" t="s">
        <v>1147</v>
      </c>
      <c r="H1497" s="4">
        <v>0</v>
      </c>
      <c r="I1497" s="6">
        <v>3000000</v>
      </c>
      <c r="J1497" s="6">
        <v>1730800</v>
      </c>
      <c r="K1497" s="7">
        <f t="shared" si="46"/>
        <v>1269200</v>
      </c>
      <c r="L1497" s="4" t="str">
        <f t="shared" si="47"/>
        <v>SIN REPORTE</v>
      </c>
    </row>
    <row r="1498" spans="1:12" x14ac:dyDescent="0.2">
      <c r="A1498" s="4" t="s">
        <v>11</v>
      </c>
      <c r="B1498" s="4" t="s">
        <v>12</v>
      </c>
      <c r="C1498" s="8" t="s">
        <v>2315</v>
      </c>
      <c r="D1498" s="8" t="s">
        <v>2316</v>
      </c>
      <c r="E1498" s="8" t="s">
        <v>5705</v>
      </c>
      <c r="F1498" s="4">
        <v>1755253</v>
      </c>
      <c r="G1498" s="5" t="s">
        <v>1147</v>
      </c>
      <c r="H1498" s="4">
        <v>0</v>
      </c>
      <c r="I1498" s="6">
        <v>3000000</v>
      </c>
      <c r="J1498" s="6">
        <v>1731804</v>
      </c>
      <c r="K1498" s="7">
        <f t="shared" si="46"/>
        <v>1268196</v>
      </c>
      <c r="L1498" s="4" t="str">
        <f t="shared" si="47"/>
        <v>SIN REPORTE</v>
      </c>
    </row>
    <row r="1499" spans="1:12" x14ac:dyDescent="0.2">
      <c r="A1499" s="4" t="s">
        <v>11</v>
      </c>
      <c r="B1499" s="4" t="s">
        <v>25</v>
      </c>
      <c r="C1499" s="8" t="s">
        <v>1325</v>
      </c>
      <c r="D1499" s="8" t="s">
        <v>2317</v>
      </c>
      <c r="E1499" s="8" t="s">
        <v>5706</v>
      </c>
      <c r="F1499" s="4">
        <v>1745643</v>
      </c>
      <c r="G1499" s="5" t="s">
        <v>1147</v>
      </c>
      <c r="H1499" s="4">
        <v>0</v>
      </c>
      <c r="I1499" s="6">
        <v>3000000</v>
      </c>
      <c r="J1499" s="6">
        <v>1732808</v>
      </c>
      <c r="K1499" s="7">
        <f t="shared" si="46"/>
        <v>1267192</v>
      </c>
      <c r="L1499" s="4" t="str">
        <f t="shared" si="47"/>
        <v>SIN REPORTE</v>
      </c>
    </row>
    <row r="1500" spans="1:12" x14ac:dyDescent="0.2">
      <c r="A1500" s="4" t="s">
        <v>11</v>
      </c>
      <c r="B1500" s="4" t="s">
        <v>146</v>
      </c>
      <c r="C1500" s="8" t="s">
        <v>2318</v>
      </c>
      <c r="D1500" s="8" t="s">
        <v>2319</v>
      </c>
      <c r="E1500" s="8" t="s">
        <v>5707</v>
      </c>
      <c r="F1500" s="4">
        <v>1239290</v>
      </c>
      <c r="G1500" s="5" t="s">
        <v>1147</v>
      </c>
      <c r="H1500" s="4">
        <v>0</v>
      </c>
      <c r="I1500" s="6">
        <v>3000000</v>
      </c>
      <c r="J1500" s="6">
        <v>1733812</v>
      </c>
      <c r="K1500" s="7">
        <f t="shared" si="46"/>
        <v>1266188</v>
      </c>
      <c r="L1500" s="4" t="str">
        <f t="shared" si="47"/>
        <v>SIN REPORTE</v>
      </c>
    </row>
    <row r="1501" spans="1:12" x14ac:dyDescent="0.2">
      <c r="A1501" s="4" t="s">
        <v>11</v>
      </c>
      <c r="B1501" s="4" t="s">
        <v>19</v>
      </c>
      <c r="C1501" s="8" t="s">
        <v>2320</v>
      </c>
      <c r="D1501" s="8" t="s">
        <v>2321</v>
      </c>
      <c r="E1501" s="8" t="s">
        <v>5708</v>
      </c>
      <c r="F1501" s="4">
        <v>489532</v>
      </c>
      <c r="G1501" s="5" t="s">
        <v>1147</v>
      </c>
      <c r="H1501" s="4">
        <v>0</v>
      </c>
      <c r="I1501" s="6">
        <v>3000000</v>
      </c>
      <c r="J1501" s="6">
        <v>1734816</v>
      </c>
      <c r="K1501" s="7">
        <f t="shared" si="46"/>
        <v>1265184</v>
      </c>
      <c r="L1501" s="4" t="str">
        <f t="shared" si="47"/>
        <v>SIN REPORTE</v>
      </c>
    </row>
    <row r="1502" spans="1:12" x14ac:dyDescent="0.2">
      <c r="A1502" s="4" t="s">
        <v>11</v>
      </c>
      <c r="B1502" s="4" t="s">
        <v>12</v>
      </c>
      <c r="C1502" s="8" t="s">
        <v>2322</v>
      </c>
      <c r="D1502" s="8" t="s">
        <v>2323</v>
      </c>
      <c r="E1502" s="8" t="s">
        <v>5709</v>
      </c>
      <c r="F1502" s="4">
        <v>732667</v>
      </c>
      <c r="G1502" s="5" t="s">
        <v>1147</v>
      </c>
      <c r="H1502" s="4">
        <v>0</v>
      </c>
      <c r="I1502" s="6">
        <v>3000000</v>
      </c>
      <c r="J1502" s="6">
        <v>1735820</v>
      </c>
      <c r="K1502" s="7">
        <f t="shared" si="46"/>
        <v>1264180</v>
      </c>
      <c r="L1502" s="4" t="str">
        <f t="shared" si="47"/>
        <v>SIN REPORTE</v>
      </c>
    </row>
    <row r="1503" spans="1:12" x14ac:dyDescent="0.2">
      <c r="A1503" s="4" t="s">
        <v>11</v>
      </c>
      <c r="B1503" s="4" t="s">
        <v>157</v>
      </c>
      <c r="C1503" s="8" t="s">
        <v>2324</v>
      </c>
      <c r="D1503" s="8" t="s">
        <v>2325</v>
      </c>
      <c r="E1503" s="8" t="s">
        <v>5710</v>
      </c>
      <c r="F1503" s="4">
        <v>1611670</v>
      </c>
      <c r="G1503" s="5" t="s">
        <v>1147</v>
      </c>
      <c r="H1503" s="4">
        <v>0</v>
      </c>
      <c r="I1503" s="6">
        <v>3000000</v>
      </c>
      <c r="J1503" s="6">
        <v>1736824</v>
      </c>
      <c r="K1503" s="7">
        <f t="shared" si="46"/>
        <v>1263176</v>
      </c>
      <c r="L1503" s="4" t="str">
        <f t="shared" si="47"/>
        <v>SIN REPORTE</v>
      </c>
    </row>
    <row r="1504" spans="1:12" x14ac:dyDescent="0.2">
      <c r="A1504" s="4" t="s">
        <v>11</v>
      </c>
      <c r="B1504" s="4" t="s">
        <v>50</v>
      </c>
      <c r="C1504" s="8" t="s">
        <v>2326</v>
      </c>
      <c r="D1504" s="8" t="s">
        <v>2327</v>
      </c>
      <c r="E1504" s="8" t="s">
        <v>5711</v>
      </c>
      <c r="F1504" s="4">
        <v>507804</v>
      </c>
      <c r="G1504" s="5" t="s">
        <v>1147</v>
      </c>
      <c r="H1504" s="4">
        <v>0</v>
      </c>
      <c r="I1504" s="6">
        <v>3000000</v>
      </c>
      <c r="J1504" s="6">
        <v>1737828</v>
      </c>
      <c r="K1504" s="7">
        <f t="shared" si="46"/>
        <v>1262172</v>
      </c>
      <c r="L1504" s="4" t="str">
        <f t="shared" si="47"/>
        <v>SIN REPORTE</v>
      </c>
    </row>
    <row r="1505" spans="1:12" x14ac:dyDescent="0.2">
      <c r="A1505" s="4" t="s">
        <v>11</v>
      </c>
      <c r="B1505" s="4" t="s">
        <v>12</v>
      </c>
      <c r="C1505" s="8" t="s">
        <v>2328</v>
      </c>
      <c r="D1505" s="8" t="s">
        <v>2329</v>
      </c>
      <c r="E1505" s="8" t="s">
        <v>5712</v>
      </c>
      <c r="F1505" s="4">
        <v>1116332</v>
      </c>
      <c r="G1505" s="5" t="s">
        <v>1147</v>
      </c>
      <c r="H1505" s="4">
        <v>0</v>
      </c>
      <c r="I1505" s="6">
        <v>3000000</v>
      </c>
      <c r="J1505" s="6">
        <v>1738832</v>
      </c>
      <c r="K1505" s="7">
        <f t="shared" si="46"/>
        <v>1261168</v>
      </c>
      <c r="L1505" s="4" t="str">
        <f t="shared" si="47"/>
        <v>SIN REPORTE</v>
      </c>
    </row>
    <row r="1506" spans="1:12" x14ac:dyDescent="0.2">
      <c r="A1506" s="4" t="s">
        <v>11</v>
      </c>
      <c r="B1506" s="4" t="s">
        <v>67</v>
      </c>
      <c r="C1506" s="8" t="s">
        <v>2330</v>
      </c>
      <c r="D1506" s="8" t="s">
        <v>2331</v>
      </c>
      <c r="E1506" s="8" t="s">
        <v>5713</v>
      </c>
      <c r="F1506" s="4">
        <v>1535523</v>
      </c>
      <c r="G1506" s="5" t="s">
        <v>1147</v>
      </c>
      <c r="H1506" s="4">
        <v>0</v>
      </c>
      <c r="I1506" s="6">
        <v>3000000</v>
      </c>
      <c r="J1506" s="6">
        <v>1739836</v>
      </c>
      <c r="K1506" s="7">
        <f t="shared" si="46"/>
        <v>1260164</v>
      </c>
      <c r="L1506" s="4" t="str">
        <f t="shared" si="47"/>
        <v>SIN REPORTE</v>
      </c>
    </row>
    <row r="1507" spans="1:12" x14ac:dyDescent="0.2">
      <c r="A1507" s="4" t="s">
        <v>11</v>
      </c>
      <c r="B1507" s="4" t="s">
        <v>22</v>
      </c>
      <c r="C1507" s="8" t="s">
        <v>1748</v>
      </c>
      <c r="D1507" s="8" t="s">
        <v>2332</v>
      </c>
      <c r="E1507" s="8" t="s">
        <v>5714</v>
      </c>
      <c r="F1507" s="4">
        <v>1555927</v>
      </c>
      <c r="G1507" s="5" t="s">
        <v>1147</v>
      </c>
      <c r="H1507" s="4">
        <v>0</v>
      </c>
      <c r="I1507" s="6">
        <v>3000000</v>
      </c>
      <c r="J1507" s="6">
        <v>1740840</v>
      </c>
      <c r="K1507" s="7">
        <f t="shared" si="46"/>
        <v>1259160</v>
      </c>
      <c r="L1507" s="4" t="str">
        <f t="shared" si="47"/>
        <v>SIN REPORTE</v>
      </c>
    </row>
    <row r="1508" spans="1:12" x14ac:dyDescent="0.2">
      <c r="A1508" s="4" t="s">
        <v>11</v>
      </c>
      <c r="B1508" s="4" t="s">
        <v>19</v>
      </c>
      <c r="C1508" s="8" t="s">
        <v>2333</v>
      </c>
      <c r="D1508" s="8" t="s">
        <v>2334</v>
      </c>
      <c r="E1508" s="8" t="s">
        <v>5715</v>
      </c>
      <c r="F1508" s="4">
        <v>621183</v>
      </c>
      <c r="G1508" s="5" t="s">
        <v>1147</v>
      </c>
      <c r="H1508" s="4">
        <v>0</v>
      </c>
      <c r="I1508" s="6">
        <v>3000000</v>
      </c>
      <c r="J1508" s="6">
        <v>1741844</v>
      </c>
      <c r="K1508" s="7">
        <f t="shared" si="46"/>
        <v>1258156</v>
      </c>
      <c r="L1508" s="4" t="str">
        <f t="shared" si="47"/>
        <v>SIN REPORTE</v>
      </c>
    </row>
    <row r="1509" spans="1:12" x14ac:dyDescent="0.2">
      <c r="A1509" s="4" t="s">
        <v>11</v>
      </c>
      <c r="B1509" s="4" t="s">
        <v>12</v>
      </c>
      <c r="C1509" s="8" t="s">
        <v>54</v>
      </c>
      <c r="D1509" s="8" t="s">
        <v>2335</v>
      </c>
      <c r="E1509" s="8" t="s">
        <v>5716</v>
      </c>
      <c r="F1509" s="4">
        <v>1659174</v>
      </c>
      <c r="G1509" s="5" t="s">
        <v>1147</v>
      </c>
      <c r="H1509" s="4">
        <v>0</v>
      </c>
      <c r="I1509" s="6">
        <v>3000000</v>
      </c>
      <c r="J1509" s="6">
        <v>1742848</v>
      </c>
      <c r="K1509" s="7">
        <f t="shared" si="46"/>
        <v>1257152</v>
      </c>
      <c r="L1509" s="4" t="str">
        <f t="shared" si="47"/>
        <v>SIN REPORTE</v>
      </c>
    </row>
    <row r="1510" spans="1:12" x14ac:dyDescent="0.2">
      <c r="A1510" s="4" t="s">
        <v>11</v>
      </c>
      <c r="B1510" s="4" t="s">
        <v>12</v>
      </c>
      <c r="C1510" s="8" t="s">
        <v>2336</v>
      </c>
      <c r="D1510" s="8" t="s">
        <v>2337</v>
      </c>
      <c r="E1510" s="8" t="s">
        <v>5717</v>
      </c>
      <c r="F1510" s="4">
        <v>1659315</v>
      </c>
      <c r="G1510" s="5" t="s">
        <v>1147</v>
      </c>
      <c r="H1510" s="4">
        <v>0</v>
      </c>
      <c r="I1510" s="6">
        <v>3000000</v>
      </c>
      <c r="J1510" s="6">
        <v>1743852</v>
      </c>
      <c r="K1510" s="7">
        <f t="shared" si="46"/>
        <v>1256148</v>
      </c>
      <c r="L1510" s="4" t="str">
        <f t="shared" si="47"/>
        <v>SIN REPORTE</v>
      </c>
    </row>
    <row r="1511" spans="1:12" x14ac:dyDescent="0.2">
      <c r="A1511" s="4" t="s">
        <v>11</v>
      </c>
      <c r="B1511" s="4" t="s">
        <v>67</v>
      </c>
      <c r="C1511" s="8" t="s">
        <v>2338</v>
      </c>
      <c r="D1511" s="8" t="s">
        <v>2339</v>
      </c>
      <c r="E1511" s="8" t="s">
        <v>5718</v>
      </c>
      <c r="F1511" s="4">
        <v>611655</v>
      </c>
      <c r="G1511" s="5" t="s">
        <v>1147</v>
      </c>
      <c r="H1511" s="4">
        <v>0</v>
      </c>
      <c r="I1511" s="6">
        <v>3000000</v>
      </c>
      <c r="J1511" s="6">
        <v>1744856</v>
      </c>
      <c r="K1511" s="7">
        <f t="shared" si="46"/>
        <v>1255144</v>
      </c>
      <c r="L1511" s="4" t="str">
        <f t="shared" si="47"/>
        <v>SIN REPORTE</v>
      </c>
    </row>
    <row r="1512" spans="1:12" x14ac:dyDescent="0.2">
      <c r="A1512" s="4" t="s">
        <v>11</v>
      </c>
      <c r="B1512" s="4" t="s">
        <v>19</v>
      </c>
      <c r="C1512" s="8" t="s">
        <v>2340</v>
      </c>
      <c r="D1512" s="8" t="s">
        <v>2341</v>
      </c>
      <c r="E1512" s="8" t="s">
        <v>5719</v>
      </c>
      <c r="F1512" s="4">
        <v>638864</v>
      </c>
      <c r="G1512" s="5" t="s">
        <v>1147</v>
      </c>
      <c r="H1512" s="4">
        <v>0</v>
      </c>
      <c r="I1512" s="6">
        <v>3000000</v>
      </c>
      <c r="J1512" s="6">
        <v>1745860</v>
      </c>
      <c r="K1512" s="7">
        <f t="shared" si="46"/>
        <v>1254140</v>
      </c>
      <c r="L1512" s="4" t="str">
        <f t="shared" si="47"/>
        <v>SIN REPORTE</v>
      </c>
    </row>
    <row r="1513" spans="1:12" x14ac:dyDescent="0.2">
      <c r="A1513" s="4" t="s">
        <v>11</v>
      </c>
      <c r="B1513" s="4" t="s">
        <v>16</v>
      </c>
      <c r="C1513" s="8" t="s">
        <v>2342</v>
      </c>
      <c r="D1513" s="8" t="s">
        <v>2343</v>
      </c>
      <c r="E1513" s="8" t="s">
        <v>5720</v>
      </c>
      <c r="F1513" s="4">
        <v>618213</v>
      </c>
      <c r="G1513" s="5" t="s">
        <v>1147</v>
      </c>
      <c r="H1513" s="4">
        <v>0</v>
      </c>
      <c r="I1513" s="6">
        <v>3000000</v>
      </c>
      <c r="J1513" s="6">
        <v>1746864</v>
      </c>
      <c r="K1513" s="7">
        <f t="shared" si="46"/>
        <v>1253136</v>
      </c>
      <c r="L1513" s="4" t="str">
        <f t="shared" si="47"/>
        <v>SIN REPORTE</v>
      </c>
    </row>
    <row r="1514" spans="1:12" x14ac:dyDescent="0.2">
      <c r="A1514" s="4" t="s">
        <v>11</v>
      </c>
      <c r="B1514" s="4" t="s">
        <v>157</v>
      </c>
      <c r="C1514" s="8" t="s">
        <v>2344</v>
      </c>
      <c r="D1514" s="8" t="s">
        <v>2345</v>
      </c>
      <c r="E1514" s="8" t="s">
        <v>5721</v>
      </c>
      <c r="F1514" s="4">
        <v>1601630</v>
      </c>
      <c r="G1514" s="5" t="s">
        <v>1147</v>
      </c>
      <c r="H1514" s="4">
        <v>0</v>
      </c>
      <c r="I1514" s="6">
        <v>3000000</v>
      </c>
      <c r="J1514" s="6">
        <v>1747868</v>
      </c>
      <c r="K1514" s="7">
        <f t="shared" si="46"/>
        <v>1252132</v>
      </c>
      <c r="L1514" s="4" t="str">
        <f t="shared" si="47"/>
        <v>SIN REPORTE</v>
      </c>
    </row>
    <row r="1515" spans="1:12" x14ac:dyDescent="0.2">
      <c r="A1515" s="4" t="s">
        <v>11</v>
      </c>
      <c r="B1515" s="4" t="s">
        <v>25</v>
      </c>
      <c r="C1515" s="8" t="s">
        <v>1804</v>
      </c>
      <c r="D1515" s="8" t="s">
        <v>2346</v>
      </c>
      <c r="E1515" s="8" t="s">
        <v>5722</v>
      </c>
      <c r="F1515" s="4">
        <v>1603347</v>
      </c>
      <c r="G1515" s="5" t="s">
        <v>1147</v>
      </c>
      <c r="H1515" s="4">
        <v>0</v>
      </c>
      <c r="I1515" s="6">
        <v>3000000</v>
      </c>
      <c r="J1515" s="6">
        <v>1748872</v>
      </c>
      <c r="K1515" s="7">
        <f t="shared" si="46"/>
        <v>1251128</v>
      </c>
      <c r="L1515" s="4" t="str">
        <f t="shared" si="47"/>
        <v>SIN REPORTE</v>
      </c>
    </row>
    <row r="1516" spans="1:12" x14ac:dyDescent="0.2">
      <c r="A1516" s="4" t="s">
        <v>11</v>
      </c>
      <c r="B1516" s="4" t="s">
        <v>25</v>
      </c>
      <c r="C1516" s="8" t="s">
        <v>1804</v>
      </c>
      <c r="D1516" s="8" t="s">
        <v>2347</v>
      </c>
      <c r="E1516" s="8" t="s">
        <v>5723</v>
      </c>
      <c r="F1516" s="4">
        <v>1361987</v>
      </c>
      <c r="G1516" s="5" t="s">
        <v>1147</v>
      </c>
      <c r="H1516" s="4">
        <v>0</v>
      </c>
      <c r="I1516" s="6">
        <v>3000000</v>
      </c>
      <c r="J1516" s="6">
        <v>1749876</v>
      </c>
      <c r="K1516" s="7">
        <f t="shared" si="46"/>
        <v>1250124</v>
      </c>
      <c r="L1516" s="4" t="str">
        <f t="shared" si="47"/>
        <v>SIN REPORTE</v>
      </c>
    </row>
    <row r="1517" spans="1:12" x14ac:dyDescent="0.2">
      <c r="A1517" s="4" t="s">
        <v>11</v>
      </c>
      <c r="B1517" s="4" t="s">
        <v>12</v>
      </c>
      <c r="C1517" s="8" t="s">
        <v>2348</v>
      </c>
      <c r="D1517" s="8" t="s">
        <v>2349</v>
      </c>
      <c r="E1517" s="8" t="s">
        <v>5724</v>
      </c>
      <c r="F1517" s="4">
        <v>1608437</v>
      </c>
      <c r="G1517" s="5" t="s">
        <v>1147</v>
      </c>
      <c r="H1517" s="4">
        <v>0</v>
      </c>
      <c r="I1517" s="6">
        <v>3000000</v>
      </c>
      <c r="J1517" s="6">
        <v>1750880</v>
      </c>
      <c r="K1517" s="7">
        <f t="shared" si="46"/>
        <v>1249120</v>
      </c>
      <c r="L1517" s="4" t="str">
        <f t="shared" si="47"/>
        <v>SIN REPORTE</v>
      </c>
    </row>
    <row r="1518" spans="1:12" x14ac:dyDescent="0.2">
      <c r="A1518" s="4" t="s">
        <v>11</v>
      </c>
      <c r="B1518" s="4" t="s">
        <v>25</v>
      </c>
      <c r="C1518" s="8" t="s">
        <v>661</v>
      </c>
      <c r="D1518" s="8" t="s">
        <v>2350</v>
      </c>
      <c r="E1518" s="8" t="s">
        <v>5725</v>
      </c>
      <c r="F1518" s="4">
        <v>1738887</v>
      </c>
      <c r="G1518" s="5" t="s">
        <v>1147</v>
      </c>
      <c r="H1518" s="4">
        <v>0</v>
      </c>
      <c r="I1518" s="6">
        <v>3000000</v>
      </c>
      <c r="J1518" s="6">
        <v>1751884</v>
      </c>
      <c r="K1518" s="7">
        <f t="shared" si="46"/>
        <v>1248116</v>
      </c>
      <c r="L1518" s="4" t="str">
        <f t="shared" si="47"/>
        <v>SIN REPORTE</v>
      </c>
    </row>
    <row r="1519" spans="1:12" x14ac:dyDescent="0.2">
      <c r="A1519" s="4" t="s">
        <v>11</v>
      </c>
      <c r="B1519" s="4" t="s">
        <v>25</v>
      </c>
      <c r="C1519" s="8" t="s">
        <v>2351</v>
      </c>
      <c r="D1519" s="8" t="s">
        <v>2352</v>
      </c>
      <c r="E1519" s="8" t="s">
        <v>5726</v>
      </c>
      <c r="F1519" s="4">
        <v>585743</v>
      </c>
      <c r="G1519" s="5" t="s">
        <v>1147</v>
      </c>
      <c r="H1519" s="4">
        <v>0</v>
      </c>
      <c r="I1519" s="6">
        <v>3000000</v>
      </c>
      <c r="J1519" s="6">
        <v>1752888</v>
      </c>
      <c r="K1519" s="7">
        <f t="shared" si="46"/>
        <v>1247112</v>
      </c>
      <c r="L1519" s="4" t="str">
        <f t="shared" si="47"/>
        <v>SIN REPORTE</v>
      </c>
    </row>
    <row r="1520" spans="1:12" x14ac:dyDescent="0.2">
      <c r="A1520" s="4" t="s">
        <v>11</v>
      </c>
      <c r="B1520" s="4" t="s">
        <v>25</v>
      </c>
      <c r="C1520" s="8" t="s">
        <v>1832</v>
      </c>
      <c r="D1520" s="8" t="s">
        <v>2353</v>
      </c>
      <c r="E1520" s="8" t="s">
        <v>5727</v>
      </c>
      <c r="F1520" s="4">
        <v>772986</v>
      </c>
      <c r="G1520" s="5" t="s">
        <v>1147</v>
      </c>
      <c r="H1520" s="4">
        <v>0</v>
      </c>
      <c r="I1520" s="6">
        <v>3000000</v>
      </c>
      <c r="J1520" s="6">
        <v>1753892</v>
      </c>
      <c r="K1520" s="7">
        <f t="shared" si="46"/>
        <v>1246108</v>
      </c>
      <c r="L1520" s="4" t="str">
        <f t="shared" si="47"/>
        <v>SIN REPORTE</v>
      </c>
    </row>
    <row r="1521" spans="1:12" x14ac:dyDescent="0.2">
      <c r="A1521" s="4" t="s">
        <v>11</v>
      </c>
      <c r="B1521" s="4" t="s">
        <v>12</v>
      </c>
      <c r="C1521" s="8" t="s">
        <v>979</v>
      </c>
      <c r="D1521" s="8" t="s">
        <v>2354</v>
      </c>
      <c r="E1521" s="8" t="s">
        <v>5728</v>
      </c>
      <c r="F1521" s="4">
        <v>1658523</v>
      </c>
      <c r="G1521" s="5" t="s">
        <v>1147</v>
      </c>
      <c r="H1521" s="4">
        <v>0</v>
      </c>
      <c r="I1521" s="6">
        <v>3000000</v>
      </c>
      <c r="J1521" s="6">
        <v>1754896</v>
      </c>
      <c r="K1521" s="7">
        <f t="shared" si="46"/>
        <v>1245104</v>
      </c>
      <c r="L1521" s="4" t="str">
        <f t="shared" si="47"/>
        <v>SIN REPORTE</v>
      </c>
    </row>
    <row r="1522" spans="1:12" x14ac:dyDescent="0.2">
      <c r="A1522" s="4" t="s">
        <v>11</v>
      </c>
      <c r="B1522" s="4" t="s">
        <v>12</v>
      </c>
      <c r="C1522" s="8" t="s">
        <v>1692</v>
      </c>
      <c r="D1522" s="8" t="s">
        <v>2355</v>
      </c>
      <c r="E1522" s="8" t="s">
        <v>5729</v>
      </c>
      <c r="F1522" s="4">
        <v>1621703</v>
      </c>
      <c r="G1522" s="5" t="s">
        <v>1147</v>
      </c>
      <c r="H1522" s="4">
        <v>0</v>
      </c>
      <c r="I1522" s="6">
        <v>3000000</v>
      </c>
      <c r="J1522" s="6">
        <v>1755900</v>
      </c>
      <c r="K1522" s="7">
        <f t="shared" si="46"/>
        <v>1244100</v>
      </c>
      <c r="L1522" s="4" t="str">
        <f t="shared" si="47"/>
        <v>SIN REPORTE</v>
      </c>
    </row>
    <row r="1523" spans="1:12" x14ac:dyDescent="0.2">
      <c r="A1523" s="4" t="s">
        <v>11</v>
      </c>
      <c r="B1523" s="4" t="s">
        <v>67</v>
      </c>
      <c r="C1523" s="8" t="s">
        <v>2356</v>
      </c>
      <c r="D1523" s="8" t="s">
        <v>2357</v>
      </c>
      <c r="E1523" s="8" t="s">
        <v>5730</v>
      </c>
      <c r="F1523" s="4">
        <v>765691</v>
      </c>
      <c r="G1523" s="5" t="s">
        <v>1147</v>
      </c>
      <c r="H1523" s="4">
        <v>0</v>
      </c>
      <c r="I1523" s="6">
        <v>3000000</v>
      </c>
      <c r="J1523" s="6">
        <v>1756904</v>
      </c>
      <c r="K1523" s="7">
        <f t="shared" si="46"/>
        <v>1243096</v>
      </c>
      <c r="L1523" s="4" t="str">
        <f t="shared" si="47"/>
        <v>SIN REPORTE</v>
      </c>
    </row>
    <row r="1524" spans="1:12" x14ac:dyDescent="0.2">
      <c r="A1524" s="4" t="s">
        <v>11</v>
      </c>
      <c r="B1524" s="4" t="s">
        <v>12</v>
      </c>
      <c r="C1524" s="8" t="s">
        <v>2358</v>
      </c>
      <c r="D1524" s="8" t="s">
        <v>2359</v>
      </c>
      <c r="E1524" s="8" t="s">
        <v>5731</v>
      </c>
      <c r="F1524" s="4">
        <v>676625</v>
      </c>
      <c r="G1524" s="5" t="s">
        <v>1147</v>
      </c>
      <c r="H1524" s="4">
        <v>0</v>
      </c>
      <c r="I1524" s="6">
        <v>3000000</v>
      </c>
      <c r="J1524" s="6">
        <v>1757908</v>
      </c>
      <c r="K1524" s="7">
        <f t="shared" si="46"/>
        <v>1242092</v>
      </c>
      <c r="L1524" s="4" t="str">
        <f t="shared" si="47"/>
        <v>SIN REPORTE</v>
      </c>
    </row>
    <row r="1525" spans="1:12" x14ac:dyDescent="0.2">
      <c r="A1525" s="4" t="s">
        <v>11</v>
      </c>
      <c r="B1525" s="4" t="s">
        <v>19</v>
      </c>
      <c r="C1525" s="8" t="s">
        <v>2360</v>
      </c>
      <c r="D1525" s="8" t="s">
        <v>2361</v>
      </c>
      <c r="E1525" s="8" t="s">
        <v>5732</v>
      </c>
      <c r="F1525" s="4">
        <v>674430</v>
      </c>
      <c r="G1525" s="5" t="s">
        <v>1147</v>
      </c>
      <c r="H1525" s="4">
        <v>0</v>
      </c>
      <c r="I1525" s="6">
        <v>3000000</v>
      </c>
      <c r="J1525" s="6">
        <v>1758912</v>
      </c>
      <c r="K1525" s="7">
        <f t="shared" si="46"/>
        <v>1241088</v>
      </c>
      <c r="L1525" s="4" t="str">
        <f t="shared" si="47"/>
        <v>SIN REPORTE</v>
      </c>
    </row>
    <row r="1526" spans="1:12" x14ac:dyDescent="0.2">
      <c r="A1526" s="4" t="s">
        <v>11</v>
      </c>
      <c r="B1526" s="4" t="s">
        <v>22</v>
      </c>
      <c r="C1526" s="8" t="s">
        <v>2362</v>
      </c>
      <c r="D1526" s="8" t="s">
        <v>2363</v>
      </c>
      <c r="E1526" s="8" t="s">
        <v>5733</v>
      </c>
      <c r="F1526" s="4">
        <v>754828</v>
      </c>
      <c r="G1526" s="5" t="s">
        <v>1147</v>
      </c>
      <c r="H1526" s="4">
        <v>0</v>
      </c>
      <c r="I1526" s="6">
        <v>3000000</v>
      </c>
      <c r="J1526" s="6">
        <v>1759916</v>
      </c>
      <c r="K1526" s="7">
        <f t="shared" si="46"/>
        <v>1240084</v>
      </c>
      <c r="L1526" s="4" t="str">
        <f t="shared" si="47"/>
        <v>SIN REPORTE</v>
      </c>
    </row>
    <row r="1527" spans="1:12" x14ac:dyDescent="0.2">
      <c r="A1527" s="4" t="s">
        <v>11</v>
      </c>
      <c r="B1527" s="4" t="s">
        <v>25</v>
      </c>
      <c r="C1527" s="8" t="s">
        <v>2276</v>
      </c>
      <c r="D1527" s="8" t="s">
        <v>2364</v>
      </c>
      <c r="E1527" s="8" t="s">
        <v>5734</v>
      </c>
      <c r="F1527" s="4">
        <v>743698</v>
      </c>
      <c r="G1527" s="5" t="s">
        <v>1147</v>
      </c>
      <c r="H1527" s="4">
        <v>0</v>
      </c>
      <c r="I1527" s="6">
        <v>3000000</v>
      </c>
      <c r="J1527" s="6">
        <v>1760920</v>
      </c>
      <c r="K1527" s="7">
        <f t="shared" si="46"/>
        <v>1239080</v>
      </c>
      <c r="L1527" s="4" t="str">
        <f t="shared" si="47"/>
        <v>SIN REPORTE</v>
      </c>
    </row>
    <row r="1528" spans="1:12" x14ac:dyDescent="0.2">
      <c r="A1528" s="4" t="s">
        <v>11</v>
      </c>
      <c r="B1528" s="4" t="s">
        <v>25</v>
      </c>
      <c r="C1528" s="8" t="s">
        <v>2365</v>
      </c>
      <c r="D1528" s="8" t="s">
        <v>2366</v>
      </c>
      <c r="E1528" s="8" t="s">
        <v>5735</v>
      </c>
      <c r="F1528" s="4">
        <v>38915</v>
      </c>
      <c r="G1528" s="5" t="s">
        <v>1147</v>
      </c>
      <c r="H1528" s="4">
        <v>0</v>
      </c>
      <c r="I1528" s="6">
        <v>3000000</v>
      </c>
      <c r="J1528" s="6">
        <v>1761924</v>
      </c>
      <c r="K1528" s="7">
        <f t="shared" si="46"/>
        <v>1238076</v>
      </c>
      <c r="L1528" s="4" t="str">
        <f t="shared" si="47"/>
        <v>SIN REPORTE</v>
      </c>
    </row>
    <row r="1529" spans="1:12" x14ac:dyDescent="0.2">
      <c r="A1529" s="4" t="s">
        <v>11</v>
      </c>
      <c r="B1529" s="4" t="s">
        <v>19</v>
      </c>
      <c r="C1529" s="8" t="s">
        <v>2367</v>
      </c>
      <c r="D1529" s="8" t="s">
        <v>2368</v>
      </c>
      <c r="E1529" s="8" t="s">
        <v>5736</v>
      </c>
      <c r="F1529" s="4">
        <v>569291</v>
      </c>
      <c r="G1529" s="5" t="s">
        <v>1147</v>
      </c>
      <c r="H1529" s="4">
        <v>0</v>
      </c>
      <c r="I1529" s="6">
        <v>3000000</v>
      </c>
      <c r="J1529" s="6">
        <v>1762928</v>
      </c>
      <c r="K1529" s="7">
        <f t="shared" si="46"/>
        <v>1237072</v>
      </c>
      <c r="L1529" s="4" t="str">
        <f t="shared" si="47"/>
        <v>SIN REPORTE</v>
      </c>
    </row>
    <row r="1530" spans="1:12" x14ac:dyDescent="0.2">
      <c r="A1530" s="4" t="s">
        <v>11</v>
      </c>
      <c r="B1530" s="4" t="s">
        <v>67</v>
      </c>
      <c r="C1530" s="8" t="s">
        <v>305</v>
      </c>
      <c r="D1530" s="8" t="s">
        <v>1996</v>
      </c>
      <c r="E1530" s="8" t="s">
        <v>5737</v>
      </c>
      <c r="F1530" s="4">
        <v>858199</v>
      </c>
      <c r="G1530" s="5" t="s">
        <v>1147</v>
      </c>
      <c r="H1530" s="4">
        <v>0</v>
      </c>
      <c r="I1530" s="6">
        <v>3000000</v>
      </c>
      <c r="J1530" s="6">
        <v>1763932</v>
      </c>
      <c r="K1530" s="7">
        <f t="shared" si="46"/>
        <v>1236068</v>
      </c>
      <c r="L1530" s="4" t="str">
        <f t="shared" si="47"/>
        <v>SIN REPORTE</v>
      </c>
    </row>
    <row r="1531" spans="1:12" x14ac:dyDescent="0.2">
      <c r="A1531" s="4" t="s">
        <v>11</v>
      </c>
      <c r="B1531" s="4" t="s">
        <v>12</v>
      </c>
      <c r="C1531" s="8" t="s">
        <v>2369</v>
      </c>
      <c r="D1531" s="8" t="s">
        <v>2370</v>
      </c>
      <c r="E1531" s="8" t="s">
        <v>5738</v>
      </c>
      <c r="F1531" s="4">
        <v>573798</v>
      </c>
      <c r="G1531" s="5" t="s">
        <v>1147</v>
      </c>
      <c r="H1531" s="4">
        <v>0</v>
      </c>
      <c r="I1531" s="6">
        <v>3000000</v>
      </c>
      <c r="J1531" s="6">
        <v>1764936</v>
      </c>
      <c r="K1531" s="7">
        <f t="shared" si="46"/>
        <v>1235064</v>
      </c>
      <c r="L1531" s="4" t="str">
        <f t="shared" si="47"/>
        <v>SIN REPORTE</v>
      </c>
    </row>
    <row r="1532" spans="1:12" x14ac:dyDescent="0.2">
      <c r="A1532" s="4" t="s">
        <v>11</v>
      </c>
      <c r="B1532" s="4" t="s">
        <v>12</v>
      </c>
      <c r="C1532" s="8" t="s">
        <v>1353</v>
      </c>
      <c r="D1532" s="8" t="s">
        <v>2371</v>
      </c>
      <c r="E1532" s="8" t="s">
        <v>5739</v>
      </c>
      <c r="F1532" s="4">
        <v>118378</v>
      </c>
      <c r="G1532" s="5" t="s">
        <v>1147</v>
      </c>
      <c r="H1532" s="4">
        <v>0</v>
      </c>
      <c r="I1532" s="6">
        <v>3000000</v>
      </c>
      <c r="J1532" s="6">
        <v>1765940</v>
      </c>
      <c r="K1532" s="7">
        <f t="shared" si="46"/>
        <v>1234060</v>
      </c>
      <c r="L1532" s="4" t="str">
        <f t="shared" si="47"/>
        <v>SIN REPORTE</v>
      </c>
    </row>
    <row r="1533" spans="1:12" x14ac:dyDescent="0.2">
      <c r="A1533" s="4" t="s">
        <v>11</v>
      </c>
      <c r="B1533" s="4" t="s">
        <v>25</v>
      </c>
      <c r="C1533" s="8" t="s">
        <v>884</v>
      </c>
      <c r="D1533" s="8" t="s">
        <v>2372</v>
      </c>
      <c r="E1533" s="8" t="s">
        <v>5740</v>
      </c>
      <c r="F1533" s="4">
        <v>1748449</v>
      </c>
      <c r="G1533" s="5" t="s">
        <v>1147</v>
      </c>
      <c r="H1533" s="4">
        <v>0</v>
      </c>
      <c r="I1533" s="6">
        <v>3000000</v>
      </c>
      <c r="J1533" s="6">
        <v>1766944</v>
      </c>
      <c r="K1533" s="7">
        <f t="shared" si="46"/>
        <v>1233056</v>
      </c>
      <c r="L1533" s="4" t="str">
        <f t="shared" si="47"/>
        <v>SIN REPORTE</v>
      </c>
    </row>
    <row r="1534" spans="1:12" x14ac:dyDescent="0.2">
      <c r="A1534" s="4" t="s">
        <v>11</v>
      </c>
      <c r="B1534" s="4" t="s">
        <v>50</v>
      </c>
      <c r="C1534" s="8" t="s">
        <v>2373</v>
      </c>
      <c r="D1534" s="8" t="s">
        <v>2374</v>
      </c>
      <c r="E1534" s="8" t="s">
        <v>5741</v>
      </c>
      <c r="F1534" s="4">
        <v>685006</v>
      </c>
      <c r="G1534" s="5" t="s">
        <v>1147</v>
      </c>
      <c r="H1534" s="4">
        <v>0</v>
      </c>
      <c r="I1534" s="6">
        <v>3000000</v>
      </c>
      <c r="J1534" s="6">
        <v>1767948</v>
      </c>
      <c r="K1534" s="7">
        <f t="shared" si="46"/>
        <v>1232052</v>
      </c>
      <c r="L1534" s="4" t="str">
        <f t="shared" si="47"/>
        <v>SIN REPORTE</v>
      </c>
    </row>
    <row r="1535" spans="1:12" x14ac:dyDescent="0.2">
      <c r="A1535" s="4" t="s">
        <v>11</v>
      </c>
      <c r="B1535" s="4" t="s">
        <v>67</v>
      </c>
      <c r="C1535" s="8" t="s">
        <v>2375</v>
      </c>
      <c r="D1535" s="8" t="s">
        <v>2376</v>
      </c>
      <c r="E1535" s="8" t="s">
        <v>5742</v>
      </c>
      <c r="F1535" s="4">
        <v>1616380</v>
      </c>
      <c r="G1535" s="5" t="s">
        <v>1147</v>
      </c>
      <c r="H1535" s="4">
        <v>0</v>
      </c>
      <c r="I1535" s="6">
        <v>3000000</v>
      </c>
      <c r="J1535" s="6">
        <v>1768952</v>
      </c>
      <c r="K1535" s="7">
        <f t="shared" si="46"/>
        <v>1231048</v>
      </c>
      <c r="L1535" s="4" t="str">
        <f t="shared" si="47"/>
        <v>SIN REPORTE</v>
      </c>
    </row>
    <row r="1536" spans="1:12" x14ac:dyDescent="0.2">
      <c r="A1536" s="4" t="s">
        <v>11</v>
      </c>
      <c r="B1536" s="4" t="s">
        <v>22</v>
      </c>
      <c r="C1536" s="8" t="s">
        <v>2377</v>
      </c>
      <c r="D1536" s="8" t="s">
        <v>2378</v>
      </c>
      <c r="E1536" s="8" t="s">
        <v>5743</v>
      </c>
      <c r="F1536" s="4">
        <v>1605904</v>
      </c>
      <c r="G1536" s="5" t="s">
        <v>1147</v>
      </c>
      <c r="H1536" s="4">
        <v>0</v>
      </c>
      <c r="I1536" s="6">
        <v>3000000</v>
      </c>
      <c r="J1536" s="6">
        <v>1769956</v>
      </c>
      <c r="K1536" s="7">
        <f t="shared" si="46"/>
        <v>1230044</v>
      </c>
      <c r="L1536" s="4" t="str">
        <f t="shared" si="47"/>
        <v>SIN REPORTE</v>
      </c>
    </row>
    <row r="1537" spans="1:12" x14ac:dyDescent="0.2">
      <c r="A1537" s="4" t="s">
        <v>11</v>
      </c>
      <c r="B1537" s="4" t="s">
        <v>12</v>
      </c>
      <c r="C1537" s="8" t="s">
        <v>2379</v>
      </c>
      <c r="D1537" s="8" t="s">
        <v>2380</v>
      </c>
      <c r="E1537" s="8" t="s">
        <v>5744</v>
      </c>
      <c r="F1537" s="4">
        <v>643484</v>
      </c>
      <c r="G1537" s="5" t="s">
        <v>1147</v>
      </c>
      <c r="H1537" s="4">
        <v>0</v>
      </c>
      <c r="I1537" s="6">
        <v>3000000</v>
      </c>
      <c r="J1537" s="6">
        <v>1770960</v>
      </c>
      <c r="K1537" s="7">
        <f t="shared" si="46"/>
        <v>1229040</v>
      </c>
      <c r="L1537" s="4" t="str">
        <f t="shared" si="47"/>
        <v>SIN REPORTE</v>
      </c>
    </row>
    <row r="1538" spans="1:12" x14ac:dyDescent="0.2">
      <c r="A1538" s="4" t="s">
        <v>11</v>
      </c>
      <c r="B1538" s="4" t="s">
        <v>50</v>
      </c>
      <c r="C1538" s="8" t="s">
        <v>2381</v>
      </c>
      <c r="D1538" s="8" t="s">
        <v>2382</v>
      </c>
      <c r="E1538" s="8" t="s">
        <v>5745</v>
      </c>
      <c r="F1538" s="4">
        <v>789121</v>
      </c>
      <c r="G1538" s="5" t="s">
        <v>1147</v>
      </c>
      <c r="H1538" s="4">
        <v>0</v>
      </c>
      <c r="I1538" s="6">
        <v>3000000</v>
      </c>
      <c r="J1538" s="6">
        <v>1771964</v>
      </c>
      <c r="K1538" s="7">
        <f t="shared" si="46"/>
        <v>1228036</v>
      </c>
      <c r="L1538" s="4" t="str">
        <f t="shared" si="47"/>
        <v>SIN REPORTE</v>
      </c>
    </row>
    <row r="1539" spans="1:12" x14ac:dyDescent="0.2">
      <c r="A1539" s="4" t="s">
        <v>11</v>
      </c>
      <c r="B1539" s="4" t="s">
        <v>488</v>
      </c>
      <c r="C1539" s="10" t="s">
        <v>4206</v>
      </c>
      <c r="D1539" s="4" t="s">
        <v>1734</v>
      </c>
      <c r="E1539" s="4" t="s">
        <v>5746</v>
      </c>
      <c r="F1539" s="4">
        <v>110672</v>
      </c>
      <c r="G1539" s="5" t="s">
        <v>1147</v>
      </c>
      <c r="H1539" s="4">
        <v>0</v>
      </c>
      <c r="I1539" s="6">
        <v>3000000</v>
      </c>
      <c r="J1539" s="6">
        <v>1772968</v>
      </c>
      <c r="K1539" s="7">
        <f t="shared" ref="K1539:K1602" si="48">I1539-J1539</f>
        <v>1227032</v>
      </c>
      <c r="L1539" s="4" t="str">
        <f t="shared" ref="L1539:L1602" si="49">IF(H1539=0,"SIN REPORTE",IF(H1539&lt;=90,"COBRO JURIDICO","CARTERA CASTIGADA"))</f>
        <v>SIN REPORTE</v>
      </c>
    </row>
    <row r="1540" spans="1:12" x14ac:dyDescent="0.2">
      <c r="A1540" s="4" t="s">
        <v>11</v>
      </c>
      <c r="B1540" s="4" t="s">
        <v>25</v>
      </c>
      <c r="C1540" s="10" t="s">
        <v>4206</v>
      </c>
      <c r="D1540" s="9" t="s">
        <v>4209</v>
      </c>
      <c r="E1540" s="4" t="s">
        <v>5747</v>
      </c>
      <c r="F1540" s="4">
        <v>523223</v>
      </c>
      <c r="G1540" s="5" t="s">
        <v>1147</v>
      </c>
      <c r="H1540" s="4">
        <v>0</v>
      </c>
      <c r="I1540" s="6">
        <v>3000000</v>
      </c>
      <c r="J1540" s="6">
        <v>1773972</v>
      </c>
      <c r="K1540" s="7">
        <f t="shared" si="48"/>
        <v>1226028</v>
      </c>
      <c r="L1540" s="4" t="str">
        <f t="shared" si="49"/>
        <v>SIN REPORTE</v>
      </c>
    </row>
    <row r="1541" spans="1:12" x14ac:dyDescent="0.2">
      <c r="A1541" s="4" t="s">
        <v>11</v>
      </c>
      <c r="B1541" s="4" t="s">
        <v>22</v>
      </c>
      <c r="C1541" s="4" t="s">
        <v>4207</v>
      </c>
      <c r="D1541" s="9" t="s">
        <v>241</v>
      </c>
      <c r="E1541" s="4" t="s">
        <v>5748</v>
      </c>
      <c r="F1541" s="4">
        <v>1451101</v>
      </c>
      <c r="G1541" s="5" t="s">
        <v>1147</v>
      </c>
      <c r="H1541" s="4">
        <v>0</v>
      </c>
      <c r="I1541" s="6">
        <v>3000000</v>
      </c>
      <c r="J1541" s="6">
        <v>1774976</v>
      </c>
      <c r="K1541" s="7">
        <f t="shared" si="48"/>
        <v>1225024</v>
      </c>
      <c r="L1541" s="4" t="str">
        <f t="shared" si="49"/>
        <v>SIN REPORTE</v>
      </c>
    </row>
    <row r="1542" spans="1:12" x14ac:dyDescent="0.2">
      <c r="A1542" s="4" t="s">
        <v>11</v>
      </c>
      <c r="B1542" s="4" t="s">
        <v>22</v>
      </c>
      <c r="C1542" s="4" t="s">
        <v>4207</v>
      </c>
      <c r="D1542" s="9" t="s">
        <v>2247</v>
      </c>
      <c r="E1542" s="4" t="s">
        <v>5749</v>
      </c>
      <c r="F1542" s="4">
        <v>571016</v>
      </c>
      <c r="G1542" s="5" t="s">
        <v>1147</v>
      </c>
      <c r="H1542" s="4">
        <v>0</v>
      </c>
      <c r="I1542" s="6">
        <v>3000000</v>
      </c>
      <c r="J1542" s="6">
        <v>1775980</v>
      </c>
      <c r="K1542" s="7">
        <f t="shared" si="48"/>
        <v>1224020</v>
      </c>
      <c r="L1542" s="4" t="str">
        <f t="shared" si="49"/>
        <v>SIN REPORTE</v>
      </c>
    </row>
    <row r="1543" spans="1:12" x14ac:dyDescent="0.2">
      <c r="A1543" s="4" t="s">
        <v>11</v>
      </c>
      <c r="B1543" s="4" t="s">
        <v>19</v>
      </c>
      <c r="C1543" s="4" t="s">
        <v>691</v>
      </c>
      <c r="D1543" s="4" t="s">
        <v>1219</v>
      </c>
      <c r="E1543" s="4" t="s">
        <v>5750</v>
      </c>
      <c r="F1543" s="4">
        <v>616217</v>
      </c>
      <c r="G1543" s="5" t="s">
        <v>1147</v>
      </c>
      <c r="H1543" s="4">
        <v>0</v>
      </c>
      <c r="I1543" s="6">
        <v>3000000</v>
      </c>
      <c r="J1543" s="6">
        <v>1776984</v>
      </c>
      <c r="K1543" s="7">
        <f t="shared" si="48"/>
        <v>1223016</v>
      </c>
      <c r="L1543" s="4" t="str">
        <f t="shared" si="49"/>
        <v>SIN REPORTE</v>
      </c>
    </row>
    <row r="1544" spans="1:12" x14ac:dyDescent="0.2">
      <c r="A1544" s="4" t="s">
        <v>11</v>
      </c>
      <c r="B1544" s="4" t="s">
        <v>50</v>
      </c>
      <c r="C1544" s="4" t="s">
        <v>1151</v>
      </c>
      <c r="D1544" s="4" t="s">
        <v>2383</v>
      </c>
      <c r="E1544" s="4" t="s">
        <v>5751</v>
      </c>
      <c r="F1544" s="4">
        <v>449007</v>
      </c>
      <c r="G1544" s="5" t="s">
        <v>1147</v>
      </c>
      <c r="H1544" s="4">
        <v>0</v>
      </c>
      <c r="I1544" s="6">
        <v>3000000</v>
      </c>
      <c r="J1544" s="6">
        <v>1777988</v>
      </c>
      <c r="K1544" s="7">
        <f t="shared" si="48"/>
        <v>1222012</v>
      </c>
      <c r="L1544" s="4" t="str">
        <f t="shared" si="49"/>
        <v>SIN REPORTE</v>
      </c>
    </row>
    <row r="1545" spans="1:12" x14ac:dyDescent="0.2">
      <c r="A1545" s="4" t="s">
        <v>11</v>
      </c>
      <c r="B1545" s="4" t="s">
        <v>12</v>
      </c>
      <c r="C1545" s="4" t="s">
        <v>2384</v>
      </c>
      <c r="D1545" s="4" t="s">
        <v>2385</v>
      </c>
      <c r="E1545" s="4" t="s">
        <v>5752</v>
      </c>
      <c r="F1545" s="4">
        <v>1600913</v>
      </c>
      <c r="G1545" s="5" t="s">
        <v>1147</v>
      </c>
      <c r="H1545" s="4">
        <v>0</v>
      </c>
      <c r="I1545" s="6">
        <v>3000000</v>
      </c>
      <c r="J1545" s="6">
        <v>1778992</v>
      </c>
      <c r="K1545" s="7">
        <f t="shared" si="48"/>
        <v>1221008</v>
      </c>
      <c r="L1545" s="4" t="str">
        <f t="shared" si="49"/>
        <v>SIN REPORTE</v>
      </c>
    </row>
    <row r="1546" spans="1:12" x14ac:dyDescent="0.2">
      <c r="A1546" s="4" t="s">
        <v>11</v>
      </c>
      <c r="B1546" s="4" t="s">
        <v>12</v>
      </c>
      <c r="C1546" s="4" t="s">
        <v>1151</v>
      </c>
      <c r="D1546" s="4" t="s">
        <v>2386</v>
      </c>
      <c r="E1546" s="4" t="s">
        <v>5753</v>
      </c>
      <c r="F1546" s="4">
        <v>568483</v>
      </c>
      <c r="G1546" s="5" t="s">
        <v>1147</v>
      </c>
      <c r="H1546" s="4">
        <v>0</v>
      </c>
      <c r="I1546" s="6">
        <v>3000000</v>
      </c>
      <c r="J1546" s="6">
        <v>1779996</v>
      </c>
      <c r="K1546" s="7">
        <f t="shared" si="48"/>
        <v>1220004</v>
      </c>
      <c r="L1546" s="4" t="str">
        <f t="shared" si="49"/>
        <v>SIN REPORTE</v>
      </c>
    </row>
    <row r="1547" spans="1:12" x14ac:dyDescent="0.2">
      <c r="A1547" s="4" t="s">
        <v>11</v>
      </c>
      <c r="B1547" s="4" t="s">
        <v>12</v>
      </c>
      <c r="C1547" s="4" t="s">
        <v>1151</v>
      </c>
      <c r="D1547" s="4" t="s">
        <v>669</v>
      </c>
      <c r="E1547" s="4" t="s">
        <v>5754</v>
      </c>
      <c r="F1547" s="4">
        <v>1507548</v>
      </c>
      <c r="G1547" s="5" t="s">
        <v>1147</v>
      </c>
      <c r="H1547" s="4">
        <v>0</v>
      </c>
      <c r="I1547" s="6">
        <v>3000000</v>
      </c>
      <c r="J1547" s="6">
        <v>1781000</v>
      </c>
      <c r="K1547" s="7">
        <f t="shared" si="48"/>
        <v>1219000</v>
      </c>
      <c r="L1547" s="4" t="str">
        <f t="shared" si="49"/>
        <v>SIN REPORTE</v>
      </c>
    </row>
    <row r="1548" spans="1:12" x14ac:dyDescent="0.2">
      <c r="A1548" s="4" t="s">
        <v>11</v>
      </c>
      <c r="B1548" s="4" t="s">
        <v>25</v>
      </c>
      <c r="C1548" s="4" t="s">
        <v>2384</v>
      </c>
      <c r="D1548" s="4" t="s">
        <v>2387</v>
      </c>
      <c r="E1548" s="4" t="s">
        <v>5755</v>
      </c>
      <c r="F1548" s="4">
        <v>747749</v>
      </c>
      <c r="G1548" s="5" t="s">
        <v>1147</v>
      </c>
      <c r="H1548" s="4">
        <v>0</v>
      </c>
      <c r="I1548" s="6">
        <v>3000000</v>
      </c>
      <c r="J1548" s="6">
        <v>1782004</v>
      </c>
      <c r="K1548" s="7">
        <f t="shared" si="48"/>
        <v>1217996</v>
      </c>
      <c r="L1548" s="4" t="str">
        <f t="shared" si="49"/>
        <v>SIN REPORTE</v>
      </c>
    </row>
    <row r="1549" spans="1:12" x14ac:dyDescent="0.2">
      <c r="A1549" s="4" t="s">
        <v>11</v>
      </c>
      <c r="B1549" s="4" t="s">
        <v>12</v>
      </c>
      <c r="C1549" s="4" t="s">
        <v>2388</v>
      </c>
      <c r="D1549" s="4" t="s">
        <v>1141</v>
      </c>
      <c r="E1549" s="4" t="s">
        <v>5756</v>
      </c>
      <c r="F1549" s="4">
        <v>1757861</v>
      </c>
      <c r="G1549" s="5" t="s">
        <v>1147</v>
      </c>
      <c r="H1549" s="4">
        <v>0</v>
      </c>
      <c r="I1549" s="6">
        <v>3000000</v>
      </c>
      <c r="J1549" s="6">
        <v>1783008</v>
      </c>
      <c r="K1549" s="7">
        <f t="shared" si="48"/>
        <v>1216992</v>
      </c>
      <c r="L1549" s="4" t="str">
        <f t="shared" si="49"/>
        <v>SIN REPORTE</v>
      </c>
    </row>
    <row r="1550" spans="1:12" x14ac:dyDescent="0.2">
      <c r="A1550" s="4" t="s">
        <v>11</v>
      </c>
      <c r="B1550" s="4" t="s">
        <v>12</v>
      </c>
      <c r="C1550" s="4" t="s">
        <v>1151</v>
      </c>
      <c r="D1550" s="4" t="s">
        <v>2389</v>
      </c>
      <c r="E1550" s="4" t="s">
        <v>5757</v>
      </c>
      <c r="F1550" s="4">
        <v>758365</v>
      </c>
      <c r="G1550" s="5" t="s">
        <v>1147</v>
      </c>
      <c r="H1550" s="4">
        <v>0</v>
      </c>
      <c r="I1550" s="6">
        <v>3000000</v>
      </c>
      <c r="J1550" s="6">
        <v>1784012</v>
      </c>
      <c r="K1550" s="7">
        <f t="shared" si="48"/>
        <v>1215988</v>
      </c>
      <c r="L1550" s="4" t="str">
        <f t="shared" si="49"/>
        <v>SIN REPORTE</v>
      </c>
    </row>
    <row r="1551" spans="1:12" x14ac:dyDescent="0.2">
      <c r="A1551" s="4" t="s">
        <v>11</v>
      </c>
      <c r="B1551" s="4" t="s">
        <v>19</v>
      </c>
      <c r="C1551" s="4" t="s">
        <v>1032</v>
      </c>
      <c r="D1551" s="4" t="s">
        <v>2390</v>
      </c>
      <c r="E1551" s="4" t="s">
        <v>5758</v>
      </c>
      <c r="F1551" s="4">
        <v>1071727</v>
      </c>
      <c r="G1551" s="5" t="s">
        <v>1147</v>
      </c>
      <c r="H1551" s="4">
        <v>0</v>
      </c>
      <c r="I1551" s="6">
        <v>3000000</v>
      </c>
      <c r="J1551" s="6">
        <v>1785016</v>
      </c>
      <c r="K1551" s="7">
        <f t="shared" si="48"/>
        <v>1214984</v>
      </c>
      <c r="L1551" s="4" t="str">
        <f t="shared" si="49"/>
        <v>SIN REPORTE</v>
      </c>
    </row>
    <row r="1552" spans="1:12" x14ac:dyDescent="0.2">
      <c r="A1552" s="4" t="s">
        <v>11</v>
      </c>
      <c r="B1552" s="4" t="s">
        <v>19</v>
      </c>
      <c r="C1552" s="4" t="s">
        <v>1016</v>
      </c>
      <c r="D1552" s="4" t="s">
        <v>2391</v>
      </c>
      <c r="E1552" s="4" t="s">
        <v>5759</v>
      </c>
      <c r="F1552" s="4">
        <v>36315</v>
      </c>
      <c r="G1552" s="5" t="s">
        <v>1147</v>
      </c>
      <c r="H1552" s="4">
        <v>0</v>
      </c>
      <c r="I1552" s="6">
        <v>3000000</v>
      </c>
      <c r="J1552" s="6">
        <v>1786020</v>
      </c>
      <c r="K1552" s="7">
        <f t="shared" si="48"/>
        <v>1213980</v>
      </c>
      <c r="L1552" s="4" t="str">
        <f t="shared" si="49"/>
        <v>SIN REPORTE</v>
      </c>
    </row>
    <row r="1553" spans="1:12" x14ac:dyDescent="0.2">
      <c r="A1553" s="4" t="s">
        <v>11</v>
      </c>
      <c r="B1553" s="4" t="s">
        <v>146</v>
      </c>
      <c r="C1553" s="4" t="s">
        <v>1016</v>
      </c>
      <c r="D1553" s="4" t="s">
        <v>678</v>
      </c>
      <c r="E1553" s="4" t="s">
        <v>5760</v>
      </c>
      <c r="F1553" s="4">
        <v>1556016</v>
      </c>
      <c r="G1553" s="5" t="s">
        <v>1147</v>
      </c>
      <c r="H1553" s="4">
        <v>0</v>
      </c>
      <c r="I1553" s="6">
        <v>3000000</v>
      </c>
      <c r="J1553" s="6">
        <v>1787024</v>
      </c>
      <c r="K1553" s="7">
        <f t="shared" si="48"/>
        <v>1212976</v>
      </c>
      <c r="L1553" s="4" t="str">
        <f t="shared" si="49"/>
        <v>SIN REPORTE</v>
      </c>
    </row>
    <row r="1554" spans="1:12" x14ac:dyDescent="0.2">
      <c r="A1554" s="4" t="s">
        <v>11</v>
      </c>
      <c r="B1554" s="4" t="s">
        <v>12</v>
      </c>
      <c r="C1554" s="4" t="s">
        <v>2392</v>
      </c>
      <c r="D1554" s="4" t="s">
        <v>258</v>
      </c>
      <c r="E1554" s="4" t="s">
        <v>5761</v>
      </c>
      <c r="F1554" s="4">
        <v>1662129</v>
      </c>
      <c r="G1554" s="5" t="s">
        <v>1147</v>
      </c>
      <c r="H1554" s="4">
        <v>0</v>
      </c>
      <c r="I1554" s="6">
        <v>3000000</v>
      </c>
      <c r="J1554" s="6">
        <v>1788028</v>
      </c>
      <c r="K1554" s="7">
        <f t="shared" si="48"/>
        <v>1211972</v>
      </c>
      <c r="L1554" s="4" t="str">
        <f t="shared" si="49"/>
        <v>SIN REPORTE</v>
      </c>
    </row>
    <row r="1555" spans="1:12" x14ac:dyDescent="0.2">
      <c r="A1555" s="4" t="s">
        <v>11</v>
      </c>
      <c r="B1555" s="4" t="s">
        <v>25</v>
      </c>
      <c r="C1555" s="4" t="s">
        <v>1016</v>
      </c>
      <c r="D1555" s="4" t="s">
        <v>1394</v>
      </c>
      <c r="E1555" s="4" t="s">
        <v>5762</v>
      </c>
      <c r="F1555" s="4">
        <v>772077</v>
      </c>
      <c r="G1555" s="5" t="s">
        <v>1147</v>
      </c>
      <c r="H1555" s="4">
        <v>0</v>
      </c>
      <c r="I1555" s="6">
        <v>3000000</v>
      </c>
      <c r="J1555" s="6">
        <v>1789032</v>
      </c>
      <c r="K1555" s="7">
        <f t="shared" si="48"/>
        <v>1210968</v>
      </c>
      <c r="L1555" s="4" t="str">
        <f t="shared" si="49"/>
        <v>SIN REPORTE</v>
      </c>
    </row>
    <row r="1556" spans="1:12" x14ac:dyDescent="0.2">
      <c r="A1556" s="4" t="s">
        <v>11</v>
      </c>
      <c r="B1556" s="4" t="s">
        <v>67</v>
      </c>
      <c r="C1556" s="4" t="s">
        <v>2393</v>
      </c>
      <c r="D1556" s="4" t="s">
        <v>2394</v>
      </c>
      <c r="E1556" s="4" t="s">
        <v>5763</v>
      </c>
      <c r="F1556" s="4">
        <v>1066032</v>
      </c>
      <c r="G1556" s="5" t="s">
        <v>1147</v>
      </c>
      <c r="H1556" s="4">
        <v>0</v>
      </c>
      <c r="I1556" s="6">
        <v>3000000</v>
      </c>
      <c r="J1556" s="6">
        <v>1790036</v>
      </c>
      <c r="K1556" s="7">
        <f t="shared" si="48"/>
        <v>1209964</v>
      </c>
      <c r="L1556" s="4" t="str">
        <f t="shared" si="49"/>
        <v>SIN REPORTE</v>
      </c>
    </row>
    <row r="1557" spans="1:12" x14ac:dyDescent="0.2">
      <c r="A1557" s="4" t="s">
        <v>11</v>
      </c>
      <c r="B1557" s="4" t="s">
        <v>12</v>
      </c>
      <c r="C1557" s="4" t="s">
        <v>737</v>
      </c>
      <c r="D1557" s="4" t="s">
        <v>2395</v>
      </c>
      <c r="E1557" s="4" t="s">
        <v>5764</v>
      </c>
      <c r="F1557" s="4">
        <v>1530698</v>
      </c>
      <c r="G1557" s="5" t="s">
        <v>1147</v>
      </c>
      <c r="H1557" s="4">
        <v>0</v>
      </c>
      <c r="I1557" s="6">
        <v>3000000</v>
      </c>
      <c r="J1557" s="6">
        <v>1791040</v>
      </c>
      <c r="K1557" s="7">
        <f t="shared" si="48"/>
        <v>1208960</v>
      </c>
      <c r="L1557" s="4" t="str">
        <f t="shared" si="49"/>
        <v>SIN REPORTE</v>
      </c>
    </row>
    <row r="1558" spans="1:12" x14ac:dyDescent="0.2">
      <c r="A1558" s="4" t="s">
        <v>11</v>
      </c>
      <c r="B1558" s="4" t="s">
        <v>19</v>
      </c>
      <c r="C1558" s="4" t="s">
        <v>737</v>
      </c>
      <c r="D1558" s="4" t="s">
        <v>2396</v>
      </c>
      <c r="E1558" s="4" t="s">
        <v>5765</v>
      </c>
      <c r="F1558" s="4">
        <v>506111</v>
      </c>
      <c r="G1558" s="5" t="s">
        <v>1147</v>
      </c>
      <c r="H1558" s="4">
        <v>0</v>
      </c>
      <c r="I1558" s="6">
        <v>3000000</v>
      </c>
      <c r="J1558" s="6">
        <v>1792044</v>
      </c>
      <c r="K1558" s="7">
        <f t="shared" si="48"/>
        <v>1207956</v>
      </c>
      <c r="L1558" s="4" t="str">
        <f t="shared" si="49"/>
        <v>SIN REPORTE</v>
      </c>
    </row>
    <row r="1559" spans="1:12" x14ac:dyDescent="0.2">
      <c r="A1559" s="4" t="s">
        <v>11</v>
      </c>
      <c r="B1559" s="4" t="s">
        <v>19</v>
      </c>
      <c r="C1559" s="4" t="s">
        <v>991</v>
      </c>
      <c r="D1559" s="4" t="s">
        <v>2397</v>
      </c>
      <c r="E1559" s="4" t="s">
        <v>5766</v>
      </c>
      <c r="F1559" s="4">
        <v>1605458</v>
      </c>
      <c r="G1559" s="5" t="s">
        <v>1147</v>
      </c>
      <c r="H1559" s="4">
        <v>0</v>
      </c>
      <c r="I1559" s="6">
        <v>3000000</v>
      </c>
      <c r="J1559" s="6">
        <v>1793048</v>
      </c>
      <c r="K1559" s="7">
        <f t="shared" si="48"/>
        <v>1206952</v>
      </c>
      <c r="L1559" s="4" t="str">
        <f t="shared" si="49"/>
        <v>SIN REPORTE</v>
      </c>
    </row>
    <row r="1560" spans="1:12" x14ac:dyDescent="0.2">
      <c r="A1560" s="4" t="s">
        <v>11</v>
      </c>
      <c r="B1560" s="4" t="s">
        <v>12</v>
      </c>
      <c r="C1560" s="4" t="s">
        <v>737</v>
      </c>
      <c r="D1560" s="4" t="s">
        <v>52</v>
      </c>
      <c r="E1560" s="4" t="s">
        <v>5767</v>
      </c>
      <c r="F1560" s="4">
        <v>1604386</v>
      </c>
      <c r="G1560" s="5" t="s">
        <v>1147</v>
      </c>
      <c r="H1560" s="4">
        <v>0</v>
      </c>
      <c r="I1560" s="6">
        <v>3000000</v>
      </c>
      <c r="J1560" s="6">
        <v>1794052</v>
      </c>
      <c r="K1560" s="7">
        <f t="shared" si="48"/>
        <v>1205948</v>
      </c>
      <c r="L1560" s="4" t="str">
        <f t="shared" si="49"/>
        <v>SIN REPORTE</v>
      </c>
    </row>
    <row r="1561" spans="1:12" x14ac:dyDescent="0.2">
      <c r="A1561" s="4" t="s">
        <v>11</v>
      </c>
      <c r="B1561" s="4" t="s">
        <v>19</v>
      </c>
      <c r="C1561" s="4" t="s">
        <v>2103</v>
      </c>
      <c r="D1561" s="4" t="s">
        <v>2398</v>
      </c>
      <c r="E1561" s="4" t="s">
        <v>5768</v>
      </c>
      <c r="F1561" s="4">
        <v>734408</v>
      </c>
      <c r="G1561" s="5" t="s">
        <v>1147</v>
      </c>
      <c r="H1561" s="4">
        <v>0</v>
      </c>
      <c r="I1561" s="6">
        <v>3000000</v>
      </c>
      <c r="J1561" s="6">
        <v>1795056</v>
      </c>
      <c r="K1561" s="7">
        <f t="shared" si="48"/>
        <v>1204944</v>
      </c>
      <c r="L1561" s="4" t="str">
        <f t="shared" si="49"/>
        <v>SIN REPORTE</v>
      </c>
    </row>
    <row r="1562" spans="1:12" x14ac:dyDescent="0.2">
      <c r="A1562" s="4" t="s">
        <v>11</v>
      </c>
      <c r="B1562" s="4" t="s">
        <v>157</v>
      </c>
      <c r="C1562" s="4" t="s">
        <v>737</v>
      </c>
      <c r="D1562" s="4" t="s">
        <v>2399</v>
      </c>
      <c r="E1562" s="4" t="s">
        <v>5769</v>
      </c>
      <c r="F1562" s="4">
        <v>674711</v>
      </c>
      <c r="G1562" s="5" t="s">
        <v>1147</v>
      </c>
      <c r="H1562" s="4">
        <v>0</v>
      </c>
      <c r="I1562" s="6">
        <v>3000000</v>
      </c>
      <c r="J1562" s="6">
        <v>1796060</v>
      </c>
      <c r="K1562" s="7">
        <f t="shared" si="48"/>
        <v>1203940</v>
      </c>
      <c r="L1562" s="4" t="str">
        <f t="shared" si="49"/>
        <v>SIN REPORTE</v>
      </c>
    </row>
    <row r="1563" spans="1:12" x14ac:dyDescent="0.2">
      <c r="A1563" s="4" t="s">
        <v>11</v>
      </c>
      <c r="B1563" s="4" t="s">
        <v>19</v>
      </c>
      <c r="C1563" s="4" t="s">
        <v>462</v>
      </c>
      <c r="D1563" s="4" t="s">
        <v>2400</v>
      </c>
      <c r="E1563" s="4" t="s">
        <v>5770</v>
      </c>
      <c r="F1563" s="4">
        <v>1592177</v>
      </c>
      <c r="G1563" s="5" t="s">
        <v>1147</v>
      </c>
      <c r="H1563" s="4">
        <v>0</v>
      </c>
      <c r="I1563" s="6">
        <v>3000000</v>
      </c>
      <c r="J1563" s="6">
        <v>1797064</v>
      </c>
      <c r="K1563" s="7">
        <f t="shared" si="48"/>
        <v>1202936</v>
      </c>
      <c r="L1563" s="4" t="str">
        <f t="shared" si="49"/>
        <v>SIN REPORTE</v>
      </c>
    </row>
    <row r="1564" spans="1:12" x14ac:dyDescent="0.2">
      <c r="A1564" s="4" t="s">
        <v>11</v>
      </c>
      <c r="B1564" s="4" t="s">
        <v>25</v>
      </c>
      <c r="C1564" s="4" t="s">
        <v>737</v>
      </c>
      <c r="D1564" s="4" t="s">
        <v>2401</v>
      </c>
      <c r="E1564" s="4" t="s">
        <v>5771</v>
      </c>
      <c r="F1564" s="4">
        <v>484152</v>
      </c>
      <c r="G1564" s="5" t="s">
        <v>1147</v>
      </c>
      <c r="H1564" s="4">
        <v>0</v>
      </c>
      <c r="I1564" s="6">
        <v>3000000</v>
      </c>
      <c r="J1564" s="6">
        <v>1798068</v>
      </c>
      <c r="K1564" s="7">
        <f t="shared" si="48"/>
        <v>1201932</v>
      </c>
      <c r="L1564" s="4" t="str">
        <f t="shared" si="49"/>
        <v>SIN REPORTE</v>
      </c>
    </row>
    <row r="1565" spans="1:12" x14ac:dyDescent="0.2">
      <c r="A1565" s="4" t="s">
        <v>11</v>
      </c>
      <c r="B1565" s="4" t="s">
        <v>22</v>
      </c>
      <c r="C1565" s="4" t="s">
        <v>1027</v>
      </c>
      <c r="D1565" s="4" t="s">
        <v>2402</v>
      </c>
      <c r="E1565" s="4" t="s">
        <v>5772</v>
      </c>
      <c r="F1565" s="4">
        <v>1132271</v>
      </c>
      <c r="G1565" s="5" t="s">
        <v>1147</v>
      </c>
      <c r="H1565" s="4">
        <v>0</v>
      </c>
      <c r="I1565" s="6">
        <v>3000000</v>
      </c>
      <c r="J1565" s="6">
        <v>1799072</v>
      </c>
      <c r="K1565" s="7">
        <f t="shared" si="48"/>
        <v>1200928</v>
      </c>
      <c r="L1565" s="4" t="str">
        <f t="shared" si="49"/>
        <v>SIN REPORTE</v>
      </c>
    </row>
    <row r="1566" spans="1:12" x14ac:dyDescent="0.2">
      <c r="A1566" s="4" t="s">
        <v>11</v>
      </c>
      <c r="B1566" s="4" t="s">
        <v>157</v>
      </c>
      <c r="C1566" s="4" t="s">
        <v>2403</v>
      </c>
      <c r="D1566" s="4" t="s">
        <v>2404</v>
      </c>
      <c r="E1566" s="4" t="s">
        <v>5773</v>
      </c>
      <c r="F1566" s="4">
        <v>1615994</v>
      </c>
      <c r="G1566" s="5" t="s">
        <v>1147</v>
      </c>
      <c r="H1566" s="4">
        <v>0</v>
      </c>
      <c r="I1566" s="6">
        <v>3000000</v>
      </c>
      <c r="J1566" s="6">
        <v>1800076</v>
      </c>
      <c r="K1566" s="7">
        <f t="shared" si="48"/>
        <v>1199924</v>
      </c>
      <c r="L1566" s="4" t="str">
        <f t="shared" si="49"/>
        <v>SIN REPORTE</v>
      </c>
    </row>
    <row r="1567" spans="1:12" x14ac:dyDescent="0.2">
      <c r="A1567" s="4" t="s">
        <v>11</v>
      </c>
      <c r="B1567" s="4" t="s">
        <v>157</v>
      </c>
      <c r="C1567" s="4" t="s">
        <v>2403</v>
      </c>
      <c r="D1567" s="4" t="s">
        <v>2405</v>
      </c>
      <c r="E1567" s="4" t="s">
        <v>5774</v>
      </c>
      <c r="F1567" s="4">
        <v>1533213</v>
      </c>
      <c r="G1567" s="5" t="s">
        <v>1147</v>
      </c>
      <c r="H1567" s="4">
        <v>0</v>
      </c>
      <c r="I1567" s="6">
        <v>3000000</v>
      </c>
      <c r="J1567" s="6">
        <v>1801080</v>
      </c>
      <c r="K1567" s="7">
        <f t="shared" si="48"/>
        <v>1198920</v>
      </c>
      <c r="L1567" s="4" t="str">
        <f t="shared" si="49"/>
        <v>SIN REPORTE</v>
      </c>
    </row>
    <row r="1568" spans="1:12" x14ac:dyDescent="0.2">
      <c r="A1568" s="4" t="s">
        <v>11</v>
      </c>
      <c r="B1568" s="4" t="s">
        <v>19</v>
      </c>
      <c r="C1568" s="4" t="s">
        <v>1027</v>
      </c>
      <c r="D1568" s="4" t="s">
        <v>2406</v>
      </c>
      <c r="E1568" s="4" t="s">
        <v>5775</v>
      </c>
      <c r="F1568" s="4">
        <v>732618</v>
      </c>
      <c r="G1568" s="5" t="s">
        <v>1147</v>
      </c>
      <c r="H1568" s="4">
        <v>0</v>
      </c>
      <c r="I1568" s="6">
        <v>3000000</v>
      </c>
      <c r="J1568" s="6">
        <v>1802084</v>
      </c>
      <c r="K1568" s="7">
        <f t="shared" si="48"/>
        <v>1197916</v>
      </c>
      <c r="L1568" s="4" t="str">
        <f t="shared" si="49"/>
        <v>SIN REPORTE</v>
      </c>
    </row>
    <row r="1569" spans="1:12" x14ac:dyDescent="0.2">
      <c r="A1569" s="4" t="s">
        <v>11</v>
      </c>
      <c r="B1569" s="4" t="s">
        <v>12</v>
      </c>
      <c r="C1569" s="4" t="s">
        <v>1027</v>
      </c>
      <c r="D1569" s="4" t="s">
        <v>2407</v>
      </c>
      <c r="E1569" s="4" t="s">
        <v>5776</v>
      </c>
      <c r="F1569" s="4">
        <v>676401</v>
      </c>
      <c r="G1569" s="5" t="s">
        <v>1147</v>
      </c>
      <c r="H1569" s="4">
        <v>0</v>
      </c>
      <c r="I1569" s="6">
        <v>3000000</v>
      </c>
      <c r="J1569" s="6">
        <v>1803088</v>
      </c>
      <c r="K1569" s="7">
        <f t="shared" si="48"/>
        <v>1196912</v>
      </c>
      <c r="L1569" s="4" t="str">
        <f t="shared" si="49"/>
        <v>SIN REPORTE</v>
      </c>
    </row>
    <row r="1570" spans="1:12" x14ac:dyDescent="0.2">
      <c r="A1570" s="4" t="s">
        <v>11</v>
      </c>
      <c r="B1570" s="4" t="s">
        <v>12</v>
      </c>
      <c r="C1570" s="4" t="s">
        <v>1027</v>
      </c>
      <c r="D1570" s="4" t="s">
        <v>2408</v>
      </c>
      <c r="E1570" s="4" t="s">
        <v>5777</v>
      </c>
      <c r="F1570" s="4">
        <v>1661717</v>
      </c>
      <c r="G1570" s="5" t="s">
        <v>1147</v>
      </c>
      <c r="H1570" s="4">
        <v>0</v>
      </c>
      <c r="I1570" s="6">
        <v>3000000</v>
      </c>
      <c r="J1570" s="6">
        <v>1804092</v>
      </c>
      <c r="K1570" s="7">
        <f t="shared" si="48"/>
        <v>1195908</v>
      </c>
      <c r="L1570" s="4" t="str">
        <f t="shared" si="49"/>
        <v>SIN REPORTE</v>
      </c>
    </row>
    <row r="1571" spans="1:12" x14ac:dyDescent="0.2">
      <c r="A1571" s="4" t="s">
        <v>11</v>
      </c>
      <c r="B1571" s="4" t="s">
        <v>19</v>
      </c>
      <c r="C1571" s="4" t="s">
        <v>1027</v>
      </c>
      <c r="D1571" s="4" t="s">
        <v>2409</v>
      </c>
      <c r="E1571" s="4" t="s">
        <v>5778</v>
      </c>
      <c r="F1571" s="4">
        <v>578771</v>
      </c>
      <c r="G1571" s="5" t="s">
        <v>1147</v>
      </c>
      <c r="H1571" s="4">
        <v>0</v>
      </c>
      <c r="I1571" s="6">
        <v>3000000</v>
      </c>
      <c r="J1571" s="6">
        <v>1805096</v>
      </c>
      <c r="K1571" s="7">
        <f t="shared" si="48"/>
        <v>1194904</v>
      </c>
      <c r="L1571" s="4" t="str">
        <f t="shared" si="49"/>
        <v>SIN REPORTE</v>
      </c>
    </row>
    <row r="1572" spans="1:12" x14ac:dyDescent="0.2">
      <c r="A1572" s="4" t="s">
        <v>11</v>
      </c>
      <c r="B1572" s="4" t="s">
        <v>12</v>
      </c>
      <c r="C1572" s="4" t="s">
        <v>1751</v>
      </c>
      <c r="D1572" s="4" t="s">
        <v>2410</v>
      </c>
      <c r="E1572" s="4" t="s">
        <v>5779</v>
      </c>
      <c r="F1572" s="4">
        <v>507317</v>
      </c>
      <c r="G1572" s="5" t="s">
        <v>1147</v>
      </c>
      <c r="H1572" s="4">
        <v>0</v>
      </c>
      <c r="I1572" s="6">
        <v>3000000</v>
      </c>
      <c r="J1572" s="6">
        <v>1806100</v>
      </c>
      <c r="K1572" s="7">
        <f t="shared" si="48"/>
        <v>1193900</v>
      </c>
      <c r="L1572" s="4" t="str">
        <f t="shared" si="49"/>
        <v>SIN REPORTE</v>
      </c>
    </row>
    <row r="1573" spans="1:12" x14ac:dyDescent="0.2">
      <c r="A1573" s="4" t="s">
        <v>11</v>
      </c>
      <c r="B1573" s="4" t="s">
        <v>16</v>
      </c>
      <c r="C1573" s="4" t="s">
        <v>1406</v>
      </c>
      <c r="D1573" s="4" t="s">
        <v>2411</v>
      </c>
      <c r="E1573" s="4" t="s">
        <v>5780</v>
      </c>
      <c r="F1573" s="4">
        <v>40663</v>
      </c>
      <c r="G1573" s="5" t="s">
        <v>1147</v>
      </c>
      <c r="H1573" s="4">
        <v>0</v>
      </c>
      <c r="I1573" s="6">
        <v>3000000</v>
      </c>
      <c r="J1573" s="6">
        <v>1807104</v>
      </c>
      <c r="K1573" s="7">
        <f t="shared" si="48"/>
        <v>1192896</v>
      </c>
      <c r="L1573" s="4" t="str">
        <f t="shared" si="49"/>
        <v>SIN REPORTE</v>
      </c>
    </row>
    <row r="1574" spans="1:12" x14ac:dyDescent="0.2">
      <c r="A1574" s="4" t="s">
        <v>11</v>
      </c>
      <c r="B1574" s="4" t="s">
        <v>22</v>
      </c>
      <c r="C1574" s="4" t="s">
        <v>1954</v>
      </c>
      <c r="D1574" s="4" t="s">
        <v>1467</v>
      </c>
      <c r="E1574" s="4" t="s">
        <v>5781</v>
      </c>
      <c r="F1574" s="4">
        <v>594653</v>
      </c>
      <c r="G1574" s="5" t="s">
        <v>1147</v>
      </c>
      <c r="H1574" s="4">
        <v>0</v>
      </c>
      <c r="I1574" s="6">
        <v>3000000</v>
      </c>
      <c r="J1574" s="6">
        <v>1808108</v>
      </c>
      <c r="K1574" s="7">
        <f t="shared" si="48"/>
        <v>1191892</v>
      </c>
      <c r="L1574" s="4" t="str">
        <f t="shared" si="49"/>
        <v>SIN REPORTE</v>
      </c>
    </row>
    <row r="1575" spans="1:12" x14ac:dyDescent="0.2">
      <c r="A1575" s="4" t="s">
        <v>11</v>
      </c>
      <c r="B1575" s="4" t="s">
        <v>19</v>
      </c>
      <c r="C1575" s="4" t="s">
        <v>2412</v>
      </c>
      <c r="D1575" s="4" t="s">
        <v>2413</v>
      </c>
      <c r="E1575" s="4" t="s">
        <v>5782</v>
      </c>
      <c r="F1575" s="4">
        <v>44186</v>
      </c>
      <c r="G1575" s="5" t="s">
        <v>1147</v>
      </c>
      <c r="H1575" s="4">
        <v>0</v>
      </c>
      <c r="I1575" s="6">
        <v>3000000</v>
      </c>
      <c r="J1575" s="6">
        <v>1809112</v>
      </c>
      <c r="K1575" s="7">
        <f t="shared" si="48"/>
        <v>1190888</v>
      </c>
      <c r="L1575" s="4" t="str">
        <f t="shared" si="49"/>
        <v>SIN REPORTE</v>
      </c>
    </row>
    <row r="1576" spans="1:12" x14ac:dyDescent="0.2">
      <c r="A1576" s="4" t="s">
        <v>11</v>
      </c>
      <c r="B1576" s="4" t="s">
        <v>19</v>
      </c>
      <c r="C1576" s="4" t="s">
        <v>1954</v>
      </c>
      <c r="D1576" s="4" t="s">
        <v>262</v>
      </c>
      <c r="E1576" s="4" t="s">
        <v>5783</v>
      </c>
      <c r="F1576" s="4">
        <v>608289</v>
      </c>
      <c r="G1576" s="5" t="s">
        <v>1147</v>
      </c>
      <c r="H1576" s="4">
        <v>0</v>
      </c>
      <c r="I1576" s="6">
        <v>3000000</v>
      </c>
      <c r="J1576" s="6">
        <v>1810116</v>
      </c>
      <c r="K1576" s="7">
        <f t="shared" si="48"/>
        <v>1189884</v>
      </c>
      <c r="L1576" s="4" t="str">
        <f t="shared" si="49"/>
        <v>SIN REPORTE</v>
      </c>
    </row>
    <row r="1577" spans="1:12" x14ac:dyDescent="0.2">
      <c r="A1577" s="4" t="s">
        <v>11</v>
      </c>
      <c r="B1577" s="4" t="s">
        <v>25</v>
      </c>
      <c r="C1577" s="4" t="s">
        <v>2414</v>
      </c>
      <c r="D1577" s="4" t="s">
        <v>2415</v>
      </c>
      <c r="E1577" s="4" t="s">
        <v>5784</v>
      </c>
      <c r="F1577" s="4">
        <v>532588</v>
      </c>
      <c r="G1577" s="5" t="s">
        <v>1147</v>
      </c>
      <c r="H1577" s="4">
        <v>0</v>
      </c>
      <c r="I1577" s="6">
        <v>3000000</v>
      </c>
      <c r="J1577" s="6">
        <v>1811120</v>
      </c>
      <c r="K1577" s="7">
        <f t="shared" si="48"/>
        <v>1188880</v>
      </c>
      <c r="L1577" s="4" t="str">
        <f t="shared" si="49"/>
        <v>SIN REPORTE</v>
      </c>
    </row>
    <row r="1578" spans="1:12" x14ac:dyDescent="0.2">
      <c r="A1578" s="4" t="s">
        <v>11</v>
      </c>
      <c r="B1578" s="4" t="s">
        <v>12</v>
      </c>
      <c r="C1578" s="4" t="s">
        <v>2416</v>
      </c>
      <c r="D1578" s="4" t="s">
        <v>2417</v>
      </c>
      <c r="E1578" s="4" t="s">
        <v>5785</v>
      </c>
      <c r="F1578" s="4">
        <v>1436185</v>
      </c>
      <c r="G1578" s="5" t="s">
        <v>1147</v>
      </c>
      <c r="H1578" s="4">
        <v>0</v>
      </c>
      <c r="I1578" s="6">
        <v>3000000</v>
      </c>
      <c r="J1578" s="6">
        <v>1812124</v>
      </c>
      <c r="K1578" s="7">
        <f t="shared" si="48"/>
        <v>1187876</v>
      </c>
      <c r="L1578" s="4" t="str">
        <f t="shared" si="49"/>
        <v>SIN REPORTE</v>
      </c>
    </row>
    <row r="1579" spans="1:12" x14ac:dyDescent="0.2">
      <c r="A1579" s="4" t="s">
        <v>11</v>
      </c>
      <c r="B1579" s="4" t="s">
        <v>12</v>
      </c>
      <c r="C1579" s="4" t="s">
        <v>2416</v>
      </c>
      <c r="D1579" s="4" t="s">
        <v>2418</v>
      </c>
      <c r="E1579" s="4" t="s">
        <v>5786</v>
      </c>
      <c r="F1579" s="4">
        <v>520013</v>
      </c>
      <c r="G1579" s="5" t="s">
        <v>1147</v>
      </c>
      <c r="H1579" s="4">
        <v>0</v>
      </c>
      <c r="I1579" s="6">
        <v>3000000</v>
      </c>
      <c r="J1579" s="6">
        <v>1813128</v>
      </c>
      <c r="K1579" s="7">
        <f t="shared" si="48"/>
        <v>1186872</v>
      </c>
      <c r="L1579" s="4" t="str">
        <f t="shared" si="49"/>
        <v>SIN REPORTE</v>
      </c>
    </row>
    <row r="1580" spans="1:12" x14ac:dyDescent="0.2">
      <c r="A1580" s="4" t="s">
        <v>11</v>
      </c>
      <c r="B1580" s="4" t="s">
        <v>25</v>
      </c>
      <c r="C1580" s="4" t="s">
        <v>2416</v>
      </c>
      <c r="D1580" s="4" t="s">
        <v>2419</v>
      </c>
      <c r="E1580" s="4" t="s">
        <v>5787</v>
      </c>
      <c r="F1580" s="4">
        <v>523280</v>
      </c>
      <c r="G1580" s="5" t="s">
        <v>1147</v>
      </c>
      <c r="H1580" s="4">
        <v>0</v>
      </c>
      <c r="I1580" s="6">
        <v>3000000</v>
      </c>
      <c r="J1580" s="6">
        <v>1814132</v>
      </c>
      <c r="K1580" s="7">
        <f t="shared" si="48"/>
        <v>1185868</v>
      </c>
      <c r="L1580" s="4" t="str">
        <f t="shared" si="49"/>
        <v>SIN REPORTE</v>
      </c>
    </row>
    <row r="1581" spans="1:12" x14ac:dyDescent="0.2">
      <c r="A1581" s="4" t="s">
        <v>11</v>
      </c>
      <c r="B1581" s="4" t="s">
        <v>50</v>
      </c>
      <c r="C1581" s="4" t="s">
        <v>2416</v>
      </c>
      <c r="D1581" s="4" t="s">
        <v>690</v>
      </c>
      <c r="E1581" s="4" t="s">
        <v>5788</v>
      </c>
      <c r="F1581" s="4">
        <v>615656</v>
      </c>
      <c r="G1581" s="5" t="s">
        <v>1147</v>
      </c>
      <c r="H1581" s="4">
        <v>0</v>
      </c>
      <c r="I1581" s="6">
        <v>3000000</v>
      </c>
      <c r="J1581" s="6">
        <v>1815136</v>
      </c>
      <c r="K1581" s="7">
        <f t="shared" si="48"/>
        <v>1184864</v>
      </c>
      <c r="L1581" s="4" t="str">
        <f t="shared" si="49"/>
        <v>SIN REPORTE</v>
      </c>
    </row>
    <row r="1582" spans="1:12" x14ac:dyDescent="0.2">
      <c r="A1582" s="4" t="s">
        <v>11</v>
      </c>
      <c r="B1582" s="4" t="s">
        <v>157</v>
      </c>
      <c r="C1582" s="4" t="s">
        <v>1395</v>
      </c>
      <c r="D1582" s="4" t="s">
        <v>2420</v>
      </c>
      <c r="E1582" s="4" t="s">
        <v>5789</v>
      </c>
      <c r="F1582" s="4">
        <v>1239084</v>
      </c>
      <c r="G1582" s="5" t="s">
        <v>1147</v>
      </c>
      <c r="H1582" s="4">
        <v>0</v>
      </c>
      <c r="I1582" s="6">
        <v>3000000</v>
      </c>
      <c r="J1582" s="6">
        <v>1816140</v>
      </c>
      <c r="K1582" s="7">
        <f t="shared" si="48"/>
        <v>1183860</v>
      </c>
      <c r="L1582" s="4" t="str">
        <f t="shared" si="49"/>
        <v>SIN REPORTE</v>
      </c>
    </row>
    <row r="1583" spans="1:12" x14ac:dyDescent="0.2">
      <c r="A1583" s="4" t="s">
        <v>11</v>
      </c>
      <c r="B1583" s="4" t="s">
        <v>67</v>
      </c>
      <c r="C1583" s="4" t="s">
        <v>1395</v>
      </c>
      <c r="D1583" s="4" t="s">
        <v>2421</v>
      </c>
      <c r="E1583" s="4" t="s">
        <v>5790</v>
      </c>
      <c r="F1583" s="4">
        <v>93324</v>
      </c>
      <c r="G1583" s="5" t="s">
        <v>1147</v>
      </c>
      <c r="H1583" s="4">
        <v>0</v>
      </c>
      <c r="I1583" s="6">
        <v>3000000</v>
      </c>
      <c r="J1583" s="6">
        <v>1817144</v>
      </c>
      <c r="K1583" s="7">
        <f t="shared" si="48"/>
        <v>1182856</v>
      </c>
      <c r="L1583" s="4" t="str">
        <f t="shared" si="49"/>
        <v>SIN REPORTE</v>
      </c>
    </row>
    <row r="1584" spans="1:12" x14ac:dyDescent="0.2">
      <c r="A1584" s="4" t="s">
        <v>11</v>
      </c>
      <c r="B1584" s="4" t="s">
        <v>67</v>
      </c>
      <c r="C1584" s="4" t="s">
        <v>2422</v>
      </c>
      <c r="D1584" s="4" t="s">
        <v>539</v>
      </c>
      <c r="E1584" s="4" t="s">
        <v>5791</v>
      </c>
      <c r="F1584" s="4">
        <v>1616372</v>
      </c>
      <c r="G1584" s="5" t="s">
        <v>1147</v>
      </c>
      <c r="H1584" s="4">
        <v>0</v>
      </c>
      <c r="I1584" s="6">
        <v>3000000</v>
      </c>
      <c r="J1584" s="6">
        <v>1818148</v>
      </c>
      <c r="K1584" s="7">
        <f t="shared" si="48"/>
        <v>1181852</v>
      </c>
      <c r="L1584" s="4" t="str">
        <f t="shared" si="49"/>
        <v>SIN REPORTE</v>
      </c>
    </row>
    <row r="1585" spans="1:12" x14ac:dyDescent="0.2">
      <c r="A1585" s="4" t="s">
        <v>11</v>
      </c>
      <c r="B1585" s="4" t="s">
        <v>16</v>
      </c>
      <c r="C1585" s="4" t="s">
        <v>430</v>
      </c>
      <c r="D1585" s="4" t="s">
        <v>2423</v>
      </c>
      <c r="E1585" s="4" t="s">
        <v>5792</v>
      </c>
      <c r="F1585" s="4">
        <v>1758364</v>
      </c>
      <c r="G1585" s="5" t="s">
        <v>1147</v>
      </c>
      <c r="H1585" s="4">
        <v>0</v>
      </c>
      <c r="I1585" s="6">
        <v>3000000</v>
      </c>
      <c r="J1585" s="6">
        <v>1819152</v>
      </c>
      <c r="K1585" s="7">
        <f t="shared" si="48"/>
        <v>1180848</v>
      </c>
      <c r="L1585" s="4" t="str">
        <f t="shared" si="49"/>
        <v>SIN REPORTE</v>
      </c>
    </row>
    <row r="1586" spans="1:12" x14ac:dyDescent="0.2">
      <c r="A1586" s="4" t="s">
        <v>11</v>
      </c>
      <c r="B1586" s="4" t="s">
        <v>25</v>
      </c>
      <c r="C1586" s="4" t="s">
        <v>430</v>
      </c>
      <c r="D1586" s="4" t="s">
        <v>2424</v>
      </c>
      <c r="E1586" s="4" t="s">
        <v>5793</v>
      </c>
      <c r="F1586" s="4">
        <v>9784</v>
      </c>
      <c r="G1586" s="5" t="s">
        <v>1147</v>
      </c>
      <c r="H1586" s="4">
        <v>0</v>
      </c>
      <c r="I1586" s="6">
        <v>3000000</v>
      </c>
      <c r="J1586" s="6">
        <v>1820156</v>
      </c>
      <c r="K1586" s="7">
        <f t="shared" si="48"/>
        <v>1179844</v>
      </c>
      <c r="L1586" s="4" t="str">
        <f t="shared" si="49"/>
        <v>SIN REPORTE</v>
      </c>
    </row>
    <row r="1587" spans="1:12" x14ac:dyDescent="0.2">
      <c r="A1587" s="4" t="s">
        <v>11</v>
      </c>
      <c r="B1587" s="4" t="s">
        <v>157</v>
      </c>
      <c r="C1587" s="4" t="s">
        <v>2425</v>
      </c>
      <c r="D1587" s="4" t="s">
        <v>1414</v>
      </c>
      <c r="E1587" s="4" t="s">
        <v>5794</v>
      </c>
      <c r="F1587" s="4">
        <v>633410</v>
      </c>
      <c r="G1587" s="5" t="s">
        <v>1147</v>
      </c>
      <c r="H1587" s="4">
        <v>0</v>
      </c>
      <c r="I1587" s="6">
        <v>3000000</v>
      </c>
      <c r="J1587" s="6">
        <v>1821160</v>
      </c>
      <c r="K1587" s="7">
        <f t="shared" si="48"/>
        <v>1178840</v>
      </c>
      <c r="L1587" s="4" t="str">
        <f t="shared" si="49"/>
        <v>SIN REPORTE</v>
      </c>
    </row>
    <row r="1588" spans="1:12" x14ac:dyDescent="0.2">
      <c r="A1588" s="4" t="s">
        <v>11</v>
      </c>
      <c r="B1588" s="4" t="s">
        <v>50</v>
      </c>
      <c r="C1588" s="4" t="s">
        <v>191</v>
      </c>
      <c r="D1588" s="4" t="s">
        <v>2426</v>
      </c>
      <c r="E1588" s="4" t="s">
        <v>5795</v>
      </c>
      <c r="F1588" s="4">
        <v>1527892</v>
      </c>
      <c r="G1588" s="5" t="s">
        <v>1147</v>
      </c>
      <c r="H1588" s="4">
        <v>0</v>
      </c>
      <c r="I1588" s="6">
        <v>3000000</v>
      </c>
      <c r="J1588" s="6">
        <v>1822164</v>
      </c>
      <c r="K1588" s="7">
        <f t="shared" si="48"/>
        <v>1177836</v>
      </c>
      <c r="L1588" s="4" t="str">
        <f t="shared" si="49"/>
        <v>SIN REPORTE</v>
      </c>
    </row>
    <row r="1589" spans="1:12" x14ac:dyDescent="0.2">
      <c r="A1589" s="4" t="s">
        <v>11</v>
      </c>
      <c r="B1589" s="4" t="s">
        <v>50</v>
      </c>
      <c r="C1589" s="4" t="s">
        <v>2427</v>
      </c>
      <c r="D1589" s="4" t="s">
        <v>1347</v>
      </c>
      <c r="E1589" s="4" t="s">
        <v>5796</v>
      </c>
      <c r="F1589" s="4">
        <v>506293</v>
      </c>
      <c r="G1589" s="5" t="s">
        <v>1147</v>
      </c>
      <c r="H1589" s="4">
        <v>0</v>
      </c>
      <c r="I1589" s="6">
        <v>3000000</v>
      </c>
      <c r="J1589" s="6">
        <v>1823168</v>
      </c>
      <c r="K1589" s="7">
        <f t="shared" si="48"/>
        <v>1176832</v>
      </c>
      <c r="L1589" s="4" t="str">
        <f t="shared" si="49"/>
        <v>SIN REPORTE</v>
      </c>
    </row>
    <row r="1590" spans="1:12" x14ac:dyDescent="0.2">
      <c r="A1590" s="4" t="s">
        <v>11</v>
      </c>
      <c r="B1590" s="4" t="s">
        <v>67</v>
      </c>
      <c r="C1590" s="4" t="s">
        <v>2427</v>
      </c>
      <c r="D1590" s="4" t="s">
        <v>831</v>
      </c>
      <c r="E1590" s="4" t="s">
        <v>5797</v>
      </c>
      <c r="F1590" s="4">
        <v>1527884</v>
      </c>
      <c r="G1590" s="5" t="s">
        <v>1147</v>
      </c>
      <c r="H1590" s="4">
        <v>0</v>
      </c>
      <c r="I1590" s="6">
        <v>3000000</v>
      </c>
      <c r="J1590" s="6">
        <v>1824172</v>
      </c>
      <c r="K1590" s="7">
        <f t="shared" si="48"/>
        <v>1175828</v>
      </c>
      <c r="L1590" s="4" t="str">
        <f t="shared" si="49"/>
        <v>SIN REPORTE</v>
      </c>
    </row>
    <row r="1591" spans="1:12" x14ac:dyDescent="0.2">
      <c r="A1591" s="4" t="s">
        <v>11</v>
      </c>
      <c r="B1591" s="4" t="s">
        <v>25</v>
      </c>
      <c r="C1591" s="4" t="s">
        <v>2255</v>
      </c>
      <c r="D1591" s="4" t="s">
        <v>2428</v>
      </c>
      <c r="E1591" s="4" t="s">
        <v>5798</v>
      </c>
      <c r="F1591" s="4">
        <v>1072576</v>
      </c>
      <c r="G1591" s="5" t="s">
        <v>1147</v>
      </c>
      <c r="H1591" s="4">
        <v>0</v>
      </c>
      <c r="I1591" s="6">
        <v>3000000</v>
      </c>
      <c r="J1591" s="6">
        <v>1825176</v>
      </c>
      <c r="K1591" s="7">
        <f t="shared" si="48"/>
        <v>1174824</v>
      </c>
      <c r="L1591" s="4" t="str">
        <f t="shared" si="49"/>
        <v>SIN REPORTE</v>
      </c>
    </row>
    <row r="1592" spans="1:12" x14ac:dyDescent="0.2">
      <c r="A1592" s="4" t="s">
        <v>11</v>
      </c>
      <c r="B1592" s="4" t="s">
        <v>146</v>
      </c>
      <c r="C1592" s="4" t="s">
        <v>805</v>
      </c>
      <c r="D1592" s="4" t="s">
        <v>2429</v>
      </c>
      <c r="E1592" s="4" t="s">
        <v>5799</v>
      </c>
      <c r="F1592" s="4">
        <v>1539715</v>
      </c>
      <c r="G1592" s="5" t="s">
        <v>1147</v>
      </c>
      <c r="H1592" s="4">
        <v>0</v>
      </c>
      <c r="I1592" s="6">
        <v>3000000</v>
      </c>
      <c r="J1592" s="6">
        <v>1826180</v>
      </c>
      <c r="K1592" s="7">
        <f t="shared" si="48"/>
        <v>1173820</v>
      </c>
      <c r="L1592" s="4" t="str">
        <f t="shared" si="49"/>
        <v>SIN REPORTE</v>
      </c>
    </row>
    <row r="1593" spans="1:12" x14ac:dyDescent="0.2">
      <c r="A1593" s="4" t="s">
        <v>11</v>
      </c>
      <c r="B1593" s="4" t="s">
        <v>12</v>
      </c>
      <c r="C1593" s="4" t="s">
        <v>2255</v>
      </c>
      <c r="D1593" s="4" t="s">
        <v>2430</v>
      </c>
      <c r="E1593" s="4" t="s">
        <v>5800</v>
      </c>
      <c r="F1593" s="4">
        <v>732246</v>
      </c>
      <c r="G1593" s="5" t="s">
        <v>1147</v>
      </c>
      <c r="H1593" s="4">
        <v>0</v>
      </c>
      <c r="I1593" s="6">
        <v>3000000</v>
      </c>
      <c r="J1593" s="6">
        <v>1827184</v>
      </c>
      <c r="K1593" s="7">
        <f t="shared" si="48"/>
        <v>1172816</v>
      </c>
      <c r="L1593" s="4" t="str">
        <f t="shared" si="49"/>
        <v>SIN REPORTE</v>
      </c>
    </row>
    <row r="1594" spans="1:12" x14ac:dyDescent="0.2">
      <c r="A1594" s="4" t="s">
        <v>11</v>
      </c>
      <c r="B1594" s="4" t="s">
        <v>12</v>
      </c>
      <c r="C1594" s="4" t="s">
        <v>1148</v>
      </c>
      <c r="D1594" s="4" t="s">
        <v>587</v>
      </c>
      <c r="E1594" s="4" t="s">
        <v>5801</v>
      </c>
      <c r="F1594" s="4">
        <v>857936</v>
      </c>
      <c r="G1594" s="5" t="s">
        <v>1147</v>
      </c>
      <c r="H1594" s="4">
        <v>0</v>
      </c>
      <c r="I1594" s="6">
        <v>3000000</v>
      </c>
      <c r="J1594" s="6">
        <v>1828188</v>
      </c>
      <c r="K1594" s="7">
        <f t="shared" si="48"/>
        <v>1171812</v>
      </c>
      <c r="L1594" s="4" t="str">
        <f t="shared" si="49"/>
        <v>SIN REPORTE</v>
      </c>
    </row>
    <row r="1595" spans="1:12" x14ac:dyDescent="0.2">
      <c r="A1595" s="4" t="s">
        <v>11</v>
      </c>
      <c r="B1595" s="4" t="s">
        <v>25</v>
      </c>
      <c r="C1595" s="4" t="s">
        <v>430</v>
      </c>
      <c r="D1595" s="4" t="s">
        <v>810</v>
      </c>
      <c r="E1595" s="4" t="s">
        <v>5802</v>
      </c>
      <c r="F1595" s="4">
        <v>650273</v>
      </c>
      <c r="G1595" s="5" t="s">
        <v>1147</v>
      </c>
      <c r="H1595" s="4">
        <v>0</v>
      </c>
      <c r="I1595" s="6">
        <v>3000000</v>
      </c>
      <c r="J1595" s="6">
        <v>1829192</v>
      </c>
      <c r="K1595" s="7">
        <f t="shared" si="48"/>
        <v>1170808</v>
      </c>
      <c r="L1595" s="4" t="str">
        <f t="shared" si="49"/>
        <v>SIN REPORTE</v>
      </c>
    </row>
    <row r="1596" spans="1:12" x14ac:dyDescent="0.2">
      <c r="A1596" s="4" t="s">
        <v>11</v>
      </c>
      <c r="B1596" s="4" t="s">
        <v>50</v>
      </c>
      <c r="C1596" s="4" t="s">
        <v>2431</v>
      </c>
      <c r="D1596" s="4" t="s">
        <v>2432</v>
      </c>
      <c r="E1596" s="4" t="s">
        <v>5803</v>
      </c>
      <c r="F1596" s="4">
        <v>38451</v>
      </c>
      <c r="G1596" s="5" t="s">
        <v>1147</v>
      </c>
      <c r="H1596" s="4">
        <v>0</v>
      </c>
      <c r="I1596" s="6">
        <v>3000000</v>
      </c>
      <c r="J1596" s="6">
        <v>1830196</v>
      </c>
      <c r="K1596" s="7">
        <f t="shared" si="48"/>
        <v>1169804</v>
      </c>
      <c r="L1596" s="4" t="str">
        <f t="shared" si="49"/>
        <v>SIN REPORTE</v>
      </c>
    </row>
    <row r="1597" spans="1:12" x14ac:dyDescent="0.2">
      <c r="A1597" s="4" t="s">
        <v>11</v>
      </c>
      <c r="B1597" s="4" t="s">
        <v>12</v>
      </c>
      <c r="C1597" s="4" t="s">
        <v>1454</v>
      </c>
      <c r="D1597" s="4" t="s">
        <v>2433</v>
      </c>
      <c r="E1597" s="4" t="s">
        <v>5804</v>
      </c>
      <c r="F1597" s="4">
        <v>47320</v>
      </c>
      <c r="G1597" s="5" t="s">
        <v>1147</v>
      </c>
      <c r="H1597" s="4">
        <v>0</v>
      </c>
      <c r="I1597" s="6">
        <v>3000000</v>
      </c>
      <c r="J1597" s="6">
        <v>1831200</v>
      </c>
      <c r="K1597" s="7">
        <f t="shared" si="48"/>
        <v>1168800</v>
      </c>
      <c r="L1597" s="4" t="str">
        <f t="shared" si="49"/>
        <v>SIN REPORTE</v>
      </c>
    </row>
    <row r="1598" spans="1:12" x14ac:dyDescent="0.2">
      <c r="A1598" s="4" t="s">
        <v>11</v>
      </c>
      <c r="B1598" s="4" t="s">
        <v>146</v>
      </c>
      <c r="C1598" s="4" t="s">
        <v>805</v>
      </c>
      <c r="D1598" s="4" t="s">
        <v>2434</v>
      </c>
      <c r="E1598" s="4" t="s">
        <v>5805</v>
      </c>
      <c r="F1598" s="4">
        <v>860831</v>
      </c>
      <c r="G1598" s="5" t="s">
        <v>1147</v>
      </c>
      <c r="H1598" s="4">
        <v>0</v>
      </c>
      <c r="I1598" s="6">
        <v>3000000</v>
      </c>
      <c r="J1598" s="6">
        <v>1832204</v>
      </c>
      <c r="K1598" s="7">
        <f t="shared" si="48"/>
        <v>1167796</v>
      </c>
      <c r="L1598" s="4" t="str">
        <f t="shared" si="49"/>
        <v>SIN REPORTE</v>
      </c>
    </row>
    <row r="1599" spans="1:12" x14ac:dyDescent="0.2">
      <c r="A1599" s="4" t="s">
        <v>11</v>
      </c>
      <c r="B1599" s="4" t="s">
        <v>19</v>
      </c>
      <c r="C1599" s="4" t="s">
        <v>805</v>
      </c>
      <c r="D1599" s="4" t="s">
        <v>2435</v>
      </c>
      <c r="E1599" s="4" t="s">
        <v>5806</v>
      </c>
      <c r="F1599" s="4">
        <v>768216</v>
      </c>
      <c r="G1599" s="5" t="s">
        <v>1147</v>
      </c>
      <c r="H1599" s="4">
        <v>0</v>
      </c>
      <c r="I1599" s="6">
        <v>3000000</v>
      </c>
      <c r="J1599" s="6">
        <v>1833208</v>
      </c>
      <c r="K1599" s="7">
        <f t="shared" si="48"/>
        <v>1166792</v>
      </c>
      <c r="L1599" s="4" t="str">
        <f t="shared" si="49"/>
        <v>SIN REPORTE</v>
      </c>
    </row>
    <row r="1600" spans="1:12" x14ac:dyDescent="0.2">
      <c r="A1600" s="4" t="s">
        <v>11</v>
      </c>
      <c r="B1600" s="4" t="s">
        <v>12</v>
      </c>
      <c r="C1600" s="4" t="s">
        <v>1296</v>
      </c>
      <c r="D1600" s="4" t="s">
        <v>2436</v>
      </c>
      <c r="E1600" s="4" t="s">
        <v>5807</v>
      </c>
      <c r="F1600" s="4">
        <v>1095932</v>
      </c>
      <c r="G1600" s="5" t="s">
        <v>1147</v>
      </c>
      <c r="H1600" s="4">
        <v>0</v>
      </c>
      <c r="I1600" s="6">
        <v>3000000</v>
      </c>
      <c r="J1600" s="6">
        <v>1834212</v>
      </c>
      <c r="K1600" s="7">
        <f t="shared" si="48"/>
        <v>1165788</v>
      </c>
      <c r="L1600" s="4" t="str">
        <f t="shared" si="49"/>
        <v>SIN REPORTE</v>
      </c>
    </row>
    <row r="1601" spans="1:12" x14ac:dyDescent="0.2">
      <c r="A1601" s="4" t="s">
        <v>11</v>
      </c>
      <c r="B1601" s="4" t="s">
        <v>19</v>
      </c>
      <c r="C1601" s="4" t="s">
        <v>805</v>
      </c>
      <c r="D1601" s="4" t="s">
        <v>2437</v>
      </c>
      <c r="E1601" s="4" t="s">
        <v>5808</v>
      </c>
      <c r="F1601" s="4">
        <v>1503109</v>
      </c>
      <c r="G1601" s="5" t="s">
        <v>1147</v>
      </c>
      <c r="H1601" s="4">
        <v>0</v>
      </c>
      <c r="I1601" s="6">
        <v>3000000</v>
      </c>
      <c r="J1601" s="6">
        <v>1835216</v>
      </c>
      <c r="K1601" s="7">
        <f t="shared" si="48"/>
        <v>1164784</v>
      </c>
      <c r="L1601" s="4" t="str">
        <f t="shared" si="49"/>
        <v>SIN REPORTE</v>
      </c>
    </row>
    <row r="1602" spans="1:12" x14ac:dyDescent="0.2">
      <c r="A1602" s="4" t="s">
        <v>11</v>
      </c>
      <c r="B1602" s="4" t="s">
        <v>25</v>
      </c>
      <c r="C1602" s="4" t="s">
        <v>1059</v>
      </c>
      <c r="D1602" s="4" t="s">
        <v>2438</v>
      </c>
      <c r="E1602" s="4" t="s">
        <v>5809</v>
      </c>
      <c r="F1602" s="4">
        <v>798510</v>
      </c>
      <c r="G1602" s="5" t="s">
        <v>1147</v>
      </c>
      <c r="H1602" s="4">
        <v>0</v>
      </c>
      <c r="I1602" s="6">
        <v>3000000</v>
      </c>
      <c r="J1602" s="6">
        <v>1836220</v>
      </c>
      <c r="K1602" s="7">
        <f t="shared" si="48"/>
        <v>1163780</v>
      </c>
      <c r="L1602" s="4" t="str">
        <f t="shared" si="49"/>
        <v>SIN REPORTE</v>
      </c>
    </row>
    <row r="1603" spans="1:12" x14ac:dyDescent="0.2">
      <c r="A1603" s="4" t="s">
        <v>11</v>
      </c>
      <c r="B1603" s="4" t="s">
        <v>67</v>
      </c>
      <c r="C1603" s="4" t="s">
        <v>2439</v>
      </c>
      <c r="D1603" s="4" t="s">
        <v>2440</v>
      </c>
      <c r="E1603" s="4" t="s">
        <v>5810</v>
      </c>
      <c r="F1603" s="4">
        <v>1592417</v>
      </c>
      <c r="G1603" s="5" t="s">
        <v>1147</v>
      </c>
      <c r="H1603" s="4">
        <v>0</v>
      </c>
      <c r="I1603" s="6">
        <v>3000000</v>
      </c>
      <c r="J1603" s="6">
        <v>1837224</v>
      </c>
      <c r="K1603" s="7">
        <f t="shared" ref="K1603:K1666" si="50">I1603-J1603</f>
        <v>1162776</v>
      </c>
      <c r="L1603" s="4" t="str">
        <f t="shared" ref="L1603:L1666" si="51">IF(H1603=0,"SIN REPORTE",IF(H1603&lt;=90,"COBRO JURIDICO","CARTERA CASTIGADA"))</f>
        <v>SIN REPORTE</v>
      </c>
    </row>
    <row r="1604" spans="1:12" x14ac:dyDescent="0.2">
      <c r="A1604" s="4" t="s">
        <v>11</v>
      </c>
      <c r="B1604" s="4" t="s">
        <v>12</v>
      </c>
      <c r="C1604" s="4" t="s">
        <v>2439</v>
      </c>
      <c r="D1604" s="4" t="s">
        <v>2441</v>
      </c>
      <c r="E1604" s="4" t="s">
        <v>5811</v>
      </c>
      <c r="F1604" s="4">
        <v>1438215</v>
      </c>
      <c r="G1604" s="5" t="s">
        <v>1147</v>
      </c>
      <c r="H1604" s="4">
        <v>0</v>
      </c>
      <c r="I1604" s="6">
        <v>3000000</v>
      </c>
      <c r="J1604" s="6">
        <v>1838228</v>
      </c>
      <c r="K1604" s="7">
        <f t="shared" si="50"/>
        <v>1161772</v>
      </c>
      <c r="L1604" s="4" t="str">
        <f t="shared" si="51"/>
        <v>SIN REPORTE</v>
      </c>
    </row>
    <row r="1605" spans="1:12" x14ac:dyDescent="0.2">
      <c r="A1605" s="4" t="s">
        <v>11</v>
      </c>
      <c r="B1605" s="4" t="s">
        <v>146</v>
      </c>
      <c r="C1605" s="4" t="s">
        <v>1034</v>
      </c>
      <c r="D1605" s="4" t="s">
        <v>2442</v>
      </c>
      <c r="E1605" s="4" t="s">
        <v>5812</v>
      </c>
      <c r="F1605" s="4">
        <v>1681426</v>
      </c>
      <c r="G1605" s="5" t="s">
        <v>1147</v>
      </c>
      <c r="H1605" s="4">
        <v>0</v>
      </c>
      <c r="I1605" s="6">
        <v>3000000</v>
      </c>
      <c r="J1605" s="6">
        <v>1839232</v>
      </c>
      <c r="K1605" s="7">
        <f t="shared" si="50"/>
        <v>1160768</v>
      </c>
      <c r="L1605" s="4" t="str">
        <f t="shared" si="51"/>
        <v>SIN REPORTE</v>
      </c>
    </row>
    <row r="1606" spans="1:12" x14ac:dyDescent="0.2">
      <c r="A1606" s="4" t="s">
        <v>11</v>
      </c>
      <c r="B1606" s="4" t="s">
        <v>157</v>
      </c>
      <c r="C1606" s="4" t="s">
        <v>1803</v>
      </c>
      <c r="D1606" s="4" t="s">
        <v>2443</v>
      </c>
      <c r="E1606" s="4" t="s">
        <v>5813</v>
      </c>
      <c r="F1606" s="4">
        <v>1662285</v>
      </c>
      <c r="G1606" s="5" t="s">
        <v>1147</v>
      </c>
      <c r="H1606" s="4">
        <v>0</v>
      </c>
      <c r="I1606" s="6">
        <v>3000000</v>
      </c>
      <c r="J1606" s="6">
        <v>1840236</v>
      </c>
      <c r="K1606" s="7">
        <f t="shared" si="50"/>
        <v>1159764</v>
      </c>
      <c r="L1606" s="4" t="str">
        <f t="shared" si="51"/>
        <v>SIN REPORTE</v>
      </c>
    </row>
    <row r="1607" spans="1:12" x14ac:dyDescent="0.2">
      <c r="A1607" s="4" t="s">
        <v>11</v>
      </c>
      <c r="B1607" s="4" t="s">
        <v>12</v>
      </c>
      <c r="C1607" s="4" t="s">
        <v>191</v>
      </c>
      <c r="D1607" s="4" t="s">
        <v>2444</v>
      </c>
      <c r="E1607" s="4" t="s">
        <v>5814</v>
      </c>
      <c r="F1607" s="4">
        <v>684678</v>
      </c>
      <c r="G1607" s="5" t="s">
        <v>1147</v>
      </c>
      <c r="H1607" s="4">
        <v>0</v>
      </c>
      <c r="I1607" s="6">
        <v>3000000</v>
      </c>
      <c r="J1607" s="6">
        <v>1841240</v>
      </c>
      <c r="K1607" s="7">
        <f t="shared" si="50"/>
        <v>1158760</v>
      </c>
      <c r="L1607" s="4" t="str">
        <f t="shared" si="51"/>
        <v>SIN REPORTE</v>
      </c>
    </row>
    <row r="1608" spans="1:12" x14ac:dyDescent="0.2">
      <c r="A1608" s="4" t="s">
        <v>11</v>
      </c>
      <c r="B1608" s="4" t="s">
        <v>67</v>
      </c>
      <c r="C1608" s="4" t="s">
        <v>1803</v>
      </c>
      <c r="D1608" s="4" t="s">
        <v>2445</v>
      </c>
      <c r="E1608" s="4" t="s">
        <v>5815</v>
      </c>
      <c r="F1608" s="4">
        <v>480515</v>
      </c>
      <c r="G1608" s="5" t="s">
        <v>1147</v>
      </c>
      <c r="H1608" s="4">
        <v>0</v>
      </c>
      <c r="I1608" s="6">
        <v>3000000</v>
      </c>
      <c r="J1608" s="6">
        <v>1842244</v>
      </c>
      <c r="K1608" s="7">
        <f t="shared" si="50"/>
        <v>1157756</v>
      </c>
      <c r="L1608" s="4" t="str">
        <f t="shared" si="51"/>
        <v>SIN REPORTE</v>
      </c>
    </row>
    <row r="1609" spans="1:12" x14ac:dyDescent="0.2">
      <c r="A1609" s="4" t="s">
        <v>11</v>
      </c>
      <c r="B1609" s="4" t="s">
        <v>12</v>
      </c>
      <c r="C1609" s="4" t="s">
        <v>2446</v>
      </c>
      <c r="D1609" s="4" t="s">
        <v>2447</v>
      </c>
      <c r="E1609" s="4" t="s">
        <v>5816</v>
      </c>
      <c r="F1609" s="4">
        <v>1658762</v>
      </c>
      <c r="G1609" s="5" t="s">
        <v>1147</v>
      </c>
      <c r="H1609" s="4">
        <v>0</v>
      </c>
      <c r="I1609" s="6">
        <v>3000000</v>
      </c>
      <c r="J1609" s="6">
        <v>1843248</v>
      </c>
      <c r="K1609" s="7">
        <f t="shared" si="50"/>
        <v>1156752</v>
      </c>
      <c r="L1609" s="4" t="str">
        <f t="shared" si="51"/>
        <v>SIN REPORTE</v>
      </c>
    </row>
    <row r="1610" spans="1:12" x14ac:dyDescent="0.2">
      <c r="A1610" s="4" t="s">
        <v>11</v>
      </c>
      <c r="B1610" s="4" t="s">
        <v>12</v>
      </c>
      <c r="C1610" s="4" t="s">
        <v>191</v>
      </c>
      <c r="D1610" s="4" t="s">
        <v>2448</v>
      </c>
      <c r="E1610" s="4" t="s">
        <v>5817</v>
      </c>
      <c r="F1610" s="4">
        <v>1295060</v>
      </c>
      <c r="G1610" s="5" t="s">
        <v>1147</v>
      </c>
      <c r="H1610" s="4">
        <v>0</v>
      </c>
      <c r="I1610" s="6">
        <v>3000000</v>
      </c>
      <c r="J1610" s="6">
        <v>1844252</v>
      </c>
      <c r="K1610" s="7">
        <f t="shared" si="50"/>
        <v>1155748</v>
      </c>
      <c r="L1610" s="4" t="str">
        <f t="shared" si="51"/>
        <v>SIN REPORTE</v>
      </c>
    </row>
    <row r="1611" spans="1:12" x14ac:dyDescent="0.2">
      <c r="A1611" s="4" t="s">
        <v>11</v>
      </c>
      <c r="B1611" s="4" t="s">
        <v>25</v>
      </c>
      <c r="C1611" s="4" t="s">
        <v>805</v>
      </c>
      <c r="D1611" s="4" t="s">
        <v>2449</v>
      </c>
      <c r="E1611" s="4" t="s">
        <v>5818</v>
      </c>
      <c r="F1611" s="4">
        <v>1035821</v>
      </c>
      <c r="G1611" s="5" t="s">
        <v>1147</v>
      </c>
      <c r="H1611" s="4">
        <v>0</v>
      </c>
      <c r="I1611" s="6">
        <v>3000000</v>
      </c>
      <c r="J1611" s="6">
        <v>1845256</v>
      </c>
      <c r="K1611" s="7">
        <f t="shared" si="50"/>
        <v>1154744</v>
      </c>
      <c r="L1611" s="4" t="str">
        <f t="shared" si="51"/>
        <v>SIN REPORTE</v>
      </c>
    </row>
    <row r="1612" spans="1:12" x14ac:dyDescent="0.2">
      <c r="A1612" s="4" t="s">
        <v>11</v>
      </c>
      <c r="B1612" s="4" t="s">
        <v>19</v>
      </c>
      <c r="C1612" s="4" t="s">
        <v>2450</v>
      </c>
      <c r="D1612" s="4" t="s">
        <v>2451</v>
      </c>
      <c r="E1612" s="4" t="s">
        <v>5819</v>
      </c>
      <c r="F1612" s="4">
        <v>730539</v>
      </c>
      <c r="G1612" s="5" t="s">
        <v>1147</v>
      </c>
      <c r="H1612" s="4">
        <v>0</v>
      </c>
      <c r="I1612" s="6">
        <v>3000000</v>
      </c>
      <c r="J1612" s="6">
        <v>1846260</v>
      </c>
      <c r="K1612" s="7">
        <f t="shared" si="50"/>
        <v>1153740</v>
      </c>
      <c r="L1612" s="4" t="str">
        <f t="shared" si="51"/>
        <v>SIN REPORTE</v>
      </c>
    </row>
    <row r="1613" spans="1:12" x14ac:dyDescent="0.2">
      <c r="A1613" s="4" t="s">
        <v>11</v>
      </c>
      <c r="B1613" s="4" t="s">
        <v>19</v>
      </c>
      <c r="C1613" s="4" t="s">
        <v>2450</v>
      </c>
      <c r="D1613" s="4" t="s">
        <v>318</v>
      </c>
      <c r="E1613" s="4" t="s">
        <v>5820</v>
      </c>
      <c r="F1613" s="4">
        <v>1049897</v>
      </c>
      <c r="G1613" s="5" t="s">
        <v>1147</v>
      </c>
      <c r="H1613" s="4">
        <v>0</v>
      </c>
      <c r="I1613" s="6">
        <v>3000000</v>
      </c>
      <c r="J1613" s="6">
        <v>1847264</v>
      </c>
      <c r="K1613" s="7">
        <f t="shared" si="50"/>
        <v>1152736</v>
      </c>
      <c r="L1613" s="4" t="str">
        <f t="shared" si="51"/>
        <v>SIN REPORTE</v>
      </c>
    </row>
    <row r="1614" spans="1:12" x14ac:dyDescent="0.2">
      <c r="A1614" s="4" t="s">
        <v>11</v>
      </c>
      <c r="B1614" s="4" t="s">
        <v>25</v>
      </c>
      <c r="C1614" s="4" t="s">
        <v>2450</v>
      </c>
      <c r="D1614" s="4" t="s">
        <v>2452</v>
      </c>
      <c r="E1614" s="4" t="s">
        <v>5821</v>
      </c>
      <c r="F1614" s="4">
        <v>1604618</v>
      </c>
      <c r="G1614" s="5" t="s">
        <v>1147</v>
      </c>
      <c r="H1614" s="4">
        <v>0</v>
      </c>
      <c r="I1614" s="6">
        <v>3000000</v>
      </c>
      <c r="J1614" s="6">
        <v>1848268</v>
      </c>
      <c r="K1614" s="7">
        <f t="shared" si="50"/>
        <v>1151732</v>
      </c>
      <c r="L1614" s="4" t="str">
        <f t="shared" si="51"/>
        <v>SIN REPORTE</v>
      </c>
    </row>
    <row r="1615" spans="1:12" x14ac:dyDescent="0.2">
      <c r="A1615" s="4" t="s">
        <v>11</v>
      </c>
      <c r="B1615" s="4" t="s">
        <v>50</v>
      </c>
      <c r="C1615" s="4" t="s">
        <v>2250</v>
      </c>
      <c r="D1615" s="4" t="s">
        <v>2453</v>
      </c>
      <c r="E1615" s="4" t="s">
        <v>5822</v>
      </c>
      <c r="F1615" s="4">
        <v>751253</v>
      </c>
      <c r="G1615" s="5" t="s">
        <v>1147</v>
      </c>
      <c r="H1615" s="4">
        <v>0</v>
      </c>
      <c r="I1615" s="6">
        <v>3000000</v>
      </c>
      <c r="J1615" s="6">
        <v>1849272</v>
      </c>
      <c r="K1615" s="7">
        <f t="shared" si="50"/>
        <v>1150728</v>
      </c>
      <c r="L1615" s="4" t="str">
        <f t="shared" si="51"/>
        <v>SIN REPORTE</v>
      </c>
    </row>
    <row r="1616" spans="1:12" x14ac:dyDescent="0.2">
      <c r="A1616" s="4" t="s">
        <v>11</v>
      </c>
      <c r="B1616" s="4" t="s">
        <v>12</v>
      </c>
      <c r="C1616" s="4" t="s">
        <v>1040</v>
      </c>
      <c r="D1616" s="4" t="s">
        <v>2454</v>
      </c>
      <c r="E1616" s="4" t="s">
        <v>5823</v>
      </c>
      <c r="F1616" s="4">
        <v>1660800</v>
      </c>
      <c r="G1616" s="5" t="s">
        <v>1147</v>
      </c>
      <c r="H1616" s="4">
        <v>0</v>
      </c>
      <c r="I1616" s="6">
        <v>3000000</v>
      </c>
      <c r="J1616" s="6">
        <v>1850276</v>
      </c>
      <c r="K1616" s="7">
        <f t="shared" si="50"/>
        <v>1149724</v>
      </c>
      <c r="L1616" s="4" t="str">
        <f t="shared" si="51"/>
        <v>SIN REPORTE</v>
      </c>
    </row>
    <row r="1617" spans="1:12" x14ac:dyDescent="0.2">
      <c r="A1617" s="4" t="s">
        <v>11</v>
      </c>
      <c r="B1617" s="4" t="s">
        <v>12</v>
      </c>
      <c r="C1617" s="4" t="s">
        <v>1040</v>
      </c>
      <c r="D1617" s="4" t="s">
        <v>113</v>
      </c>
      <c r="E1617" s="4" t="s">
        <v>5824</v>
      </c>
      <c r="F1617" s="4">
        <v>113718</v>
      </c>
      <c r="G1617" s="5" t="s">
        <v>1147</v>
      </c>
      <c r="H1617" s="4">
        <v>0</v>
      </c>
      <c r="I1617" s="6">
        <v>3000000</v>
      </c>
      <c r="J1617" s="6">
        <v>1851280</v>
      </c>
      <c r="K1617" s="7">
        <f t="shared" si="50"/>
        <v>1148720</v>
      </c>
      <c r="L1617" s="4" t="str">
        <f t="shared" si="51"/>
        <v>SIN REPORTE</v>
      </c>
    </row>
    <row r="1618" spans="1:12" x14ac:dyDescent="0.2">
      <c r="A1618" s="4" t="s">
        <v>11</v>
      </c>
      <c r="B1618" s="4" t="s">
        <v>19</v>
      </c>
      <c r="C1618" s="4" t="s">
        <v>2455</v>
      </c>
      <c r="D1618" s="4" t="s">
        <v>2456</v>
      </c>
      <c r="E1618" s="4" t="s">
        <v>5825</v>
      </c>
      <c r="F1618" s="4">
        <v>44608</v>
      </c>
      <c r="G1618" s="5" t="s">
        <v>1147</v>
      </c>
      <c r="H1618" s="4">
        <v>0</v>
      </c>
      <c r="I1618" s="6">
        <v>3000000</v>
      </c>
      <c r="J1618" s="6">
        <v>1852284</v>
      </c>
      <c r="K1618" s="7">
        <f t="shared" si="50"/>
        <v>1147716</v>
      </c>
      <c r="L1618" s="4" t="str">
        <f t="shared" si="51"/>
        <v>SIN REPORTE</v>
      </c>
    </row>
    <row r="1619" spans="1:12" x14ac:dyDescent="0.2">
      <c r="A1619" s="4" t="s">
        <v>11</v>
      </c>
      <c r="B1619" s="4" t="s">
        <v>146</v>
      </c>
      <c r="C1619" s="4" t="s">
        <v>1040</v>
      </c>
      <c r="D1619" s="4" t="s">
        <v>2457</v>
      </c>
      <c r="E1619" s="4" t="s">
        <v>5826</v>
      </c>
      <c r="F1619" s="4">
        <v>1688926</v>
      </c>
      <c r="G1619" s="5" t="s">
        <v>1147</v>
      </c>
      <c r="H1619" s="4">
        <v>0</v>
      </c>
      <c r="I1619" s="6">
        <v>3000000</v>
      </c>
      <c r="J1619" s="6">
        <v>1853288</v>
      </c>
      <c r="K1619" s="7">
        <f t="shared" si="50"/>
        <v>1146712</v>
      </c>
      <c r="L1619" s="4" t="str">
        <f t="shared" si="51"/>
        <v>SIN REPORTE</v>
      </c>
    </row>
    <row r="1620" spans="1:12" x14ac:dyDescent="0.2">
      <c r="A1620" s="4" t="s">
        <v>11</v>
      </c>
      <c r="B1620" s="4" t="s">
        <v>146</v>
      </c>
      <c r="C1620" s="4" t="s">
        <v>1040</v>
      </c>
      <c r="D1620" s="4" t="s">
        <v>2458</v>
      </c>
      <c r="E1620" s="4" t="s">
        <v>5827</v>
      </c>
      <c r="F1620" s="4">
        <v>629483</v>
      </c>
      <c r="G1620" s="5" t="s">
        <v>1147</v>
      </c>
      <c r="H1620" s="4">
        <v>0</v>
      </c>
      <c r="I1620" s="6">
        <v>3000000</v>
      </c>
      <c r="J1620" s="6">
        <v>1854292</v>
      </c>
      <c r="K1620" s="7">
        <f t="shared" si="50"/>
        <v>1145708</v>
      </c>
      <c r="L1620" s="4" t="str">
        <f t="shared" si="51"/>
        <v>SIN REPORTE</v>
      </c>
    </row>
    <row r="1621" spans="1:12" x14ac:dyDescent="0.2">
      <c r="A1621" s="4" t="s">
        <v>11</v>
      </c>
      <c r="B1621" s="4" t="s">
        <v>22</v>
      </c>
      <c r="C1621" s="4" t="s">
        <v>1326</v>
      </c>
      <c r="D1621" s="4" t="s">
        <v>2459</v>
      </c>
      <c r="E1621" s="4" t="s">
        <v>5828</v>
      </c>
      <c r="F1621" s="4">
        <v>681898</v>
      </c>
      <c r="G1621" s="5" t="s">
        <v>1147</v>
      </c>
      <c r="H1621" s="4">
        <v>0</v>
      </c>
      <c r="I1621" s="6">
        <v>3000000</v>
      </c>
      <c r="J1621" s="6">
        <v>1855296</v>
      </c>
      <c r="K1621" s="7">
        <f t="shared" si="50"/>
        <v>1144704</v>
      </c>
      <c r="L1621" s="4" t="str">
        <f t="shared" si="51"/>
        <v>SIN REPORTE</v>
      </c>
    </row>
    <row r="1622" spans="1:12" x14ac:dyDescent="0.2">
      <c r="A1622" s="4" t="s">
        <v>11</v>
      </c>
      <c r="B1622" s="4" t="s">
        <v>12</v>
      </c>
      <c r="C1622" s="4" t="s">
        <v>686</v>
      </c>
      <c r="D1622" s="4" t="s">
        <v>2460</v>
      </c>
      <c r="E1622" s="4" t="s">
        <v>5829</v>
      </c>
      <c r="F1622" s="4">
        <v>525152</v>
      </c>
      <c r="G1622" s="5" t="s">
        <v>1147</v>
      </c>
      <c r="H1622" s="4">
        <v>0</v>
      </c>
      <c r="I1622" s="6">
        <v>3000000</v>
      </c>
      <c r="J1622" s="6">
        <v>1856300</v>
      </c>
      <c r="K1622" s="7">
        <f t="shared" si="50"/>
        <v>1143700</v>
      </c>
      <c r="L1622" s="4" t="str">
        <f t="shared" si="51"/>
        <v>SIN REPORTE</v>
      </c>
    </row>
    <row r="1623" spans="1:12" x14ac:dyDescent="0.2">
      <c r="A1623" s="4" t="s">
        <v>11</v>
      </c>
      <c r="B1623" s="4" t="s">
        <v>12</v>
      </c>
      <c r="C1623" s="4" t="s">
        <v>700</v>
      </c>
      <c r="D1623" s="4" t="s">
        <v>1465</v>
      </c>
      <c r="E1623" s="4" t="s">
        <v>5830</v>
      </c>
      <c r="F1623" s="4">
        <v>38832</v>
      </c>
      <c r="G1623" s="5" t="s">
        <v>1147</v>
      </c>
      <c r="H1623" s="4">
        <v>0</v>
      </c>
      <c r="I1623" s="6">
        <v>3000000</v>
      </c>
      <c r="J1623" s="6">
        <v>1857304</v>
      </c>
      <c r="K1623" s="7">
        <f t="shared" si="50"/>
        <v>1142696</v>
      </c>
      <c r="L1623" s="4" t="str">
        <f t="shared" si="51"/>
        <v>SIN REPORTE</v>
      </c>
    </row>
    <row r="1624" spans="1:12" x14ac:dyDescent="0.2">
      <c r="A1624" s="4" t="s">
        <v>11</v>
      </c>
      <c r="B1624" s="4" t="s">
        <v>12</v>
      </c>
      <c r="C1624" s="4" t="s">
        <v>275</v>
      </c>
      <c r="D1624" s="4" t="s">
        <v>2461</v>
      </c>
      <c r="E1624" s="4" t="s">
        <v>5831</v>
      </c>
      <c r="F1624" s="4">
        <v>1116191</v>
      </c>
      <c r="G1624" s="5" t="s">
        <v>1147</v>
      </c>
      <c r="H1624" s="4">
        <v>0</v>
      </c>
      <c r="I1624" s="6">
        <v>3000000</v>
      </c>
      <c r="J1624" s="6">
        <v>1858308</v>
      </c>
      <c r="K1624" s="7">
        <f t="shared" si="50"/>
        <v>1141692</v>
      </c>
      <c r="L1624" s="4" t="str">
        <f t="shared" si="51"/>
        <v>SIN REPORTE</v>
      </c>
    </row>
    <row r="1625" spans="1:12" x14ac:dyDescent="0.2">
      <c r="A1625" s="4" t="s">
        <v>11</v>
      </c>
      <c r="B1625" s="4" t="s">
        <v>50</v>
      </c>
      <c r="C1625" s="4" t="s">
        <v>700</v>
      </c>
      <c r="D1625" s="4" t="s">
        <v>367</v>
      </c>
      <c r="E1625" s="4" t="s">
        <v>5832</v>
      </c>
      <c r="F1625" s="4">
        <v>516565</v>
      </c>
      <c r="G1625" s="5" t="s">
        <v>1147</v>
      </c>
      <c r="H1625" s="4">
        <v>0</v>
      </c>
      <c r="I1625" s="6">
        <v>3000000</v>
      </c>
      <c r="J1625" s="6">
        <v>1859312</v>
      </c>
      <c r="K1625" s="7">
        <f t="shared" si="50"/>
        <v>1140688</v>
      </c>
      <c r="L1625" s="4" t="str">
        <f t="shared" si="51"/>
        <v>SIN REPORTE</v>
      </c>
    </row>
    <row r="1626" spans="1:12" x14ac:dyDescent="0.2">
      <c r="A1626" s="4" t="s">
        <v>11</v>
      </c>
      <c r="B1626" s="4" t="s">
        <v>19</v>
      </c>
      <c r="C1626" s="4" t="s">
        <v>2462</v>
      </c>
      <c r="D1626" s="4" t="s">
        <v>2463</v>
      </c>
      <c r="E1626" s="4" t="s">
        <v>5833</v>
      </c>
      <c r="F1626" s="4">
        <v>763621</v>
      </c>
      <c r="G1626" s="5" t="s">
        <v>1147</v>
      </c>
      <c r="H1626" s="4">
        <v>0</v>
      </c>
      <c r="I1626" s="6">
        <v>3000000</v>
      </c>
      <c r="J1626" s="6">
        <v>1860316</v>
      </c>
      <c r="K1626" s="7">
        <f t="shared" si="50"/>
        <v>1139684</v>
      </c>
      <c r="L1626" s="4" t="str">
        <f t="shared" si="51"/>
        <v>SIN REPORTE</v>
      </c>
    </row>
    <row r="1627" spans="1:12" x14ac:dyDescent="0.2">
      <c r="A1627" s="4" t="s">
        <v>11</v>
      </c>
      <c r="B1627" s="4" t="s">
        <v>157</v>
      </c>
      <c r="C1627" s="4" t="s">
        <v>191</v>
      </c>
      <c r="D1627" s="4" t="s">
        <v>2464</v>
      </c>
      <c r="E1627" s="4" t="s">
        <v>5834</v>
      </c>
      <c r="F1627" s="4">
        <v>1436383</v>
      </c>
      <c r="G1627" s="5" t="s">
        <v>1147</v>
      </c>
      <c r="H1627" s="4">
        <v>0</v>
      </c>
      <c r="I1627" s="6">
        <v>3000000</v>
      </c>
      <c r="J1627" s="6">
        <v>1861320</v>
      </c>
      <c r="K1627" s="7">
        <f t="shared" si="50"/>
        <v>1138680</v>
      </c>
      <c r="L1627" s="4" t="str">
        <f t="shared" si="51"/>
        <v>SIN REPORTE</v>
      </c>
    </row>
    <row r="1628" spans="1:12" x14ac:dyDescent="0.2">
      <c r="A1628" s="4" t="s">
        <v>11</v>
      </c>
      <c r="B1628" s="4" t="s">
        <v>12</v>
      </c>
      <c r="C1628" s="4" t="s">
        <v>1275</v>
      </c>
      <c r="D1628" s="4" t="s">
        <v>2465</v>
      </c>
      <c r="E1628" s="4" t="s">
        <v>5835</v>
      </c>
      <c r="F1628" s="4">
        <v>616464</v>
      </c>
      <c r="G1628" s="5" t="s">
        <v>1147</v>
      </c>
      <c r="H1628" s="4">
        <v>0</v>
      </c>
      <c r="I1628" s="6">
        <v>3000000</v>
      </c>
      <c r="J1628" s="6">
        <v>1862324</v>
      </c>
      <c r="K1628" s="7">
        <f t="shared" si="50"/>
        <v>1137676</v>
      </c>
      <c r="L1628" s="4" t="str">
        <f t="shared" si="51"/>
        <v>SIN REPORTE</v>
      </c>
    </row>
    <row r="1629" spans="1:12" x14ac:dyDescent="0.2">
      <c r="A1629" s="4" t="s">
        <v>11</v>
      </c>
      <c r="B1629" s="4" t="s">
        <v>12</v>
      </c>
      <c r="C1629" s="4" t="s">
        <v>1275</v>
      </c>
      <c r="D1629" s="4" t="s">
        <v>663</v>
      </c>
      <c r="E1629" s="4" t="s">
        <v>5836</v>
      </c>
      <c r="F1629" s="4">
        <v>1661535</v>
      </c>
      <c r="G1629" s="5" t="s">
        <v>1147</v>
      </c>
      <c r="H1629" s="4">
        <v>0</v>
      </c>
      <c r="I1629" s="6">
        <v>3000000</v>
      </c>
      <c r="J1629" s="6">
        <v>1863328</v>
      </c>
      <c r="K1629" s="7">
        <f t="shared" si="50"/>
        <v>1136672</v>
      </c>
      <c r="L1629" s="4" t="str">
        <f t="shared" si="51"/>
        <v>SIN REPORTE</v>
      </c>
    </row>
    <row r="1630" spans="1:12" x14ac:dyDescent="0.2">
      <c r="A1630" s="4" t="s">
        <v>11</v>
      </c>
      <c r="B1630" s="4" t="s">
        <v>19</v>
      </c>
      <c r="C1630" s="4" t="s">
        <v>1275</v>
      </c>
      <c r="D1630" s="4" t="s">
        <v>1181</v>
      </c>
      <c r="E1630" s="4" t="s">
        <v>5837</v>
      </c>
      <c r="F1630" s="4">
        <v>607588</v>
      </c>
      <c r="G1630" s="5" t="s">
        <v>1147</v>
      </c>
      <c r="H1630" s="4">
        <v>0</v>
      </c>
      <c r="I1630" s="6">
        <v>3000000</v>
      </c>
      <c r="J1630" s="6">
        <v>1864332</v>
      </c>
      <c r="K1630" s="7">
        <f t="shared" si="50"/>
        <v>1135668</v>
      </c>
      <c r="L1630" s="4" t="str">
        <f t="shared" si="51"/>
        <v>SIN REPORTE</v>
      </c>
    </row>
    <row r="1631" spans="1:12" x14ac:dyDescent="0.2">
      <c r="A1631" s="4" t="s">
        <v>11</v>
      </c>
      <c r="B1631" s="4" t="s">
        <v>12</v>
      </c>
      <c r="C1631" s="4" t="s">
        <v>1275</v>
      </c>
      <c r="D1631" s="4" t="s">
        <v>2466</v>
      </c>
      <c r="E1631" s="4" t="s">
        <v>5838</v>
      </c>
      <c r="F1631" s="4">
        <v>1660339</v>
      </c>
      <c r="G1631" s="5" t="s">
        <v>1147</v>
      </c>
      <c r="H1631" s="4">
        <v>0</v>
      </c>
      <c r="I1631" s="6">
        <v>3000000</v>
      </c>
      <c r="J1631" s="6">
        <v>1865336</v>
      </c>
      <c r="K1631" s="7">
        <f t="shared" si="50"/>
        <v>1134664</v>
      </c>
      <c r="L1631" s="4" t="str">
        <f t="shared" si="51"/>
        <v>SIN REPORTE</v>
      </c>
    </row>
    <row r="1632" spans="1:12" x14ac:dyDescent="0.2">
      <c r="A1632" s="4" t="s">
        <v>11</v>
      </c>
      <c r="B1632" s="4" t="s">
        <v>16</v>
      </c>
      <c r="C1632" s="4" t="s">
        <v>1275</v>
      </c>
      <c r="D1632" s="4" t="s">
        <v>2467</v>
      </c>
      <c r="E1632" s="4" t="s">
        <v>5839</v>
      </c>
      <c r="F1632" s="4">
        <v>772325</v>
      </c>
      <c r="G1632" s="5" t="s">
        <v>1147</v>
      </c>
      <c r="H1632" s="4">
        <v>0</v>
      </c>
      <c r="I1632" s="6">
        <v>3000000</v>
      </c>
      <c r="J1632" s="6">
        <v>1866340</v>
      </c>
      <c r="K1632" s="7">
        <f t="shared" si="50"/>
        <v>1133660</v>
      </c>
      <c r="L1632" s="4" t="str">
        <f t="shared" si="51"/>
        <v>SIN REPORTE</v>
      </c>
    </row>
    <row r="1633" spans="1:12" x14ac:dyDescent="0.2">
      <c r="A1633" s="4" t="s">
        <v>11</v>
      </c>
      <c r="B1633" s="4" t="s">
        <v>50</v>
      </c>
      <c r="C1633" s="4" t="s">
        <v>1275</v>
      </c>
      <c r="D1633" s="4" t="s">
        <v>2468</v>
      </c>
      <c r="E1633" s="4" t="s">
        <v>5840</v>
      </c>
      <c r="F1633" s="4">
        <v>524320</v>
      </c>
      <c r="G1633" s="5" t="s">
        <v>1147</v>
      </c>
      <c r="H1633" s="4">
        <v>0</v>
      </c>
      <c r="I1633" s="6">
        <v>3000000</v>
      </c>
      <c r="J1633" s="6">
        <v>1867344</v>
      </c>
      <c r="K1633" s="7">
        <f t="shared" si="50"/>
        <v>1132656</v>
      </c>
      <c r="L1633" s="4" t="str">
        <f t="shared" si="51"/>
        <v>SIN REPORTE</v>
      </c>
    </row>
    <row r="1634" spans="1:12" x14ac:dyDescent="0.2">
      <c r="A1634" s="4" t="s">
        <v>11</v>
      </c>
      <c r="B1634" s="4" t="s">
        <v>19</v>
      </c>
      <c r="C1634" s="4" t="s">
        <v>1275</v>
      </c>
      <c r="D1634" s="4" t="s">
        <v>2469</v>
      </c>
      <c r="E1634" s="4" t="s">
        <v>5841</v>
      </c>
      <c r="F1634" s="4">
        <v>939999</v>
      </c>
      <c r="G1634" s="5" t="s">
        <v>1147</v>
      </c>
      <c r="H1634" s="4">
        <v>0</v>
      </c>
      <c r="I1634" s="6">
        <v>3000000</v>
      </c>
      <c r="J1634" s="6">
        <v>1868348</v>
      </c>
      <c r="K1634" s="7">
        <f t="shared" si="50"/>
        <v>1131652</v>
      </c>
      <c r="L1634" s="4" t="str">
        <f t="shared" si="51"/>
        <v>SIN REPORTE</v>
      </c>
    </row>
    <row r="1635" spans="1:12" x14ac:dyDescent="0.2">
      <c r="A1635" s="4" t="s">
        <v>11</v>
      </c>
      <c r="B1635" s="4" t="s">
        <v>22</v>
      </c>
      <c r="C1635" s="4" t="s">
        <v>1275</v>
      </c>
      <c r="D1635" s="4" t="s">
        <v>1173</v>
      </c>
      <c r="E1635" s="4" t="s">
        <v>5842</v>
      </c>
      <c r="F1635" s="4">
        <v>1451119</v>
      </c>
      <c r="G1635" s="5" t="s">
        <v>1147</v>
      </c>
      <c r="H1635" s="4">
        <v>0</v>
      </c>
      <c r="I1635" s="6">
        <v>3000000</v>
      </c>
      <c r="J1635" s="6">
        <v>1869352</v>
      </c>
      <c r="K1635" s="7">
        <f t="shared" si="50"/>
        <v>1130648</v>
      </c>
      <c r="L1635" s="4" t="str">
        <f t="shared" si="51"/>
        <v>SIN REPORTE</v>
      </c>
    </row>
    <row r="1636" spans="1:12" x14ac:dyDescent="0.2">
      <c r="A1636" s="4" t="s">
        <v>11</v>
      </c>
      <c r="B1636" s="4" t="s">
        <v>12</v>
      </c>
      <c r="C1636" s="4" t="s">
        <v>2470</v>
      </c>
      <c r="D1636" s="4" t="s">
        <v>2471</v>
      </c>
      <c r="E1636" s="4" t="s">
        <v>5843</v>
      </c>
      <c r="F1636" s="4">
        <v>685014</v>
      </c>
      <c r="G1636" s="5" t="s">
        <v>1147</v>
      </c>
      <c r="H1636" s="4">
        <v>0</v>
      </c>
      <c r="I1636" s="6">
        <v>3000000</v>
      </c>
      <c r="J1636" s="6">
        <v>1870356</v>
      </c>
      <c r="K1636" s="7">
        <f t="shared" si="50"/>
        <v>1129644</v>
      </c>
      <c r="L1636" s="4" t="str">
        <f t="shared" si="51"/>
        <v>SIN REPORTE</v>
      </c>
    </row>
    <row r="1637" spans="1:12" x14ac:dyDescent="0.2">
      <c r="A1637" s="4" t="s">
        <v>11</v>
      </c>
      <c r="B1637" s="4" t="s">
        <v>22</v>
      </c>
      <c r="C1637" s="4" t="s">
        <v>2472</v>
      </c>
      <c r="D1637" s="4" t="s">
        <v>2473</v>
      </c>
      <c r="E1637" s="4" t="s">
        <v>5844</v>
      </c>
      <c r="F1637" s="4">
        <v>1688900</v>
      </c>
      <c r="G1637" s="5" t="s">
        <v>1147</v>
      </c>
      <c r="H1637" s="4">
        <v>0</v>
      </c>
      <c r="I1637" s="6">
        <v>3000000</v>
      </c>
      <c r="J1637" s="6">
        <v>1871360</v>
      </c>
      <c r="K1637" s="7">
        <f t="shared" si="50"/>
        <v>1128640</v>
      </c>
      <c r="L1637" s="4" t="str">
        <f t="shared" si="51"/>
        <v>SIN REPORTE</v>
      </c>
    </row>
    <row r="1638" spans="1:12" x14ac:dyDescent="0.2">
      <c r="A1638" s="4" t="s">
        <v>11</v>
      </c>
      <c r="B1638" s="4" t="s">
        <v>50</v>
      </c>
      <c r="C1638" s="4" t="s">
        <v>2474</v>
      </c>
      <c r="D1638" s="4" t="s">
        <v>1467</v>
      </c>
      <c r="E1638" s="4" t="s">
        <v>5845</v>
      </c>
      <c r="F1638" s="4">
        <v>769719</v>
      </c>
      <c r="G1638" s="5" t="s">
        <v>1147</v>
      </c>
      <c r="H1638" s="4">
        <v>0</v>
      </c>
      <c r="I1638" s="6">
        <v>3000000</v>
      </c>
      <c r="J1638" s="6">
        <v>1872364</v>
      </c>
      <c r="K1638" s="7">
        <f t="shared" si="50"/>
        <v>1127636</v>
      </c>
      <c r="L1638" s="4" t="str">
        <f t="shared" si="51"/>
        <v>SIN REPORTE</v>
      </c>
    </row>
    <row r="1639" spans="1:12" x14ac:dyDescent="0.2">
      <c r="A1639" s="4" t="s">
        <v>11</v>
      </c>
      <c r="B1639" s="4" t="s">
        <v>12</v>
      </c>
      <c r="C1639" s="4" t="s">
        <v>2475</v>
      </c>
      <c r="D1639" s="4" t="s">
        <v>2476</v>
      </c>
      <c r="E1639" s="4" t="s">
        <v>5846</v>
      </c>
      <c r="F1639" s="4">
        <v>1660289</v>
      </c>
      <c r="G1639" s="5" t="s">
        <v>1147</v>
      </c>
      <c r="H1639" s="4">
        <v>0</v>
      </c>
      <c r="I1639" s="6">
        <v>3000000</v>
      </c>
      <c r="J1639" s="6">
        <v>1873368</v>
      </c>
      <c r="K1639" s="7">
        <f t="shared" si="50"/>
        <v>1126632</v>
      </c>
      <c r="L1639" s="4" t="str">
        <f t="shared" si="51"/>
        <v>SIN REPORTE</v>
      </c>
    </row>
    <row r="1640" spans="1:12" x14ac:dyDescent="0.2">
      <c r="A1640" s="4" t="s">
        <v>11</v>
      </c>
      <c r="B1640" s="4" t="s">
        <v>22</v>
      </c>
      <c r="C1640" s="4" t="s">
        <v>1059</v>
      </c>
      <c r="D1640" s="4" t="s">
        <v>1947</v>
      </c>
      <c r="E1640" s="4" t="s">
        <v>5847</v>
      </c>
      <c r="F1640" s="4">
        <v>1391034</v>
      </c>
      <c r="G1640" s="5" t="s">
        <v>1147</v>
      </c>
      <c r="H1640" s="4">
        <v>0</v>
      </c>
      <c r="I1640" s="6">
        <v>3000000</v>
      </c>
      <c r="J1640" s="6">
        <v>1874372</v>
      </c>
      <c r="K1640" s="7">
        <f t="shared" si="50"/>
        <v>1125628</v>
      </c>
      <c r="L1640" s="4" t="str">
        <f t="shared" si="51"/>
        <v>SIN REPORTE</v>
      </c>
    </row>
    <row r="1641" spans="1:12" x14ac:dyDescent="0.2">
      <c r="A1641" s="4" t="s">
        <v>11</v>
      </c>
      <c r="B1641" s="4" t="s">
        <v>12</v>
      </c>
      <c r="C1641" s="4" t="s">
        <v>686</v>
      </c>
      <c r="D1641" s="4" t="s">
        <v>2477</v>
      </c>
      <c r="E1641" s="4" t="s">
        <v>5848</v>
      </c>
      <c r="F1641" s="4">
        <v>745842</v>
      </c>
      <c r="G1641" s="5" t="s">
        <v>1147</v>
      </c>
      <c r="H1641" s="4">
        <v>0</v>
      </c>
      <c r="I1641" s="6">
        <v>3000000</v>
      </c>
      <c r="J1641" s="6">
        <v>1875376</v>
      </c>
      <c r="K1641" s="7">
        <f t="shared" si="50"/>
        <v>1124624</v>
      </c>
      <c r="L1641" s="4" t="str">
        <f t="shared" si="51"/>
        <v>SIN REPORTE</v>
      </c>
    </row>
    <row r="1642" spans="1:12" x14ac:dyDescent="0.2">
      <c r="A1642" s="4" t="s">
        <v>11</v>
      </c>
      <c r="B1642" s="4" t="s">
        <v>22</v>
      </c>
      <c r="C1642" s="4" t="s">
        <v>1059</v>
      </c>
      <c r="D1642" s="4" t="s">
        <v>2478</v>
      </c>
      <c r="E1642" s="4" t="s">
        <v>5849</v>
      </c>
      <c r="F1642" s="4">
        <v>570729</v>
      </c>
      <c r="G1642" s="5" t="s">
        <v>1147</v>
      </c>
      <c r="H1642" s="4">
        <v>0</v>
      </c>
      <c r="I1642" s="6">
        <v>3000000</v>
      </c>
      <c r="J1642" s="6">
        <v>1876380</v>
      </c>
      <c r="K1642" s="7">
        <f t="shared" si="50"/>
        <v>1123620</v>
      </c>
      <c r="L1642" s="4" t="str">
        <f t="shared" si="51"/>
        <v>SIN REPORTE</v>
      </c>
    </row>
    <row r="1643" spans="1:12" x14ac:dyDescent="0.2">
      <c r="A1643" s="4" t="s">
        <v>11</v>
      </c>
      <c r="B1643" s="4" t="s">
        <v>146</v>
      </c>
      <c r="C1643" s="4" t="s">
        <v>686</v>
      </c>
      <c r="D1643" s="4" t="s">
        <v>2479</v>
      </c>
      <c r="E1643" s="4" t="s">
        <v>5850</v>
      </c>
      <c r="F1643" s="4">
        <v>1688918</v>
      </c>
      <c r="G1643" s="5" t="s">
        <v>1147</v>
      </c>
      <c r="H1643" s="4">
        <v>0</v>
      </c>
      <c r="I1643" s="6">
        <v>3000000</v>
      </c>
      <c r="J1643" s="6">
        <v>1877384</v>
      </c>
      <c r="K1643" s="7">
        <f t="shared" si="50"/>
        <v>1122616</v>
      </c>
      <c r="L1643" s="4" t="str">
        <f t="shared" si="51"/>
        <v>SIN REPORTE</v>
      </c>
    </row>
    <row r="1644" spans="1:12" x14ac:dyDescent="0.2">
      <c r="A1644" s="4" t="s">
        <v>11</v>
      </c>
      <c r="B1644" s="4" t="s">
        <v>22</v>
      </c>
      <c r="C1644" s="4" t="s">
        <v>2480</v>
      </c>
      <c r="D1644" s="4" t="s">
        <v>318</v>
      </c>
      <c r="E1644" s="4" t="s">
        <v>5851</v>
      </c>
      <c r="F1644" s="4">
        <v>675635</v>
      </c>
      <c r="G1644" s="5" t="s">
        <v>1147</v>
      </c>
      <c r="H1644" s="4">
        <v>0</v>
      </c>
      <c r="I1644" s="6">
        <v>3000000</v>
      </c>
      <c r="J1644" s="6">
        <v>1878388</v>
      </c>
      <c r="K1644" s="7">
        <f t="shared" si="50"/>
        <v>1121612</v>
      </c>
      <c r="L1644" s="4" t="str">
        <f t="shared" si="51"/>
        <v>SIN REPORTE</v>
      </c>
    </row>
    <row r="1645" spans="1:12" x14ac:dyDescent="0.2">
      <c r="A1645" s="4" t="s">
        <v>11</v>
      </c>
      <c r="B1645" s="4" t="s">
        <v>50</v>
      </c>
      <c r="C1645" s="4" t="s">
        <v>1342</v>
      </c>
      <c r="D1645" s="4" t="s">
        <v>2481</v>
      </c>
      <c r="E1645" s="4" t="s">
        <v>5852</v>
      </c>
      <c r="F1645" s="4">
        <v>1653896</v>
      </c>
      <c r="G1645" s="5" t="s">
        <v>1147</v>
      </c>
      <c r="H1645" s="4">
        <v>0</v>
      </c>
      <c r="I1645" s="6">
        <v>3000000</v>
      </c>
      <c r="J1645" s="6">
        <v>1879392</v>
      </c>
      <c r="K1645" s="7">
        <f t="shared" si="50"/>
        <v>1120608</v>
      </c>
      <c r="L1645" s="4" t="str">
        <f t="shared" si="51"/>
        <v>SIN REPORTE</v>
      </c>
    </row>
    <row r="1646" spans="1:12" x14ac:dyDescent="0.2">
      <c r="A1646" s="4" t="s">
        <v>11</v>
      </c>
      <c r="B1646" s="4" t="s">
        <v>157</v>
      </c>
      <c r="C1646" s="4" t="s">
        <v>1059</v>
      </c>
      <c r="D1646" s="4" t="s">
        <v>2482</v>
      </c>
      <c r="E1646" s="4" t="s">
        <v>5853</v>
      </c>
      <c r="F1646" s="4">
        <v>565810</v>
      </c>
      <c r="G1646" s="5" t="s">
        <v>1147</v>
      </c>
      <c r="H1646" s="4">
        <v>0</v>
      </c>
      <c r="I1646" s="6">
        <v>3000000</v>
      </c>
      <c r="J1646" s="6">
        <v>1880396</v>
      </c>
      <c r="K1646" s="7">
        <f t="shared" si="50"/>
        <v>1119604</v>
      </c>
      <c r="L1646" s="4" t="str">
        <f t="shared" si="51"/>
        <v>SIN REPORTE</v>
      </c>
    </row>
    <row r="1647" spans="1:12" x14ac:dyDescent="0.2">
      <c r="A1647" s="4" t="s">
        <v>11</v>
      </c>
      <c r="B1647" s="4" t="s">
        <v>12</v>
      </c>
      <c r="C1647" s="4" t="s">
        <v>1059</v>
      </c>
      <c r="D1647" s="4" t="s">
        <v>2483</v>
      </c>
      <c r="E1647" s="4" t="s">
        <v>5854</v>
      </c>
      <c r="F1647" s="4">
        <v>1661154</v>
      </c>
      <c r="G1647" s="5" t="s">
        <v>1147</v>
      </c>
      <c r="H1647" s="4">
        <v>0</v>
      </c>
      <c r="I1647" s="6">
        <v>3000000</v>
      </c>
      <c r="J1647" s="6">
        <v>1881400</v>
      </c>
      <c r="K1647" s="7">
        <f t="shared" si="50"/>
        <v>1118600</v>
      </c>
      <c r="L1647" s="4" t="str">
        <f t="shared" si="51"/>
        <v>SIN REPORTE</v>
      </c>
    </row>
    <row r="1648" spans="1:12" x14ac:dyDescent="0.2">
      <c r="A1648" s="4" t="s">
        <v>11</v>
      </c>
      <c r="B1648" s="4" t="s">
        <v>25</v>
      </c>
      <c r="C1648" s="4" t="s">
        <v>2484</v>
      </c>
      <c r="D1648" s="4" t="s">
        <v>2405</v>
      </c>
      <c r="E1648" s="4" t="s">
        <v>5855</v>
      </c>
      <c r="F1648" s="4">
        <v>523108</v>
      </c>
      <c r="G1648" s="5" t="s">
        <v>1147</v>
      </c>
      <c r="H1648" s="4">
        <v>0</v>
      </c>
      <c r="I1648" s="6">
        <v>3000000</v>
      </c>
      <c r="J1648" s="6">
        <v>1882404</v>
      </c>
      <c r="K1648" s="7">
        <f t="shared" si="50"/>
        <v>1117596</v>
      </c>
      <c r="L1648" s="4" t="str">
        <f t="shared" si="51"/>
        <v>SIN REPORTE</v>
      </c>
    </row>
    <row r="1649" spans="1:12" x14ac:dyDescent="0.2">
      <c r="A1649" s="4" t="s">
        <v>11</v>
      </c>
      <c r="B1649" s="4" t="s">
        <v>25</v>
      </c>
      <c r="C1649" s="4" t="s">
        <v>1312</v>
      </c>
      <c r="D1649" s="4" t="s">
        <v>1285</v>
      </c>
      <c r="E1649" s="4" t="s">
        <v>5856</v>
      </c>
      <c r="F1649" s="4">
        <v>1525011</v>
      </c>
      <c r="G1649" s="5" t="s">
        <v>1147</v>
      </c>
      <c r="H1649" s="4">
        <v>0</v>
      </c>
      <c r="I1649" s="6">
        <v>3000000</v>
      </c>
      <c r="J1649" s="6">
        <v>1883408</v>
      </c>
      <c r="K1649" s="7">
        <f t="shared" si="50"/>
        <v>1116592</v>
      </c>
      <c r="L1649" s="4" t="str">
        <f t="shared" si="51"/>
        <v>SIN REPORTE</v>
      </c>
    </row>
    <row r="1650" spans="1:12" x14ac:dyDescent="0.2">
      <c r="A1650" s="4" t="s">
        <v>11</v>
      </c>
      <c r="B1650" s="4" t="s">
        <v>25</v>
      </c>
      <c r="C1650" s="4" t="s">
        <v>1059</v>
      </c>
      <c r="D1650" s="4" t="s">
        <v>2485</v>
      </c>
      <c r="E1650" s="4" t="s">
        <v>5857</v>
      </c>
      <c r="F1650" s="4">
        <v>1139714</v>
      </c>
      <c r="G1650" s="5" t="s">
        <v>1147</v>
      </c>
      <c r="H1650" s="4">
        <v>0</v>
      </c>
      <c r="I1650" s="6">
        <v>3000000</v>
      </c>
      <c r="J1650" s="6">
        <v>1884412</v>
      </c>
      <c r="K1650" s="7">
        <f t="shared" si="50"/>
        <v>1115588</v>
      </c>
      <c r="L1650" s="4" t="str">
        <f t="shared" si="51"/>
        <v>SIN REPORTE</v>
      </c>
    </row>
    <row r="1651" spans="1:12" x14ac:dyDescent="0.2">
      <c r="A1651" s="4" t="s">
        <v>11</v>
      </c>
      <c r="B1651" s="4" t="s">
        <v>12</v>
      </c>
      <c r="C1651" s="4" t="s">
        <v>1059</v>
      </c>
      <c r="D1651" s="4" t="s">
        <v>2486</v>
      </c>
      <c r="E1651" s="4" t="s">
        <v>5858</v>
      </c>
      <c r="F1651" s="4">
        <v>118162</v>
      </c>
      <c r="G1651" s="5" t="s">
        <v>1147</v>
      </c>
      <c r="H1651" s="4">
        <v>0</v>
      </c>
      <c r="I1651" s="6">
        <v>3000000</v>
      </c>
      <c r="J1651" s="6">
        <v>1885416</v>
      </c>
      <c r="K1651" s="7">
        <f t="shared" si="50"/>
        <v>1114584</v>
      </c>
      <c r="L1651" s="4" t="str">
        <f t="shared" si="51"/>
        <v>SIN REPORTE</v>
      </c>
    </row>
    <row r="1652" spans="1:12" x14ac:dyDescent="0.2">
      <c r="A1652" s="4" t="s">
        <v>11</v>
      </c>
      <c r="B1652" s="4" t="s">
        <v>22</v>
      </c>
      <c r="C1652" s="4" t="s">
        <v>1361</v>
      </c>
      <c r="D1652" s="4" t="s">
        <v>2487</v>
      </c>
      <c r="E1652" s="4" t="s">
        <v>5859</v>
      </c>
      <c r="F1652" s="4">
        <v>1084944</v>
      </c>
      <c r="G1652" s="5" t="s">
        <v>1147</v>
      </c>
      <c r="H1652" s="4">
        <v>0</v>
      </c>
      <c r="I1652" s="6">
        <v>3000000</v>
      </c>
      <c r="J1652" s="6">
        <v>1886420</v>
      </c>
      <c r="K1652" s="7">
        <f t="shared" si="50"/>
        <v>1113580</v>
      </c>
      <c r="L1652" s="4" t="str">
        <f t="shared" si="51"/>
        <v>SIN REPORTE</v>
      </c>
    </row>
    <row r="1653" spans="1:12" x14ac:dyDescent="0.2">
      <c r="A1653" s="4" t="s">
        <v>11</v>
      </c>
      <c r="B1653" s="4" t="s">
        <v>16</v>
      </c>
      <c r="C1653" s="4" t="s">
        <v>1320</v>
      </c>
      <c r="D1653" s="4" t="s">
        <v>2488</v>
      </c>
      <c r="E1653" s="4" t="s">
        <v>5860</v>
      </c>
      <c r="F1653" s="4">
        <v>1378684</v>
      </c>
      <c r="G1653" s="5" t="s">
        <v>1147</v>
      </c>
      <c r="H1653" s="4">
        <v>0</v>
      </c>
      <c r="I1653" s="6">
        <v>3000000</v>
      </c>
      <c r="J1653" s="6">
        <v>1887424</v>
      </c>
      <c r="K1653" s="7">
        <f t="shared" si="50"/>
        <v>1112576</v>
      </c>
      <c r="L1653" s="4" t="str">
        <f t="shared" si="51"/>
        <v>SIN REPORTE</v>
      </c>
    </row>
    <row r="1654" spans="1:12" x14ac:dyDescent="0.2">
      <c r="A1654" s="4" t="s">
        <v>11</v>
      </c>
      <c r="B1654" s="4" t="s">
        <v>25</v>
      </c>
      <c r="C1654" s="4" t="s">
        <v>1320</v>
      </c>
      <c r="D1654" s="4" t="s">
        <v>2489</v>
      </c>
      <c r="E1654" s="4" t="s">
        <v>5861</v>
      </c>
      <c r="F1654" s="4">
        <v>1436789</v>
      </c>
      <c r="G1654" s="5" t="s">
        <v>1147</v>
      </c>
      <c r="H1654" s="4">
        <v>0</v>
      </c>
      <c r="I1654" s="6">
        <v>3000000</v>
      </c>
      <c r="J1654" s="6">
        <v>1888428</v>
      </c>
      <c r="K1654" s="7">
        <f t="shared" si="50"/>
        <v>1111572</v>
      </c>
      <c r="L1654" s="4" t="str">
        <f t="shared" si="51"/>
        <v>SIN REPORTE</v>
      </c>
    </row>
    <row r="1655" spans="1:12" x14ac:dyDescent="0.2">
      <c r="A1655" s="4" t="s">
        <v>11</v>
      </c>
      <c r="B1655" s="4" t="s">
        <v>50</v>
      </c>
      <c r="C1655" s="4" t="s">
        <v>1059</v>
      </c>
      <c r="D1655" s="4" t="s">
        <v>2490</v>
      </c>
      <c r="E1655" s="4" t="s">
        <v>5862</v>
      </c>
      <c r="F1655" s="4">
        <v>1511805</v>
      </c>
      <c r="G1655" s="5" t="s">
        <v>1147</v>
      </c>
      <c r="H1655" s="4">
        <v>0</v>
      </c>
      <c r="I1655" s="6">
        <v>3000000</v>
      </c>
      <c r="J1655" s="6">
        <v>1889432</v>
      </c>
      <c r="K1655" s="7">
        <f t="shared" si="50"/>
        <v>1110568</v>
      </c>
      <c r="L1655" s="4" t="str">
        <f t="shared" si="51"/>
        <v>SIN REPORTE</v>
      </c>
    </row>
    <row r="1656" spans="1:12" x14ac:dyDescent="0.2">
      <c r="A1656" s="4" t="s">
        <v>11</v>
      </c>
      <c r="B1656" s="4" t="s">
        <v>50</v>
      </c>
      <c r="C1656" s="4" t="s">
        <v>1320</v>
      </c>
      <c r="D1656" s="4" t="s">
        <v>2491</v>
      </c>
      <c r="E1656" s="4" t="s">
        <v>5863</v>
      </c>
      <c r="F1656" s="4">
        <v>648038</v>
      </c>
      <c r="G1656" s="5" t="s">
        <v>1147</v>
      </c>
      <c r="H1656" s="4">
        <v>0</v>
      </c>
      <c r="I1656" s="6">
        <v>3000000</v>
      </c>
      <c r="J1656" s="6">
        <v>1890436</v>
      </c>
      <c r="K1656" s="7">
        <f t="shared" si="50"/>
        <v>1109564</v>
      </c>
      <c r="L1656" s="4" t="str">
        <f t="shared" si="51"/>
        <v>SIN REPORTE</v>
      </c>
    </row>
    <row r="1657" spans="1:12" x14ac:dyDescent="0.2">
      <c r="A1657" s="4" t="s">
        <v>11</v>
      </c>
      <c r="B1657" s="4" t="s">
        <v>19</v>
      </c>
      <c r="C1657" s="4" t="s">
        <v>2492</v>
      </c>
      <c r="D1657" s="4" t="s">
        <v>2493</v>
      </c>
      <c r="E1657" s="4" t="s">
        <v>5864</v>
      </c>
      <c r="F1657" s="4">
        <v>749679</v>
      </c>
      <c r="G1657" s="5" t="s">
        <v>1147</v>
      </c>
      <c r="H1657" s="4">
        <v>0</v>
      </c>
      <c r="I1657" s="6">
        <v>3000000</v>
      </c>
      <c r="J1657" s="6">
        <v>1891440</v>
      </c>
      <c r="K1657" s="7">
        <f t="shared" si="50"/>
        <v>1108560</v>
      </c>
      <c r="L1657" s="4" t="str">
        <f t="shared" si="51"/>
        <v>SIN REPORTE</v>
      </c>
    </row>
    <row r="1658" spans="1:12" x14ac:dyDescent="0.2">
      <c r="A1658" s="4" t="s">
        <v>11</v>
      </c>
      <c r="B1658" s="4" t="s">
        <v>50</v>
      </c>
      <c r="C1658" s="4" t="s">
        <v>1008</v>
      </c>
      <c r="D1658" s="4" t="s">
        <v>2494</v>
      </c>
      <c r="E1658" s="4" t="s">
        <v>5865</v>
      </c>
      <c r="F1658" s="4">
        <v>732881</v>
      </c>
      <c r="G1658" s="5" t="s">
        <v>1147</v>
      </c>
      <c r="H1658" s="4">
        <v>0</v>
      </c>
      <c r="I1658" s="6">
        <v>3000000</v>
      </c>
      <c r="J1658" s="6">
        <v>1892444</v>
      </c>
      <c r="K1658" s="7">
        <f t="shared" si="50"/>
        <v>1107556</v>
      </c>
      <c r="L1658" s="4" t="str">
        <f t="shared" si="51"/>
        <v>SIN REPORTE</v>
      </c>
    </row>
    <row r="1659" spans="1:12" x14ac:dyDescent="0.2">
      <c r="A1659" s="4" t="s">
        <v>11</v>
      </c>
      <c r="B1659" s="4" t="s">
        <v>50</v>
      </c>
      <c r="C1659" s="4" t="s">
        <v>586</v>
      </c>
      <c r="D1659" s="4" t="s">
        <v>2495</v>
      </c>
      <c r="E1659" s="4" t="s">
        <v>5866</v>
      </c>
      <c r="F1659" s="4">
        <v>515716</v>
      </c>
      <c r="G1659" s="5" t="s">
        <v>1147</v>
      </c>
      <c r="H1659" s="4">
        <v>0</v>
      </c>
      <c r="I1659" s="6">
        <v>3000000</v>
      </c>
      <c r="J1659" s="6">
        <v>1893448</v>
      </c>
      <c r="K1659" s="7">
        <f t="shared" si="50"/>
        <v>1106552</v>
      </c>
      <c r="L1659" s="4" t="str">
        <f t="shared" si="51"/>
        <v>SIN REPORTE</v>
      </c>
    </row>
    <row r="1660" spans="1:12" x14ac:dyDescent="0.2">
      <c r="A1660" s="4" t="s">
        <v>11</v>
      </c>
      <c r="B1660" s="4" t="s">
        <v>25</v>
      </c>
      <c r="C1660" s="4" t="s">
        <v>1008</v>
      </c>
      <c r="D1660" s="4" t="s">
        <v>2496</v>
      </c>
      <c r="E1660" s="4" t="s">
        <v>5867</v>
      </c>
      <c r="F1660" s="4">
        <v>1108347</v>
      </c>
      <c r="G1660" s="5" t="s">
        <v>1147</v>
      </c>
      <c r="H1660" s="4">
        <v>0</v>
      </c>
      <c r="I1660" s="6">
        <v>3000000</v>
      </c>
      <c r="J1660" s="6">
        <v>1894452</v>
      </c>
      <c r="K1660" s="7">
        <f t="shared" si="50"/>
        <v>1105548</v>
      </c>
      <c r="L1660" s="4" t="str">
        <f t="shared" si="51"/>
        <v>SIN REPORTE</v>
      </c>
    </row>
    <row r="1661" spans="1:12" x14ac:dyDescent="0.2">
      <c r="A1661" s="4" t="s">
        <v>11</v>
      </c>
      <c r="B1661" s="4" t="s">
        <v>19</v>
      </c>
      <c r="C1661" s="4" t="s">
        <v>1008</v>
      </c>
      <c r="D1661" s="4" t="s">
        <v>2497</v>
      </c>
      <c r="E1661" s="4" t="s">
        <v>5868</v>
      </c>
      <c r="F1661" s="4">
        <v>677102</v>
      </c>
      <c r="G1661" s="5" t="s">
        <v>1147</v>
      </c>
      <c r="H1661" s="4">
        <v>0</v>
      </c>
      <c r="I1661" s="6">
        <v>3000000</v>
      </c>
      <c r="J1661" s="6">
        <v>1895456</v>
      </c>
      <c r="K1661" s="7">
        <f t="shared" si="50"/>
        <v>1104544</v>
      </c>
      <c r="L1661" s="4" t="str">
        <f t="shared" si="51"/>
        <v>SIN REPORTE</v>
      </c>
    </row>
    <row r="1662" spans="1:12" x14ac:dyDescent="0.2">
      <c r="A1662" s="4" t="s">
        <v>11</v>
      </c>
      <c r="B1662" s="4" t="s">
        <v>12</v>
      </c>
      <c r="C1662" s="4" t="s">
        <v>1034</v>
      </c>
      <c r="D1662" s="4" t="s">
        <v>2498</v>
      </c>
      <c r="E1662" s="4" t="s">
        <v>5869</v>
      </c>
      <c r="F1662" s="4">
        <v>772234</v>
      </c>
      <c r="G1662" s="5" t="s">
        <v>1147</v>
      </c>
      <c r="H1662" s="4">
        <v>0</v>
      </c>
      <c r="I1662" s="6">
        <v>3000000</v>
      </c>
      <c r="J1662" s="6">
        <v>1896460</v>
      </c>
      <c r="K1662" s="7">
        <f t="shared" si="50"/>
        <v>1103540</v>
      </c>
      <c r="L1662" s="4" t="str">
        <f t="shared" si="51"/>
        <v>SIN REPORTE</v>
      </c>
    </row>
    <row r="1663" spans="1:12" x14ac:dyDescent="0.2">
      <c r="A1663" s="4" t="s">
        <v>11</v>
      </c>
      <c r="B1663" s="4" t="s">
        <v>12</v>
      </c>
      <c r="C1663" s="4" t="s">
        <v>2499</v>
      </c>
      <c r="D1663" s="4" t="s">
        <v>2500</v>
      </c>
      <c r="E1663" s="4" t="s">
        <v>5870</v>
      </c>
      <c r="F1663" s="4">
        <v>1339009</v>
      </c>
      <c r="G1663" s="5" t="s">
        <v>1147</v>
      </c>
      <c r="H1663" s="4">
        <v>0</v>
      </c>
      <c r="I1663" s="6">
        <v>3000000</v>
      </c>
      <c r="J1663" s="6">
        <v>1897464</v>
      </c>
      <c r="K1663" s="7">
        <f t="shared" si="50"/>
        <v>1102536</v>
      </c>
      <c r="L1663" s="4" t="str">
        <f t="shared" si="51"/>
        <v>SIN REPORTE</v>
      </c>
    </row>
    <row r="1664" spans="1:12" x14ac:dyDescent="0.2">
      <c r="A1664" s="4" t="s">
        <v>11</v>
      </c>
      <c r="B1664" s="4" t="s">
        <v>25</v>
      </c>
      <c r="C1664" s="4" t="s">
        <v>2499</v>
      </c>
      <c r="D1664" s="4" t="s">
        <v>2501</v>
      </c>
      <c r="E1664" s="4" t="s">
        <v>5871</v>
      </c>
      <c r="F1664" s="4">
        <v>1007275</v>
      </c>
      <c r="G1664" s="5" t="s">
        <v>1147</v>
      </c>
      <c r="H1664" s="4">
        <v>0</v>
      </c>
      <c r="I1664" s="6">
        <v>3000000</v>
      </c>
      <c r="J1664" s="6">
        <v>1898468</v>
      </c>
      <c r="K1664" s="7">
        <f t="shared" si="50"/>
        <v>1101532</v>
      </c>
      <c r="L1664" s="4" t="str">
        <f t="shared" si="51"/>
        <v>SIN REPORTE</v>
      </c>
    </row>
    <row r="1665" spans="1:12" x14ac:dyDescent="0.2">
      <c r="A1665" s="4" t="s">
        <v>11</v>
      </c>
      <c r="B1665" s="4" t="s">
        <v>12</v>
      </c>
      <c r="C1665" s="4" t="s">
        <v>1148</v>
      </c>
      <c r="D1665" s="4" t="s">
        <v>2502</v>
      </c>
      <c r="E1665" s="4" t="s">
        <v>5872</v>
      </c>
      <c r="F1665" s="4">
        <v>1608338</v>
      </c>
      <c r="G1665" s="5" t="s">
        <v>1147</v>
      </c>
      <c r="H1665" s="4">
        <v>0</v>
      </c>
      <c r="I1665" s="6">
        <v>3000000</v>
      </c>
      <c r="J1665" s="6">
        <v>1899472</v>
      </c>
      <c r="K1665" s="7">
        <f t="shared" si="50"/>
        <v>1100528</v>
      </c>
      <c r="L1665" s="4" t="str">
        <f t="shared" si="51"/>
        <v>SIN REPORTE</v>
      </c>
    </row>
    <row r="1666" spans="1:12" x14ac:dyDescent="0.2">
      <c r="A1666" s="4" t="s">
        <v>11</v>
      </c>
      <c r="B1666" s="4" t="s">
        <v>146</v>
      </c>
      <c r="C1666" s="4" t="s">
        <v>542</v>
      </c>
      <c r="D1666" s="4" t="s">
        <v>2503</v>
      </c>
      <c r="E1666" s="4" t="s">
        <v>5873</v>
      </c>
      <c r="F1666" s="4">
        <v>1616182</v>
      </c>
      <c r="G1666" s="5" t="s">
        <v>1147</v>
      </c>
      <c r="H1666" s="4">
        <v>0</v>
      </c>
      <c r="I1666" s="6">
        <v>3000000</v>
      </c>
      <c r="J1666" s="6">
        <v>1900476</v>
      </c>
      <c r="K1666" s="7">
        <f t="shared" si="50"/>
        <v>1099524</v>
      </c>
      <c r="L1666" s="4" t="str">
        <f t="shared" si="51"/>
        <v>SIN REPORTE</v>
      </c>
    </row>
    <row r="1667" spans="1:12" x14ac:dyDescent="0.2">
      <c r="A1667" s="4" t="s">
        <v>11</v>
      </c>
      <c r="B1667" s="4" t="s">
        <v>19</v>
      </c>
      <c r="C1667" s="4" t="s">
        <v>1008</v>
      </c>
      <c r="D1667" s="4" t="s">
        <v>2504</v>
      </c>
      <c r="E1667" s="4" t="s">
        <v>5874</v>
      </c>
      <c r="F1667" s="4">
        <v>764165</v>
      </c>
      <c r="G1667" s="5" t="s">
        <v>1147</v>
      </c>
      <c r="H1667" s="4">
        <v>0</v>
      </c>
      <c r="I1667" s="6">
        <v>3000000</v>
      </c>
      <c r="J1667" s="6">
        <v>1901480</v>
      </c>
      <c r="K1667" s="7">
        <f t="shared" ref="K1667:K1730" si="52">I1667-J1667</f>
        <v>1098520</v>
      </c>
      <c r="L1667" s="4" t="str">
        <f t="shared" ref="L1667:L1730" si="53">IF(H1667=0,"SIN REPORTE",IF(H1667&lt;=90,"COBRO JURIDICO","CARTERA CASTIGADA"))</f>
        <v>SIN REPORTE</v>
      </c>
    </row>
    <row r="1668" spans="1:12" x14ac:dyDescent="0.2">
      <c r="A1668" s="4" t="s">
        <v>11</v>
      </c>
      <c r="B1668" s="4" t="s">
        <v>25</v>
      </c>
      <c r="C1668" s="4" t="s">
        <v>191</v>
      </c>
      <c r="D1668" s="4" t="s">
        <v>2505</v>
      </c>
      <c r="E1668" s="4" t="s">
        <v>5875</v>
      </c>
      <c r="F1668" s="4">
        <v>52510</v>
      </c>
      <c r="G1668" s="5" t="s">
        <v>1147</v>
      </c>
      <c r="H1668" s="4">
        <v>0</v>
      </c>
      <c r="I1668" s="6">
        <v>3000000</v>
      </c>
      <c r="J1668" s="6">
        <v>1902484</v>
      </c>
      <c r="K1668" s="7">
        <f t="shared" si="52"/>
        <v>1097516</v>
      </c>
      <c r="L1668" s="4" t="str">
        <f t="shared" si="53"/>
        <v>SIN REPORTE</v>
      </c>
    </row>
    <row r="1669" spans="1:12" x14ac:dyDescent="0.2">
      <c r="A1669" s="4" t="s">
        <v>11</v>
      </c>
      <c r="B1669" s="4" t="s">
        <v>22</v>
      </c>
      <c r="C1669" s="4" t="s">
        <v>2506</v>
      </c>
      <c r="D1669" s="4" t="s">
        <v>2507</v>
      </c>
      <c r="E1669" s="4" t="s">
        <v>5876</v>
      </c>
      <c r="F1669" s="4">
        <v>1555968</v>
      </c>
      <c r="G1669" s="5" t="s">
        <v>1147</v>
      </c>
      <c r="H1669" s="4">
        <v>0</v>
      </c>
      <c r="I1669" s="6">
        <v>3000000</v>
      </c>
      <c r="J1669" s="6">
        <v>1903488</v>
      </c>
      <c r="K1669" s="7">
        <f t="shared" si="52"/>
        <v>1096512</v>
      </c>
      <c r="L1669" s="4" t="str">
        <f t="shared" si="53"/>
        <v>SIN REPORTE</v>
      </c>
    </row>
    <row r="1670" spans="1:12" x14ac:dyDescent="0.2">
      <c r="A1670" s="4" t="s">
        <v>11</v>
      </c>
      <c r="B1670" s="4" t="s">
        <v>19</v>
      </c>
      <c r="C1670" s="4" t="s">
        <v>2506</v>
      </c>
      <c r="D1670" s="4" t="s">
        <v>2508</v>
      </c>
      <c r="E1670" s="4" t="s">
        <v>5877</v>
      </c>
      <c r="F1670" s="4">
        <v>1808243</v>
      </c>
      <c r="G1670" s="5" t="s">
        <v>1147</v>
      </c>
      <c r="H1670" s="4">
        <v>0</v>
      </c>
      <c r="I1670" s="6">
        <v>3000000</v>
      </c>
      <c r="J1670" s="6">
        <v>1904492</v>
      </c>
      <c r="K1670" s="7">
        <f t="shared" si="52"/>
        <v>1095508</v>
      </c>
      <c r="L1670" s="4" t="str">
        <f t="shared" si="53"/>
        <v>SIN REPORTE</v>
      </c>
    </row>
    <row r="1671" spans="1:12" x14ac:dyDescent="0.2">
      <c r="A1671" s="4" t="s">
        <v>11</v>
      </c>
      <c r="B1671" s="4" t="s">
        <v>22</v>
      </c>
      <c r="C1671" s="4" t="s">
        <v>2509</v>
      </c>
      <c r="D1671" s="4" t="s">
        <v>2510</v>
      </c>
      <c r="E1671" s="4" t="s">
        <v>5878</v>
      </c>
      <c r="F1671" s="4">
        <v>747087</v>
      </c>
      <c r="G1671" s="5" t="s">
        <v>1147</v>
      </c>
      <c r="H1671" s="4">
        <v>0</v>
      </c>
      <c r="I1671" s="6">
        <v>3000000</v>
      </c>
      <c r="J1671" s="6">
        <v>1905496</v>
      </c>
      <c r="K1671" s="7">
        <f t="shared" si="52"/>
        <v>1094504</v>
      </c>
      <c r="L1671" s="4" t="str">
        <f t="shared" si="53"/>
        <v>SIN REPORTE</v>
      </c>
    </row>
    <row r="1672" spans="1:12" x14ac:dyDescent="0.2">
      <c r="A1672" s="4" t="s">
        <v>11</v>
      </c>
      <c r="B1672" s="4" t="s">
        <v>19</v>
      </c>
      <c r="C1672" s="4" t="s">
        <v>2506</v>
      </c>
      <c r="D1672" s="4" t="s">
        <v>2511</v>
      </c>
      <c r="E1672" s="4" t="s">
        <v>5879</v>
      </c>
      <c r="F1672" s="4">
        <v>42024</v>
      </c>
      <c r="G1672" s="5" t="s">
        <v>1147</v>
      </c>
      <c r="H1672" s="4">
        <v>0</v>
      </c>
      <c r="I1672" s="6">
        <v>3000000</v>
      </c>
      <c r="J1672" s="6">
        <v>1906500</v>
      </c>
      <c r="K1672" s="7">
        <f t="shared" si="52"/>
        <v>1093500</v>
      </c>
      <c r="L1672" s="4" t="str">
        <f t="shared" si="53"/>
        <v>SIN REPORTE</v>
      </c>
    </row>
    <row r="1673" spans="1:12" x14ac:dyDescent="0.2">
      <c r="A1673" s="4" t="s">
        <v>11</v>
      </c>
      <c r="B1673" s="4" t="s">
        <v>12</v>
      </c>
      <c r="C1673" s="4" t="s">
        <v>2506</v>
      </c>
      <c r="D1673" s="4" t="s">
        <v>194</v>
      </c>
      <c r="E1673" s="4" t="s">
        <v>5880</v>
      </c>
      <c r="F1673" s="4">
        <v>1660768</v>
      </c>
      <c r="G1673" s="5" t="s">
        <v>1147</v>
      </c>
      <c r="H1673" s="4">
        <v>0</v>
      </c>
      <c r="I1673" s="6">
        <v>3000000</v>
      </c>
      <c r="J1673" s="6">
        <v>1907504</v>
      </c>
      <c r="K1673" s="7">
        <f t="shared" si="52"/>
        <v>1092496</v>
      </c>
      <c r="L1673" s="4" t="str">
        <f t="shared" si="53"/>
        <v>SIN REPORTE</v>
      </c>
    </row>
    <row r="1674" spans="1:12" x14ac:dyDescent="0.2">
      <c r="A1674" s="4" t="s">
        <v>11</v>
      </c>
      <c r="B1674" s="4" t="s">
        <v>22</v>
      </c>
      <c r="C1674" s="4" t="s">
        <v>1040</v>
      </c>
      <c r="D1674" s="4" t="s">
        <v>2512</v>
      </c>
      <c r="E1674" s="4" t="s">
        <v>5881</v>
      </c>
      <c r="F1674" s="4">
        <v>1011590</v>
      </c>
      <c r="G1674" s="5" t="s">
        <v>1147</v>
      </c>
      <c r="H1674" s="4">
        <v>0</v>
      </c>
      <c r="I1674" s="6">
        <v>3000000</v>
      </c>
      <c r="J1674" s="6">
        <v>1908508</v>
      </c>
      <c r="K1674" s="7">
        <f t="shared" si="52"/>
        <v>1091492</v>
      </c>
      <c r="L1674" s="4" t="str">
        <f t="shared" si="53"/>
        <v>SIN REPORTE</v>
      </c>
    </row>
    <row r="1675" spans="1:12" x14ac:dyDescent="0.2">
      <c r="A1675" s="4" t="s">
        <v>11</v>
      </c>
      <c r="B1675" s="4" t="s">
        <v>19</v>
      </c>
      <c r="C1675" s="4" t="s">
        <v>1760</v>
      </c>
      <c r="D1675" s="4" t="s">
        <v>2513</v>
      </c>
      <c r="E1675" s="4" t="s">
        <v>5882</v>
      </c>
      <c r="F1675" s="4">
        <v>513836</v>
      </c>
      <c r="G1675" s="5" t="s">
        <v>1147</v>
      </c>
      <c r="H1675" s="4">
        <v>0</v>
      </c>
      <c r="I1675" s="6">
        <v>3000000</v>
      </c>
      <c r="J1675" s="6">
        <v>1909512</v>
      </c>
      <c r="K1675" s="7">
        <f t="shared" si="52"/>
        <v>1090488</v>
      </c>
      <c r="L1675" s="4" t="str">
        <f t="shared" si="53"/>
        <v>SIN REPORTE</v>
      </c>
    </row>
    <row r="1676" spans="1:12" x14ac:dyDescent="0.2">
      <c r="A1676" s="4" t="s">
        <v>11</v>
      </c>
      <c r="B1676" s="4" t="s">
        <v>157</v>
      </c>
      <c r="C1676" s="4" t="s">
        <v>1040</v>
      </c>
      <c r="D1676" s="4" t="s">
        <v>2514</v>
      </c>
      <c r="E1676" s="4" t="s">
        <v>5883</v>
      </c>
      <c r="F1676" s="4">
        <v>609642</v>
      </c>
      <c r="G1676" s="5" t="s">
        <v>1147</v>
      </c>
      <c r="H1676" s="4">
        <v>0</v>
      </c>
      <c r="I1676" s="6">
        <v>3000000</v>
      </c>
      <c r="J1676" s="6">
        <v>1910516</v>
      </c>
      <c r="K1676" s="7">
        <f t="shared" si="52"/>
        <v>1089484</v>
      </c>
      <c r="L1676" s="4" t="str">
        <f t="shared" si="53"/>
        <v>SIN REPORTE</v>
      </c>
    </row>
    <row r="1677" spans="1:12" x14ac:dyDescent="0.2">
      <c r="A1677" s="4" t="s">
        <v>11</v>
      </c>
      <c r="B1677" s="4" t="s">
        <v>19</v>
      </c>
      <c r="C1677" s="4" t="s">
        <v>2472</v>
      </c>
      <c r="D1677" s="4" t="s">
        <v>241</v>
      </c>
      <c r="E1677" s="4" t="s">
        <v>5884</v>
      </c>
      <c r="F1677" s="4">
        <v>1297314</v>
      </c>
      <c r="G1677" s="5" t="s">
        <v>1147</v>
      </c>
      <c r="H1677" s="4">
        <v>0</v>
      </c>
      <c r="I1677" s="6">
        <v>3000000</v>
      </c>
      <c r="J1677" s="6">
        <v>1911520</v>
      </c>
      <c r="K1677" s="7">
        <f t="shared" si="52"/>
        <v>1088480</v>
      </c>
      <c r="L1677" s="4" t="str">
        <f t="shared" si="53"/>
        <v>SIN REPORTE</v>
      </c>
    </row>
    <row r="1678" spans="1:12" x14ac:dyDescent="0.2">
      <c r="A1678" s="4" t="s">
        <v>11</v>
      </c>
      <c r="B1678" s="4" t="s">
        <v>67</v>
      </c>
      <c r="C1678" s="4" t="s">
        <v>2472</v>
      </c>
      <c r="D1678" s="4" t="s">
        <v>288</v>
      </c>
      <c r="E1678" s="4" t="s">
        <v>5885</v>
      </c>
      <c r="F1678" s="4">
        <v>647071</v>
      </c>
      <c r="G1678" s="5" t="s">
        <v>1147</v>
      </c>
      <c r="H1678" s="4">
        <v>0</v>
      </c>
      <c r="I1678" s="6">
        <v>3000000</v>
      </c>
      <c r="J1678" s="6">
        <v>1912524</v>
      </c>
      <c r="K1678" s="7">
        <f t="shared" si="52"/>
        <v>1087476</v>
      </c>
      <c r="L1678" s="4" t="str">
        <f t="shared" si="53"/>
        <v>SIN REPORTE</v>
      </c>
    </row>
    <row r="1679" spans="1:12" x14ac:dyDescent="0.2">
      <c r="A1679" s="4" t="s">
        <v>11</v>
      </c>
      <c r="B1679" s="4" t="s">
        <v>22</v>
      </c>
      <c r="C1679" s="4" t="s">
        <v>2472</v>
      </c>
      <c r="D1679" s="4" t="s">
        <v>2515</v>
      </c>
      <c r="E1679" s="4" t="s">
        <v>5886</v>
      </c>
      <c r="F1679" s="4">
        <v>1116662</v>
      </c>
      <c r="G1679" s="5" t="s">
        <v>1147</v>
      </c>
      <c r="H1679" s="4">
        <v>0</v>
      </c>
      <c r="I1679" s="6">
        <v>3000000</v>
      </c>
      <c r="J1679" s="6">
        <v>1913528</v>
      </c>
      <c r="K1679" s="7">
        <f t="shared" si="52"/>
        <v>1086472</v>
      </c>
      <c r="L1679" s="4" t="str">
        <f t="shared" si="53"/>
        <v>SIN REPORTE</v>
      </c>
    </row>
    <row r="1680" spans="1:12" x14ac:dyDescent="0.2">
      <c r="A1680" s="4" t="s">
        <v>11</v>
      </c>
      <c r="B1680" s="4" t="s">
        <v>12</v>
      </c>
      <c r="C1680" s="4" t="s">
        <v>691</v>
      </c>
      <c r="D1680" s="4" t="s">
        <v>539</v>
      </c>
      <c r="E1680" s="4" t="s">
        <v>5887</v>
      </c>
      <c r="F1680" s="4">
        <v>554988</v>
      </c>
      <c r="G1680" s="5" t="s">
        <v>1147</v>
      </c>
      <c r="H1680" s="4">
        <v>0</v>
      </c>
      <c r="I1680" s="6">
        <v>3000000</v>
      </c>
      <c r="J1680" s="6">
        <v>1914532</v>
      </c>
      <c r="K1680" s="7">
        <f t="shared" si="52"/>
        <v>1085468</v>
      </c>
      <c r="L1680" s="4" t="str">
        <f t="shared" si="53"/>
        <v>SIN REPORTE</v>
      </c>
    </row>
    <row r="1681" spans="1:12" x14ac:dyDescent="0.2">
      <c r="A1681" s="4" t="s">
        <v>11</v>
      </c>
      <c r="B1681" s="4" t="s">
        <v>157</v>
      </c>
      <c r="C1681" s="4" t="s">
        <v>191</v>
      </c>
      <c r="D1681" s="4" t="s">
        <v>1050</v>
      </c>
      <c r="E1681" s="4" t="s">
        <v>4979</v>
      </c>
      <c r="F1681" s="4">
        <v>1692456</v>
      </c>
      <c r="G1681" s="5" t="s">
        <v>1147</v>
      </c>
      <c r="H1681" s="4">
        <v>0</v>
      </c>
      <c r="I1681" s="6">
        <v>3000000</v>
      </c>
      <c r="J1681" s="6">
        <v>1915536</v>
      </c>
      <c r="K1681" s="7">
        <f t="shared" si="52"/>
        <v>1084464</v>
      </c>
      <c r="L1681" s="4" t="str">
        <f t="shared" si="53"/>
        <v>SIN REPORTE</v>
      </c>
    </row>
    <row r="1682" spans="1:12" x14ac:dyDescent="0.2">
      <c r="A1682" s="4" t="s">
        <v>11</v>
      </c>
      <c r="B1682" s="4" t="s">
        <v>19</v>
      </c>
      <c r="C1682" s="4" t="s">
        <v>795</v>
      </c>
      <c r="D1682" s="4" t="s">
        <v>2516</v>
      </c>
      <c r="E1682" s="4" t="s">
        <v>5888</v>
      </c>
      <c r="F1682" s="4">
        <v>676435</v>
      </c>
      <c r="G1682" s="5" t="s">
        <v>1147</v>
      </c>
      <c r="H1682" s="4">
        <v>0</v>
      </c>
      <c r="I1682" s="6">
        <v>3000000</v>
      </c>
      <c r="J1682" s="6">
        <v>1916540</v>
      </c>
      <c r="K1682" s="7">
        <f t="shared" si="52"/>
        <v>1083460</v>
      </c>
      <c r="L1682" s="4" t="str">
        <f t="shared" si="53"/>
        <v>SIN REPORTE</v>
      </c>
    </row>
    <row r="1683" spans="1:12" x14ac:dyDescent="0.2">
      <c r="A1683" s="4" t="s">
        <v>11</v>
      </c>
      <c r="B1683" s="4" t="s">
        <v>488</v>
      </c>
      <c r="C1683" s="4" t="s">
        <v>2517</v>
      </c>
      <c r="D1683" s="4" t="s">
        <v>2518</v>
      </c>
      <c r="E1683" s="4" t="s">
        <v>5889</v>
      </c>
      <c r="F1683" s="4">
        <v>1598596</v>
      </c>
      <c r="G1683" s="5" t="s">
        <v>1147</v>
      </c>
      <c r="H1683" s="4">
        <v>0</v>
      </c>
      <c r="I1683" s="6">
        <v>3000000</v>
      </c>
      <c r="J1683" s="6">
        <v>1917544</v>
      </c>
      <c r="K1683" s="7">
        <f t="shared" si="52"/>
        <v>1082456</v>
      </c>
      <c r="L1683" s="4" t="str">
        <f t="shared" si="53"/>
        <v>SIN REPORTE</v>
      </c>
    </row>
    <row r="1684" spans="1:12" x14ac:dyDescent="0.2">
      <c r="A1684" s="4" t="s">
        <v>11</v>
      </c>
      <c r="B1684" s="4" t="s">
        <v>25</v>
      </c>
      <c r="C1684" s="4" t="s">
        <v>2517</v>
      </c>
      <c r="D1684" s="4" t="s">
        <v>2519</v>
      </c>
      <c r="E1684" s="4" t="s">
        <v>5890</v>
      </c>
      <c r="F1684" s="4">
        <v>1060258</v>
      </c>
      <c r="G1684" s="5" t="s">
        <v>1147</v>
      </c>
      <c r="H1684" s="4">
        <v>0</v>
      </c>
      <c r="I1684" s="6">
        <v>3000000</v>
      </c>
      <c r="J1684" s="6">
        <v>1918548</v>
      </c>
      <c r="K1684" s="7">
        <f t="shared" si="52"/>
        <v>1081452</v>
      </c>
      <c r="L1684" s="4" t="str">
        <f t="shared" si="53"/>
        <v>SIN REPORTE</v>
      </c>
    </row>
    <row r="1685" spans="1:12" x14ac:dyDescent="0.2">
      <c r="A1685" s="4" t="s">
        <v>11</v>
      </c>
      <c r="B1685" s="4" t="s">
        <v>12</v>
      </c>
      <c r="C1685" s="4" t="s">
        <v>2520</v>
      </c>
      <c r="D1685" s="4" t="s">
        <v>2521</v>
      </c>
      <c r="E1685" s="4" t="s">
        <v>5891</v>
      </c>
      <c r="F1685" s="4">
        <v>1660180</v>
      </c>
      <c r="G1685" s="5" t="s">
        <v>1147</v>
      </c>
      <c r="H1685" s="4">
        <v>0</v>
      </c>
      <c r="I1685" s="6">
        <v>3000000</v>
      </c>
      <c r="J1685" s="6">
        <v>1919552</v>
      </c>
      <c r="K1685" s="7">
        <f t="shared" si="52"/>
        <v>1080448</v>
      </c>
      <c r="L1685" s="4" t="str">
        <f t="shared" si="53"/>
        <v>SIN REPORTE</v>
      </c>
    </row>
    <row r="1686" spans="1:12" x14ac:dyDescent="0.2">
      <c r="A1686" s="4" t="s">
        <v>11</v>
      </c>
      <c r="B1686" s="4" t="s">
        <v>50</v>
      </c>
      <c r="C1686" s="4" t="s">
        <v>2522</v>
      </c>
      <c r="D1686" s="4" t="s">
        <v>312</v>
      </c>
      <c r="E1686" s="4" t="s">
        <v>5892</v>
      </c>
      <c r="F1686" s="4">
        <v>57287</v>
      </c>
      <c r="G1686" s="5" t="s">
        <v>1147</v>
      </c>
      <c r="H1686" s="4">
        <v>0</v>
      </c>
      <c r="I1686" s="6">
        <v>3000000</v>
      </c>
      <c r="J1686" s="6">
        <v>1920556</v>
      </c>
      <c r="K1686" s="7">
        <f t="shared" si="52"/>
        <v>1079444</v>
      </c>
      <c r="L1686" s="4" t="str">
        <f t="shared" si="53"/>
        <v>SIN REPORTE</v>
      </c>
    </row>
    <row r="1687" spans="1:12" x14ac:dyDescent="0.2">
      <c r="A1687" s="4" t="s">
        <v>11</v>
      </c>
      <c r="B1687" s="4" t="s">
        <v>19</v>
      </c>
      <c r="C1687" s="4" t="s">
        <v>952</v>
      </c>
      <c r="D1687" s="4" t="s">
        <v>312</v>
      </c>
      <c r="E1687" s="4" t="s">
        <v>5893</v>
      </c>
      <c r="F1687" s="4">
        <v>597623</v>
      </c>
      <c r="G1687" s="5" t="s">
        <v>1147</v>
      </c>
      <c r="H1687" s="4">
        <v>0</v>
      </c>
      <c r="I1687" s="6">
        <v>3000000</v>
      </c>
      <c r="J1687" s="6">
        <v>1921560</v>
      </c>
      <c r="K1687" s="7">
        <f t="shared" si="52"/>
        <v>1078440</v>
      </c>
      <c r="L1687" s="4" t="str">
        <f t="shared" si="53"/>
        <v>SIN REPORTE</v>
      </c>
    </row>
    <row r="1688" spans="1:12" x14ac:dyDescent="0.2">
      <c r="A1688" s="4" t="s">
        <v>11</v>
      </c>
      <c r="B1688" s="4" t="s">
        <v>488</v>
      </c>
      <c r="C1688" s="4" t="s">
        <v>952</v>
      </c>
      <c r="D1688" s="4" t="s">
        <v>2523</v>
      </c>
      <c r="E1688" s="4" t="s">
        <v>5894</v>
      </c>
      <c r="F1688" s="4">
        <v>518157</v>
      </c>
      <c r="G1688" s="5" t="s">
        <v>1147</v>
      </c>
      <c r="H1688" s="4">
        <v>0</v>
      </c>
      <c r="I1688" s="6">
        <v>3000000</v>
      </c>
      <c r="J1688" s="6">
        <v>1922564</v>
      </c>
      <c r="K1688" s="7">
        <f t="shared" si="52"/>
        <v>1077436</v>
      </c>
      <c r="L1688" s="4" t="str">
        <f t="shared" si="53"/>
        <v>SIN REPORTE</v>
      </c>
    </row>
    <row r="1689" spans="1:12" x14ac:dyDescent="0.2">
      <c r="A1689" s="4" t="s">
        <v>11</v>
      </c>
      <c r="B1689" s="4" t="s">
        <v>157</v>
      </c>
      <c r="C1689" s="4" t="s">
        <v>2524</v>
      </c>
      <c r="D1689" s="4" t="s">
        <v>2525</v>
      </c>
      <c r="E1689" s="4" t="s">
        <v>5895</v>
      </c>
      <c r="F1689" s="4">
        <v>1749603</v>
      </c>
      <c r="G1689" s="5" t="s">
        <v>1147</v>
      </c>
      <c r="H1689" s="4">
        <v>0</v>
      </c>
      <c r="I1689" s="6">
        <v>3000000</v>
      </c>
      <c r="J1689" s="6">
        <v>1923568</v>
      </c>
      <c r="K1689" s="7">
        <f t="shared" si="52"/>
        <v>1076432</v>
      </c>
      <c r="L1689" s="4" t="str">
        <f t="shared" si="53"/>
        <v>SIN REPORTE</v>
      </c>
    </row>
    <row r="1690" spans="1:12" x14ac:dyDescent="0.2">
      <c r="A1690" s="4" t="s">
        <v>11</v>
      </c>
      <c r="B1690" s="4" t="s">
        <v>22</v>
      </c>
      <c r="C1690" s="4" t="s">
        <v>691</v>
      </c>
      <c r="D1690" s="4" t="s">
        <v>2526</v>
      </c>
      <c r="E1690" s="4" t="s">
        <v>5896</v>
      </c>
      <c r="F1690" s="4">
        <v>1602117</v>
      </c>
      <c r="G1690" s="5" t="s">
        <v>1147</v>
      </c>
      <c r="H1690" s="4">
        <v>0</v>
      </c>
      <c r="I1690" s="6">
        <v>3000000</v>
      </c>
      <c r="J1690" s="6">
        <v>1924572</v>
      </c>
      <c r="K1690" s="7">
        <f t="shared" si="52"/>
        <v>1075428</v>
      </c>
      <c r="L1690" s="4" t="str">
        <f t="shared" si="53"/>
        <v>SIN REPORTE</v>
      </c>
    </row>
    <row r="1691" spans="1:12" x14ac:dyDescent="0.2">
      <c r="A1691" s="4" t="s">
        <v>11</v>
      </c>
      <c r="B1691" s="4" t="s">
        <v>22</v>
      </c>
      <c r="C1691" s="4" t="s">
        <v>2527</v>
      </c>
      <c r="D1691" s="4" t="s">
        <v>642</v>
      </c>
      <c r="E1691" s="4" t="s">
        <v>5897</v>
      </c>
      <c r="F1691" s="4">
        <v>1297843</v>
      </c>
      <c r="G1691" s="5" t="s">
        <v>1147</v>
      </c>
      <c r="H1691" s="4">
        <v>0</v>
      </c>
      <c r="I1691" s="6">
        <v>3000000</v>
      </c>
      <c r="J1691" s="6">
        <v>1925576</v>
      </c>
      <c r="K1691" s="7">
        <f t="shared" si="52"/>
        <v>1074424</v>
      </c>
      <c r="L1691" s="4" t="str">
        <f t="shared" si="53"/>
        <v>SIN REPORTE</v>
      </c>
    </row>
    <row r="1692" spans="1:12" x14ac:dyDescent="0.2">
      <c r="A1692" s="4" t="s">
        <v>11</v>
      </c>
      <c r="B1692" s="4" t="s">
        <v>19</v>
      </c>
      <c r="C1692" s="4" t="s">
        <v>430</v>
      </c>
      <c r="D1692" s="4" t="s">
        <v>262</v>
      </c>
      <c r="E1692" s="4" t="s">
        <v>5898</v>
      </c>
      <c r="F1692" s="4">
        <v>1364171</v>
      </c>
      <c r="G1692" s="5" t="s">
        <v>1147</v>
      </c>
      <c r="H1692" s="4">
        <v>0</v>
      </c>
      <c r="I1692" s="6">
        <v>3000000</v>
      </c>
      <c r="J1692" s="6">
        <v>1926580</v>
      </c>
      <c r="K1692" s="7">
        <f t="shared" si="52"/>
        <v>1073420</v>
      </c>
      <c r="L1692" s="4" t="str">
        <f t="shared" si="53"/>
        <v>SIN REPORTE</v>
      </c>
    </row>
    <row r="1693" spans="1:12" x14ac:dyDescent="0.2">
      <c r="A1693" s="4" t="s">
        <v>11</v>
      </c>
      <c r="B1693" s="4" t="s">
        <v>12</v>
      </c>
      <c r="C1693" s="4" t="s">
        <v>2527</v>
      </c>
      <c r="D1693" s="4" t="s">
        <v>2526</v>
      </c>
      <c r="E1693" s="4" t="s">
        <v>5899</v>
      </c>
      <c r="F1693" s="4">
        <v>732691</v>
      </c>
      <c r="G1693" s="5" t="s">
        <v>1147</v>
      </c>
      <c r="H1693" s="4">
        <v>0</v>
      </c>
      <c r="I1693" s="6">
        <v>3000000</v>
      </c>
      <c r="J1693" s="6">
        <v>1927584</v>
      </c>
      <c r="K1693" s="7">
        <f t="shared" si="52"/>
        <v>1072416</v>
      </c>
      <c r="L1693" s="4" t="str">
        <f t="shared" si="53"/>
        <v>SIN REPORTE</v>
      </c>
    </row>
    <row r="1694" spans="1:12" x14ac:dyDescent="0.2">
      <c r="A1694" s="4" t="s">
        <v>11</v>
      </c>
      <c r="B1694" s="4" t="s">
        <v>25</v>
      </c>
      <c r="C1694" s="4" t="s">
        <v>2527</v>
      </c>
      <c r="D1694" s="4" t="s">
        <v>2528</v>
      </c>
      <c r="E1694" s="4" t="s">
        <v>5900</v>
      </c>
      <c r="F1694" s="4">
        <v>1509916</v>
      </c>
      <c r="G1694" s="5" t="s">
        <v>1147</v>
      </c>
      <c r="H1694" s="4">
        <v>0</v>
      </c>
      <c r="I1694" s="6">
        <v>3000000</v>
      </c>
      <c r="J1694" s="6">
        <v>1928588</v>
      </c>
      <c r="K1694" s="7">
        <f t="shared" si="52"/>
        <v>1071412</v>
      </c>
      <c r="L1694" s="4" t="str">
        <f t="shared" si="53"/>
        <v>SIN REPORTE</v>
      </c>
    </row>
    <row r="1695" spans="1:12" x14ac:dyDescent="0.2">
      <c r="A1695" s="4" t="s">
        <v>11</v>
      </c>
      <c r="B1695" s="4" t="s">
        <v>19</v>
      </c>
      <c r="C1695" s="4" t="s">
        <v>2527</v>
      </c>
      <c r="D1695" s="4" t="s">
        <v>2529</v>
      </c>
      <c r="E1695" s="4" t="s">
        <v>5901</v>
      </c>
      <c r="F1695" s="4">
        <v>1757879</v>
      </c>
      <c r="G1695" s="5" t="s">
        <v>1147</v>
      </c>
      <c r="H1695" s="4">
        <v>0</v>
      </c>
      <c r="I1695" s="6">
        <v>3000000</v>
      </c>
      <c r="J1695" s="6">
        <v>1929592</v>
      </c>
      <c r="K1695" s="7">
        <f t="shared" si="52"/>
        <v>1070408</v>
      </c>
      <c r="L1695" s="4" t="str">
        <f t="shared" si="53"/>
        <v>SIN REPORTE</v>
      </c>
    </row>
    <row r="1696" spans="1:12" x14ac:dyDescent="0.2">
      <c r="A1696" s="4" t="s">
        <v>11</v>
      </c>
      <c r="B1696" s="4" t="s">
        <v>12</v>
      </c>
      <c r="C1696" s="4" t="s">
        <v>1320</v>
      </c>
      <c r="D1696" s="4" t="s">
        <v>2530</v>
      </c>
      <c r="E1696" s="4" t="s">
        <v>5902</v>
      </c>
      <c r="F1696" s="4">
        <v>1660842</v>
      </c>
      <c r="G1696" s="5" t="s">
        <v>1147</v>
      </c>
      <c r="H1696" s="4">
        <v>0</v>
      </c>
      <c r="I1696" s="6">
        <v>3000000</v>
      </c>
      <c r="J1696" s="6">
        <v>1930596</v>
      </c>
      <c r="K1696" s="7">
        <f t="shared" si="52"/>
        <v>1069404</v>
      </c>
      <c r="L1696" s="4" t="str">
        <f t="shared" si="53"/>
        <v>SIN REPORTE</v>
      </c>
    </row>
    <row r="1697" spans="1:12" x14ac:dyDescent="0.2">
      <c r="A1697" s="4" t="s">
        <v>11</v>
      </c>
      <c r="B1697" s="4" t="s">
        <v>12</v>
      </c>
      <c r="C1697" s="4" t="s">
        <v>2531</v>
      </c>
      <c r="D1697" s="4" t="s">
        <v>2532</v>
      </c>
      <c r="E1697" s="4" t="s">
        <v>5903</v>
      </c>
      <c r="F1697" s="4">
        <v>599744</v>
      </c>
      <c r="G1697" s="5" t="s">
        <v>1147</v>
      </c>
      <c r="H1697" s="4">
        <v>0</v>
      </c>
      <c r="I1697" s="6">
        <v>3000000</v>
      </c>
      <c r="J1697" s="6">
        <v>1931600</v>
      </c>
      <c r="K1697" s="7">
        <f t="shared" si="52"/>
        <v>1068400</v>
      </c>
      <c r="L1697" s="4" t="str">
        <f t="shared" si="53"/>
        <v>SIN REPORTE</v>
      </c>
    </row>
    <row r="1698" spans="1:12" x14ac:dyDescent="0.2">
      <c r="A1698" s="4" t="s">
        <v>11</v>
      </c>
      <c r="B1698" s="4" t="s">
        <v>50</v>
      </c>
      <c r="C1698" s="4" t="s">
        <v>2533</v>
      </c>
      <c r="D1698" s="4" t="s">
        <v>330</v>
      </c>
      <c r="E1698" s="4" t="s">
        <v>5904</v>
      </c>
      <c r="F1698" s="4">
        <v>1150521</v>
      </c>
      <c r="G1698" s="5" t="s">
        <v>1147</v>
      </c>
      <c r="H1698" s="4">
        <v>0</v>
      </c>
      <c r="I1698" s="6">
        <v>3000000</v>
      </c>
      <c r="J1698" s="6">
        <v>1932604</v>
      </c>
      <c r="K1698" s="7">
        <f t="shared" si="52"/>
        <v>1067396</v>
      </c>
      <c r="L1698" s="4" t="str">
        <f t="shared" si="53"/>
        <v>SIN REPORTE</v>
      </c>
    </row>
    <row r="1699" spans="1:12" x14ac:dyDescent="0.2">
      <c r="A1699" s="4" t="s">
        <v>11</v>
      </c>
      <c r="B1699" s="4" t="s">
        <v>157</v>
      </c>
      <c r="C1699" s="4" t="s">
        <v>627</v>
      </c>
      <c r="D1699" s="4" t="s">
        <v>2014</v>
      </c>
      <c r="E1699" s="4" t="s">
        <v>5905</v>
      </c>
      <c r="F1699" s="4">
        <v>635001</v>
      </c>
      <c r="G1699" s="5" t="s">
        <v>1147</v>
      </c>
      <c r="H1699" s="4">
        <v>0</v>
      </c>
      <c r="I1699" s="6">
        <v>3000000</v>
      </c>
      <c r="J1699" s="6">
        <v>1933608</v>
      </c>
      <c r="K1699" s="7">
        <f t="shared" si="52"/>
        <v>1066392</v>
      </c>
      <c r="L1699" s="4" t="str">
        <f t="shared" si="53"/>
        <v>SIN REPORTE</v>
      </c>
    </row>
    <row r="1700" spans="1:12" x14ac:dyDescent="0.2">
      <c r="A1700" s="4" t="s">
        <v>11</v>
      </c>
      <c r="B1700" s="4" t="s">
        <v>157</v>
      </c>
      <c r="C1700" s="4" t="s">
        <v>2472</v>
      </c>
      <c r="D1700" s="4" t="s">
        <v>796</v>
      </c>
      <c r="E1700" s="4" t="s">
        <v>5906</v>
      </c>
      <c r="F1700" s="4">
        <v>1450459</v>
      </c>
      <c r="G1700" s="5" t="s">
        <v>1147</v>
      </c>
      <c r="H1700" s="4">
        <v>0</v>
      </c>
      <c r="I1700" s="6">
        <v>3000000</v>
      </c>
      <c r="J1700" s="6">
        <v>1934612</v>
      </c>
      <c r="K1700" s="7">
        <f t="shared" si="52"/>
        <v>1065388</v>
      </c>
      <c r="L1700" s="4" t="str">
        <f t="shared" si="53"/>
        <v>SIN REPORTE</v>
      </c>
    </row>
    <row r="1701" spans="1:12" x14ac:dyDescent="0.2">
      <c r="A1701" s="4" t="s">
        <v>11</v>
      </c>
      <c r="B1701" s="4" t="s">
        <v>25</v>
      </c>
      <c r="C1701" s="4" t="s">
        <v>191</v>
      </c>
      <c r="D1701" s="4" t="s">
        <v>2534</v>
      </c>
      <c r="E1701" s="4" t="s">
        <v>5907</v>
      </c>
      <c r="F1701" s="4">
        <v>1612843</v>
      </c>
      <c r="G1701" s="5" t="s">
        <v>1147</v>
      </c>
      <c r="H1701" s="4">
        <v>0</v>
      </c>
      <c r="I1701" s="6">
        <v>3000000</v>
      </c>
      <c r="J1701" s="6">
        <v>1935616</v>
      </c>
      <c r="K1701" s="7">
        <f t="shared" si="52"/>
        <v>1064384</v>
      </c>
      <c r="L1701" s="4" t="str">
        <f t="shared" si="53"/>
        <v>SIN REPORTE</v>
      </c>
    </row>
    <row r="1702" spans="1:12" x14ac:dyDescent="0.2">
      <c r="A1702" s="4" t="s">
        <v>11</v>
      </c>
      <c r="B1702" s="4" t="s">
        <v>67</v>
      </c>
      <c r="C1702" s="4" t="s">
        <v>191</v>
      </c>
      <c r="D1702" s="4" t="s">
        <v>2535</v>
      </c>
      <c r="E1702" s="4" t="s">
        <v>5908</v>
      </c>
      <c r="F1702" s="4">
        <v>1662327</v>
      </c>
      <c r="G1702" s="5" t="s">
        <v>1147</v>
      </c>
      <c r="H1702" s="4">
        <v>0</v>
      </c>
      <c r="I1702" s="6">
        <v>3000000</v>
      </c>
      <c r="J1702" s="6">
        <v>1936620</v>
      </c>
      <c r="K1702" s="7">
        <f t="shared" si="52"/>
        <v>1063380</v>
      </c>
      <c r="L1702" s="4" t="str">
        <f t="shared" si="53"/>
        <v>SIN REPORTE</v>
      </c>
    </row>
    <row r="1703" spans="1:12" x14ac:dyDescent="0.2">
      <c r="A1703" s="4" t="s">
        <v>11</v>
      </c>
      <c r="B1703" s="4" t="s">
        <v>16</v>
      </c>
      <c r="C1703" s="4" t="s">
        <v>191</v>
      </c>
      <c r="D1703" s="4" t="s">
        <v>2536</v>
      </c>
      <c r="E1703" s="4" t="s">
        <v>5909</v>
      </c>
      <c r="F1703" s="4">
        <v>1395241</v>
      </c>
      <c r="G1703" s="5" t="s">
        <v>1147</v>
      </c>
      <c r="H1703" s="4">
        <v>0</v>
      </c>
      <c r="I1703" s="6">
        <v>3000000</v>
      </c>
      <c r="J1703" s="6">
        <v>1937624</v>
      </c>
      <c r="K1703" s="7">
        <f t="shared" si="52"/>
        <v>1062376</v>
      </c>
      <c r="L1703" s="4" t="str">
        <f t="shared" si="53"/>
        <v>SIN REPORTE</v>
      </c>
    </row>
    <row r="1704" spans="1:12" x14ac:dyDescent="0.2">
      <c r="A1704" s="4" t="s">
        <v>11</v>
      </c>
      <c r="B1704" s="4" t="s">
        <v>67</v>
      </c>
      <c r="C1704" s="4" t="s">
        <v>757</v>
      </c>
      <c r="D1704" s="4" t="s">
        <v>2537</v>
      </c>
      <c r="E1704" s="4" t="s">
        <v>5910</v>
      </c>
      <c r="F1704" s="4">
        <v>1424348</v>
      </c>
      <c r="G1704" s="5" t="s">
        <v>1147</v>
      </c>
      <c r="H1704" s="4">
        <v>0</v>
      </c>
      <c r="I1704" s="6">
        <v>3000000</v>
      </c>
      <c r="J1704" s="6">
        <v>1938628</v>
      </c>
      <c r="K1704" s="7">
        <f t="shared" si="52"/>
        <v>1061372</v>
      </c>
      <c r="L1704" s="4" t="str">
        <f t="shared" si="53"/>
        <v>SIN REPORTE</v>
      </c>
    </row>
    <row r="1705" spans="1:12" x14ac:dyDescent="0.2">
      <c r="A1705" s="4" t="s">
        <v>11</v>
      </c>
      <c r="B1705" s="4" t="s">
        <v>25</v>
      </c>
      <c r="C1705" s="4" t="s">
        <v>2538</v>
      </c>
      <c r="D1705" s="4" t="s">
        <v>2539</v>
      </c>
      <c r="E1705" s="4" t="s">
        <v>5911</v>
      </c>
      <c r="F1705" s="4">
        <v>1075751</v>
      </c>
      <c r="G1705" s="5" t="s">
        <v>1147</v>
      </c>
      <c r="H1705" s="4">
        <v>0</v>
      </c>
      <c r="I1705" s="6">
        <v>3000000</v>
      </c>
      <c r="J1705" s="6">
        <v>1939632</v>
      </c>
      <c r="K1705" s="7">
        <f t="shared" si="52"/>
        <v>1060368</v>
      </c>
      <c r="L1705" s="4" t="str">
        <f t="shared" si="53"/>
        <v>SIN REPORTE</v>
      </c>
    </row>
    <row r="1706" spans="1:12" x14ac:dyDescent="0.2">
      <c r="A1706" s="4" t="s">
        <v>11</v>
      </c>
      <c r="B1706" s="4" t="s">
        <v>12</v>
      </c>
      <c r="C1706" s="4" t="s">
        <v>2538</v>
      </c>
      <c r="D1706" s="4" t="s">
        <v>2540</v>
      </c>
      <c r="E1706" s="4" t="s">
        <v>5912</v>
      </c>
      <c r="F1706" s="4">
        <v>752798</v>
      </c>
      <c r="G1706" s="5" t="s">
        <v>1147</v>
      </c>
      <c r="H1706" s="4">
        <v>0</v>
      </c>
      <c r="I1706" s="6">
        <v>3000000</v>
      </c>
      <c r="J1706" s="6">
        <v>1940636</v>
      </c>
      <c r="K1706" s="7">
        <f t="shared" si="52"/>
        <v>1059364</v>
      </c>
      <c r="L1706" s="4" t="str">
        <f t="shared" si="53"/>
        <v>SIN REPORTE</v>
      </c>
    </row>
    <row r="1707" spans="1:12" x14ac:dyDescent="0.2">
      <c r="A1707" s="4" t="s">
        <v>11</v>
      </c>
      <c r="B1707" s="4" t="s">
        <v>22</v>
      </c>
      <c r="C1707" s="4" t="s">
        <v>2472</v>
      </c>
      <c r="D1707" s="4" t="s">
        <v>2541</v>
      </c>
      <c r="E1707" s="4" t="s">
        <v>5913</v>
      </c>
      <c r="F1707" s="4">
        <v>1680980</v>
      </c>
      <c r="G1707" s="5" t="s">
        <v>1147</v>
      </c>
      <c r="H1707" s="4">
        <v>0</v>
      </c>
      <c r="I1707" s="6">
        <v>3000000</v>
      </c>
      <c r="J1707" s="6">
        <v>1941640</v>
      </c>
      <c r="K1707" s="7">
        <f t="shared" si="52"/>
        <v>1058360</v>
      </c>
      <c r="L1707" s="4" t="str">
        <f t="shared" si="53"/>
        <v>SIN REPORTE</v>
      </c>
    </row>
    <row r="1708" spans="1:12" x14ac:dyDescent="0.2">
      <c r="A1708" s="4" t="s">
        <v>11</v>
      </c>
      <c r="B1708" s="4" t="s">
        <v>12</v>
      </c>
      <c r="C1708" s="4" t="s">
        <v>2542</v>
      </c>
      <c r="D1708" s="4" t="s">
        <v>177</v>
      </c>
      <c r="E1708" s="4" t="s">
        <v>5914</v>
      </c>
      <c r="F1708" s="4">
        <v>1540556</v>
      </c>
      <c r="G1708" s="5" t="s">
        <v>1147</v>
      </c>
      <c r="H1708" s="4">
        <v>0</v>
      </c>
      <c r="I1708" s="6">
        <v>3000000</v>
      </c>
      <c r="J1708" s="6">
        <v>1942644</v>
      </c>
      <c r="K1708" s="7">
        <f t="shared" si="52"/>
        <v>1057356</v>
      </c>
      <c r="L1708" s="4" t="str">
        <f t="shared" si="53"/>
        <v>SIN REPORTE</v>
      </c>
    </row>
    <row r="1709" spans="1:12" x14ac:dyDescent="0.2">
      <c r="A1709" s="4" t="s">
        <v>11</v>
      </c>
      <c r="B1709" s="4" t="s">
        <v>16</v>
      </c>
      <c r="C1709" s="4" t="s">
        <v>1271</v>
      </c>
      <c r="D1709" s="4" t="s">
        <v>2454</v>
      </c>
      <c r="E1709" s="4" t="s">
        <v>5915</v>
      </c>
      <c r="F1709" s="4">
        <v>1508587</v>
      </c>
      <c r="G1709" s="5" t="s">
        <v>1147</v>
      </c>
      <c r="H1709" s="4">
        <v>0</v>
      </c>
      <c r="I1709" s="6">
        <v>3000000</v>
      </c>
      <c r="J1709" s="6">
        <v>1943648</v>
      </c>
      <c r="K1709" s="7">
        <f t="shared" si="52"/>
        <v>1056352</v>
      </c>
      <c r="L1709" s="4" t="str">
        <f t="shared" si="53"/>
        <v>SIN REPORTE</v>
      </c>
    </row>
    <row r="1710" spans="1:12" x14ac:dyDescent="0.2">
      <c r="A1710" s="4" t="s">
        <v>11</v>
      </c>
      <c r="B1710" s="4" t="s">
        <v>12</v>
      </c>
      <c r="C1710" s="4" t="s">
        <v>2543</v>
      </c>
      <c r="D1710" s="4" t="s">
        <v>2544</v>
      </c>
      <c r="E1710" s="4" t="s">
        <v>5916</v>
      </c>
      <c r="F1710" s="4">
        <v>1423837</v>
      </c>
      <c r="G1710" s="5" t="s">
        <v>1147</v>
      </c>
      <c r="H1710" s="4">
        <v>0</v>
      </c>
      <c r="I1710" s="6">
        <v>3000000</v>
      </c>
      <c r="J1710" s="6">
        <v>1944652</v>
      </c>
      <c r="K1710" s="7">
        <f t="shared" si="52"/>
        <v>1055348</v>
      </c>
      <c r="L1710" s="4" t="str">
        <f t="shared" si="53"/>
        <v>SIN REPORTE</v>
      </c>
    </row>
    <row r="1711" spans="1:12" x14ac:dyDescent="0.2">
      <c r="A1711" s="4" t="s">
        <v>11</v>
      </c>
      <c r="B1711" s="4" t="s">
        <v>50</v>
      </c>
      <c r="C1711" s="4" t="s">
        <v>1014</v>
      </c>
      <c r="D1711" s="4" t="s">
        <v>2545</v>
      </c>
      <c r="E1711" s="4" t="s">
        <v>5917</v>
      </c>
      <c r="F1711" s="4">
        <v>1607157</v>
      </c>
      <c r="G1711" s="5" t="s">
        <v>1147</v>
      </c>
      <c r="H1711" s="4">
        <v>0</v>
      </c>
      <c r="I1711" s="6">
        <v>3000000</v>
      </c>
      <c r="J1711" s="6">
        <v>1945656</v>
      </c>
      <c r="K1711" s="7">
        <f t="shared" si="52"/>
        <v>1054344</v>
      </c>
      <c r="L1711" s="4" t="str">
        <f t="shared" si="53"/>
        <v>SIN REPORTE</v>
      </c>
    </row>
    <row r="1712" spans="1:12" x14ac:dyDescent="0.2">
      <c r="A1712" s="4" t="s">
        <v>11</v>
      </c>
      <c r="B1712" s="4" t="s">
        <v>25</v>
      </c>
      <c r="C1712" s="4" t="s">
        <v>809</v>
      </c>
      <c r="D1712" s="4" t="s">
        <v>669</v>
      </c>
      <c r="E1712" s="4" t="s">
        <v>5918</v>
      </c>
      <c r="F1712" s="4">
        <v>748267</v>
      </c>
      <c r="G1712" s="5" t="s">
        <v>1147</v>
      </c>
      <c r="H1712" s="4">
        <v>0</v>
      </c>
      <c r="I1712" s="6">
        <v>3000000</v>
      </c>
      <c r="J1712" s="6">
        <v>1946660</v>
      </c>
      <c r="K1712" s="7">
        <f t="shared" si="52"/>
        <v>1053340</v>
      </c>
      <c r="L1712" s="4" t="str">
        <f t="shared" si="53"/>
        <v>SIN REPORTE</v>
      </c>
    </row>
    <row r="1713" spans="1:12" x14ac:dyDescent="0.2">
      <c r="A1713" s="4" t="s">
        <v>11</v>
      </c>
      <c r="B1713" s="4" t="s">
        <v>12</v>
      </c>
      <c r="C1713" s="4" t="s">
        <v>1271</v>
      </c>
      <c r="D1713" s="4" t="s">
        <v>1435</v>
      </c>
      <c r="E1713" s="4" t="s">
        <v>5919</v>
      </c>
      <c r="F1713" s="4">
        <v>1661477</v>
      </c>
      <c r="G1713" s="5" t="s">
        <v>1147</v>
      </c>
      <c r="H1713" s="4">
        <v>0</v>
      </c>
      <c r="I1713" s="6">
        <v>3000000</v>
      </c>
      <c r="J1713" s="6">
        <v>1947664</v>
      </c>
      <c r="K1713" s="7">
        <f t="shared" si="52"/>
        <v>1052336</v>
      </c>
      <c r="L1713" s="4" t="str">
        <f t="shared" si="53"/>
        <v>SIN REPORTE</v>
      </c>
    </row>
    <row r="1714" spans="1:12" x14ac:dyDescent="0.2">
      <c r="A1714" s="4" t="s">
        <v>11</v>
      </c>
      <c r="B1714" s="4" t="s">
        <v>19</v>
      </c>
      <c r="C1714" s="4" t="s">
        <v>2543</v>
      </c>
      <c r="D1714" s="4" t="s">
        <v>606</v>
      </c>
      <c r="E1714" s="4" t="s">
        <v>5920</v>
      </c>
      <c r="F1714" s="4">
        <v>648871</v>
      </c>
      <c r="G1714" s="5" t="s">
        <v>1147</v>
      </c>
      <c r="H1714" s="4">
        <v>0</v>
      </c>
      <c r="I1714" s="6">
        <v>3000000</v>
      </c>
      <c r="J1714" s="6">
        <v>1948668</v>
      </c>
      <c r="K1714" s="7">
        <f t="shared" si="52"/>
        <v>1051332</v>
      </c>
      <c r="L1714" s="4" t="str">
        <f t="shared" si="53"/>
        <v>SIN REPORTE</v>
      </c>
    </row>
    <row r="1715" spans="1:12" x14ac:dyDescent="0.2">
      <c r="A1715" s="4" t="s">
        <v>11</v>
      </c>
      <c r="B1715" s="4" t="s">
        <v>25</v>
      </c>
      <c r="C1715" s="4" t="s">
        <v>2543</v>
      </c>
      <c r="D1715" s="4" t="s">
        <v>2546</v>
      </c>
      <c r="E1715" s="4" t="s">
        <v>5921</v>
      </c>
      <c r="F1715" s="4">
        <v>859734</v>
      </c>
      <c r="G1715" s="5" t="s">
        <v>1147</v>
      </c>
      <c r="H1715" s="4">
        <v>0</v>
      </c>
      <c r="I1715" s="6">
        <v>3000000</v>
      </c>
      <c r="J1715" s="6">
        <v>1949672</v>
      </c>
      <c r="K1715" s="7">
        <f t="shared" si="52"/>
        <v>1050328</v>
      </c>
      <c r="L1715" s="4" t="str">
        <f t="shared" si="53"/>
        <v>SIN REPORTE</v>
      </c>
    </row>
    <row r="1716" spans="1:12" x14ac:dyDescent="0.2">
      <c r="A1716" s="4" t="s">
        <v>11</v>
      </c>
      <c r="B1716" s="4" t="s">
        <v>25</v>
      </c>
      <c r="C1716" s="4" t="s">
        <v>2543</v>
      </c>
      <c r="D1716" s="4" t="s">
        <v>2547</v>
      </c>
      <c r="E1716" s="4" t="s">
        <v>5922</v>
      </c>
      <c r="F1716" s="4">
        <v>32975</v>
      </c>
      <c r="G1716" s="5" t="s">
        <v>1147</v>
      </c>
      <c r="H1716" s="4">
        <v>0</v>
      </c>
      <c r="I1716" s="6">
        <v>3000000</v>
      </c>
      <c r="J1716" s="6">
        <v>1950676</v>
      </c>
      <c r="K1716" s="7">
        <f t="shared" si="52"/>
        <v>1049324</v>
      </c>
      <c r="L1716" s="4" t="str">
        <f t="shared" si="53"/>
        <v>SIN REPORTE</v>
      </c>
    </row>
    <row r="1717" spans="1:12" x14ac:dyDescent="0.2">
      <c r="A1717" s="4" t="s">
        <v>11</v>
      </c>
      <c r="B1717" s="4" t="s">
        <v>12</v>
      </c>
      <c r="C1717" s="4" t="s">
        <v>809</v>
      </c>
      <c r="D1717" s="4" t="s">
        <v>2548</v>
      </c>
      <c r="E1717" s="4" t="s">
        <v>5923</v>
      </c>
      <c r="F1717" s="4">
        <v>523140</v>
      </c>
      <c r="G1717" s="5" t="s">
        <v>1147</v>
      </c>
      <c r="H1717" s="4">
        <v>0</v>
      </c>
      <c r="I1717" s="6">
        <v>3000000</v>
      </c>
      <c r="J1717" s="6">
        <v>1951680</v>
      </c>
      <c r="K1717" s="7">
        <f t="shared" si="52"/>
        <v>1048320</v>
      </c>
      <c r="L1717" s="4" t="str">
        <f t="shared" si="53"/>
        <v>SIN REPORTE</v>
      </c>
    </row>
    <row r="1718" spans="1:12" x14ac:dyDescent="0.2">
      <c r="A1718" s="4" t="s">
        <v>11</v>
      </c>
      <c r="B1718" s="4" t="s">
        <v>12</v>
      </c>
      <c r="C1718" s="4" t="s">
        <v>1751</v>
      </c>
      <c r="D1718" s="4" t="s">
        <v>1004</v>
      </c>
      <c r="E1718" s="4" t="s">
        <v>5924</v>
      </c>
      <c r="F1718" s="4">
        <v>749604</v>
      </c>
      <c r="G1718" s="5" t="s">
        <v>1147</v>
      </c>
      <c r="H1718" s="4">
        <v>0</v>
      </c>
      <c r="I1718" s="6">
        <v>3000000</v>
      </c>
      <c r="J1718" s="6">
        <v>1952684</v>
      </c>
      <c r="K1718" s="7">
        <f t="shared" si="52"/>
        <v>1047316</v>
      </c>
      <c r="L1718" s="4" t="str">
        <f t="shared" si="53"/>
        <v>SIN REPORTE</v>
      </c>
    </row>
    <row r="1719" spans="1:12" x14ac:dyDescent="0.2">
      <c r="A1719" s="4" t="s">
        <v>11</v>
      </c>
      <c r="B1719" s="4" t="s">
        <v>50</v>
      </c>
      <c r="C1719" s="4" t="s">
        <v>191</v>
      </c>
      <c r="D1719" s="4" t="s">
        <v>628</v>
      </c>
      <c r="E1719" s="4" t="s">
        <v>5925</v>
      </c>
      <c r="F1719" s="4">
        <v>1535689</v>
      </c>
      <c r="G1719" s="5" t="s">
        <v>1147</v>
      </c>
      <c r="H1719" s="4">
        <v>0</v>
      </c>
      <c r="I1719" s="6">
        <v>3000000</v>
      </c>
      <c r="J1719" s="6">
        <v>1953688</v>
      </c>
      <c r="K1719" s="7">
        <f t="shared" si="52"/>
        <v>1046312</v>
      </c>
      <c r="L1719" s="4" t="str">
        <f t="shared" si="53"/>
        <v>SIN REPORTE</v>
      </c>
    </row>
    <row r="1720" spans="1:12" x14ac:dyDescent="0.2">
      <c r="A1720" s="4" t="s">
        <v>11</v>
      </c>
      <c r="B1720" s="4" t="s">
        <v>12</v>
      </c>
      <c r="C1720" s="4" t="s">
        <v>2543</v>
      </c>
      <c r="D1720" s="4" t="s">
        <v>642</v>
      </c>
      <c r="E1720" s="4" t="s">
        <v>5926</v>
      </c>
      <c r="F1720" s="4">
        <v>1660750</v>
      </c>
      <c r="G1720" s="5" t="s">
        <v>1147</v>
      </c>
      <c r="H1720" s="4">
        <v>0</v>
      </c>
      <c r="I1720" s="6">
        <v>3000000</v>
      </c>
      <c r="J1720" s="6">
        <v>1954692</v>
      </c>
      <c r="K1720" s="7">
        <f t="shared" si="52"/>
        <v>1045308</v>
      </c>
      <c r="L1720" s="4" t="str">
        <f t="shared" si="53"/>
        <v>SIN REPORTE</v>
      </c>
    </row>
    <row r="1721" spans="1:12" x14ac:dyDescent="0.2">
      <c r="A1721" s="4" t="s">
        <v>11</v>
      </c>
      <c r="B1721" s="4" t="s">
        <v>67</v>
      </c>
      <c r="C1721" s="4" t="s">
        <v>1259</v>
      </c>
      <c r="D1721" s="4" t="s">
        <v>2549</v>
      </c>
      <c r="E1721" s="4" t="s">
        <v>5927</v>
      </c>
      <c r="F1721" s="4">
        <v>1388766</v>
      </c>
      <c r="G1721" s="5" t="s">
        <v>1147</v>
      </c>
      <c r="H1721" s="4">
        <v>0</v>
      </c>
      <c r="I1721" s="6">
        <v>3000000</v>
      </c>
      <c r="J1721" s="6">
        <v>1955696</v>
      </c>
      <c r="K1721" s="7">
        <f t="shared" si="52"/>
        <v>1044304</v>
      </c>
      <c r="L1721" s="4" t="str">
        <f t="shared" si="53"/>
        <v>SIN REPORTE</v>
      </c>
    </row>
    <row r="1722" spans="1:12" x14ac:dyDescent="0.2">
      <c r="A1722" s="4" t="s">
        <v>11</v>
      </c>
      <c r="B1722" s="4" t="s">
        <v>25</v>
      </c>
      <c r="C1722" s="4" t="s">
        <v>700</v>
      </c>
      <c r="D1722" s="4" t="s">
        <v>2550</v>
      </c>
      <c r="E1722" s="4" t="s">
        <v>5928</v>
      </c>
      <c r="F1722" s="4">
        <v>1443744</v>
      </c>
      <c r="G1722" s="5" t="s">
        <v>1147</v>
      </c>
      <c r="H1722" s="4">
        <v>0</v>
      </c>
      <c r="I1722" s="6">
        <v>3000000</v>
      </c>
      <c r="J1722" s="6">
        <v>1956700</v>
      </c>
      <c r="K1722" s="7">
        <f t="shared" si="52"/>
        <v>1043300</v>
      </c>
      <c r="L1722" s="4" t="str">
        <f t="shared" si="53"/>
        <v>SIN REPORTE</v>
      </c>
    </row>
    <row r="1723" spans="1:12" x14ac:dyDescent="0.2">
      <c r="A1723" s="4" t="s">
        <v>11</v>
      </c>
      <c r="B1723" s="4" t="s">
        <v>12</v>
      </c>
      <c r="C1723" s="4" t="s">
        <v>700</v>
      </c>
      <c r="D1723" s="4" t="s">
        <v>2551</v>
      </c>
      <c r="E1723" s="4" t="s">
        <v>5929</v>
      </c>
      <c r="F1723" s="4">
        <v>1608403</v>
      </c>
      <c r="G1723" s="5" t="s">
        <v>1147</v>
      </c>
      <c r="H1723" s="4">
        <v>0</v>
      </c>
      <c r="I1723" s="6">
        <v>3000000</v>
      </c>
      <c r="J1723" s="6">
        <v>1957704</v>
      </c>
      <c r="K1723" s="7">
        <f t="shared" si="52"/>
        <v>1042296</v>
      </c>
      <c r="L1723" s="4" t="str">
        <f t="shared" si="53"/>
        <v>SIN REPORTE</v>
      </c>
    </row>
    <row r="1724" spans="1:12" x14ac:dyDescent="0.2">
      <c r="A1724" s="4" t="s">
        <v>11</v>
      </c>
      <c r="B1724" s="4" t="s">
        <v>25</v>
      </c>
      <c r="C1724" s="4" t="s">
        <v>1059</v>
      </c>
      <c r="D1724" s="4" t="s">
        <v>2552</v>
      </c>
      <c r="E1724" s="4" t="s">
        <v>5930</v>
      </c>
      <c r="F1724" s="4">
        <v>1447356</v>
      </c>
      <c r="G1724" s="5" t="s">
        <v>1147</v>
      </c>
      <c r="H1724" s="4">
        <v>0</v>
      </c>
      <c r="I1724" s="6">
        <v>3000000</v>
      </c>
      <c r="J1724" s="6">
        <v>1958708</v>
      </c>
      <c r="K1724" s="7">
        <f t="shared" si="52"/>
        <v>1041292</v>
      </c>
      <c r="L1724" s="4" t="str">
        <f t="shared" si="53"/>
        <v>SIN REPORTE</v>
      </c>
    </row>
    <row r="1725" spans="1:12" x14ac:dyDescent="0.2">
      <c r="A1725" s="4" t="s">
        <v>11</v>
      </c>
      <c r="B1725" s="4" t="s">
        <v>12</v>
      </c>
      <c r="C1725" s="4" t="s">
        <v>1361</v>
      </c>
      <c r="D1725" s="4" t="s">
        <v>2553</v>
      </c>
      <c r="E1725" s="4" t="s">
        <v>5931</v>
      </c>
      <c r="F1725" s="4">
        <v>118485</v>
      </c>
      <c r="G1725" s="5" t="s">
        <v>1147</v>
      </c>
      <c r="H1725" s="4">
        <v>0</v>
      </c>
      <c r="I1725" s="6">
        <v>3000000</v>
      </c>
      <c r="J1725" s="6">
        <v>1959712</v>
      </c>
      <c r="K1725" s="7">
        <f t="shared" si="52"/>
        <v>1040288</v>
      </c>
      <c r="L1725" s="4" t="str">
        <f t="shared" si="53"/>
        <v>SIN REPORTE</v>
      </c>
    </row>
    <row r="1726" spans="1:12" x14ac:dyDescent="0.2">
      <c r="A1726" s="4" t="s">
        <v>11</v>
      </c>
      <c r="B1726" s="4" t="s">
        <v>25</v>
      </c>
      <c r="C1726" s="4" t="s">
        <v>1398</v>
      </c>
      <c r="D1726" s="4" t="s">
        <v>2554</v>
      </c>
      <c r="E1726" s="4" t="s">
        <v>5932</v>
      </c>
      <c r="F1726" s="4">
        <v>1061116</v>
      </c>
      <c r="G1726" s="5" t="s">
        <v>1147</v>
      </c>
      <c r="H1726" s="4">
        <v>0</v>
      </c>
      <c r="I1726" s="6">
        <v>3000000</v>
      </c>
      <c r="J1726" s="6">
        <v>1960716</v>
      </c>
      <c r="K1726" s="7">
        <f t="shared" si="52"/>
        <v>1039284</v>
      </c>
      <c r="L1726" s="4" t="str">
        <f t="shared" si="53"/>
        <v>SIN REPORTE</v>
      </c>
    </row>
    <row r="1727" spans="1:12" x14ac:dyDescent="0.2">
      <c r="A1727" s="4" t="s">
        <v>11</v>
      </c>
      <c r="B1727" s="4" t="s">
        <v>12</v>
      </c>
      <c r="C1727" s="4" t="s">
        <v>2555</v>
      </c>
      <c r="D1727" s="4" t="s">
        <v>587</v>
      </c>
      <c r="E1727" s="4" t="s">
        <v>5933</v>
      </c>
      <c r="F1727" s="4">
        <v>676468</v>
      </c>
      <c r="G1727" s="5" t="s">
        <v>1147</v>
      </c>
      <c r="H1727" s="4">
        <v>0</v>
      </c>
      <c r="I1727" s="6">
        <v>3000000</v>
      </c>
      <c r="J1727" s="6">
        <v>1961720</v>
      </c>
      <c r="K1727" s="7">
        <f t="shared" si="52"/>
        <v>1038280</v>
      </c>
      <c r="L1727" s="4" t="str">
        <f t="shared" si="53"/>
        <v>SIN REPORTE</v>
      </c>
    </row>
    <row r="1728" spans="1:12" x14ac:dyDescent="0.2">
      <c r="A1728" s="4" t="s">
        <v>11</v>
      </c>
      <c r="B1728" s="4" t="s">
        <v>488</v>
      </c>
      <c r="C1728" s="4" t="s">
        <v>2556</v>
      </c>
      <c r="D1728" s="4" t="s">
        <v>2557</v>
      </c>
      <c r="E1728" s="4" t="s">
        <v>5934</v>
      </c>
      <c r="F1728" s="4">
        <v>1048576</v>
      </c>
      <c r="G1728" s="5" t="s">
        <v>1147</v>
      </c>
      <c r="H1728" s="4">
        <v>0</v>
      </c>
      <c r="I1728" s="6">
        <v>3000000</v>
      </c>
      <c r="J1728" s="6">
        <v>1962724</v>
      </c>
      <c r="K1728" s="7">
        <f t="shared" si="52"/>
        <v>1037276</v>
      </c>
      <c r="L1728" s="4" t="str">
        <f t="shared" si="53"/>
        <v>SIN REPORTE</v>
      </c>
    </row>
    <row r="1729" spans="1:12" x14ac:dyDescent="0.2">
      <c r="A1729" s="4" t="s">
        <v>11</v>
      </c>
      <c r="B1729" s="4" t="s">
        <v>19</v>
      </c>
      <c r="C1729" s="4" t="s">
        <v>191</v>
      </c>
      <c r="D1729" s="4" t="s">
        <v>1050</v>
      </c>
      <c r="E1729" s="4" t="s">
        <v>4979</v>
      </c>
      <c r="F1729" s="4">
        <v>1615002</v>
      </c>
      <c r="G1729" s="5" t="s">
        <v>1147</v>
      </c>
      <c r="H1729" s="4">
        <v>0</v>
      </c>
      <c r="I1729" s="6">
        <v>3000000</v>
      </c>
      <c r="J1729" s="6">
        <v>1963728</v>
      </c>
      <c r="K1729" s="7">
        <f t="shared" si="52"/>
        <v>1036272</v>
      </c>
      <c r="L1729" s="4" t="str">
        <f t="shared" si="53"/>
        <v>SIN REPORTE</v>
      </c>
    </row>
    <row r="1730" spans="1:12" x14ac:dyDescent="0.2">
      <c r="A1730" s="4" t="s">
        <v>11</v>
      </c>
      <c r="B1730" s="4" t="s">
        <v>19</v>
      </c>
      <c r="C1730" s="4" t="s">
        <v>2520</v>
      </c>
      <c r="D1730" s="4" t="s">
        <v>1467</v>
      </c>
      <c r="E1730" s="4" t="s">
        <v>5935</v>
      </c>
      <c r="F1730" s="4">
        <v>1209806</v>
      </c>
      <c r="G1730" s="5" t="s">
        <v>1147</v>
      </c>
      <c r="H1730" s="4">
        <v>0</v>
      </c>
      <c r="I1730" s="6">
        <v>3000000</v>
      </c>
      <c r="J1730" s="6">
        <v>1964732</v>
      </c>
      <c r="K1730" s="7">
        <f t="shared" si="52"/>
        <v>1035268</v>
      </c>
      <c r="L1730" s="4" t="str">
        <f t="shared" si="53"/>
        <v>SIN REPORTE</v>
      </c>
    </row>
    <row r="1731" spans="1:12" x14ac:dyDescent="0.2">
      <c r="A1731" s="4" t="s">
        <v>11</v>
      </c>
      <c r="B1731" s="4" t="s">
        <v>12</v>
      </c>
      <c r="C1731" s="4" t="s">
        <v>2520</v>
      </c>
      <c r="D1731" s="4" t="s">
        <v>1260</v>
      </c>
      <c r="E1731" s="4" t="s">
        <v>5936</v>
      </c>
      <c r="F1731" s="4">
        <v>1424181</v>
      </c>
      <c r="G1731" s="5" t="s">
        <v>1147</v>
      </c>
      <c r="H1731" s="4">
        <v>0</v>
      </c>
      <c r="I1731" s="6">
        <v>3000000</v>
      </c>
      <c r="J1731" s="6">
        <v>1965736</v>
      </c>
      <c r="K1731" s="7">
        <f t="shared" ref="K1731:K1794" si="54">I1731-J1731</f>
        <v>1034264</v>
      </c>
      <c r="L1731" s="4" t="str">
        <f t="shared" ref="L1731:L1794" si="55">IF(H1731=0,"SIN REPORTE",IF(H1731&lt;=90,"COBRO JURIDICO","CARTERA CASTIGADA"))</f>
        <v>SIN REPORTE</v>
      </c>
    </row>
    <row r="1732" spans="1:12" x14ac:dyDescent="0.2">
      <c r="A1732" s="4" t="s">
        <v>11</v>
      </c>
      <c r="B1732" s="4" t="s">
        <v>12</v>
      </c>
      <c r="C1732" s="4" t="s">
        <v>1425</v>
      </c>
      <c r="D1732" s="4" t="s">
        <v>2558</v>
      </c>
      <c r="E1732" s="4" t="s">
        <v>5937</v>
      </c>
      <c r="F1732" s="4">
        <v>1749553</v>
      </c>
      <c r="G1732" s="5" t="s">
        <v>1147</v>
      </c>
      <c r="H1732" s="4">
        <v>0</v>
      </c>
      <c r="I1732" s="6">
        <v>3000000</v>
      </c>
      <c r="J1732" s="6">
        <v>1966740</v>
      </c>
      <c r="K1732" s="7">
        <f t="shared" si="54"/>
        <v>1033260</v>
      </c>
      <c r="L1732" s="4" t="str">
        <f t="shared" si="55"/>
        <v>SIN REPORTE</v>
      </c>
    </row>
    <row r="1733" spans="1:12" x14ac:dyDescent="0.2">
      <c r="A1733" s="4" t="s">
        <v>11</v>
      </c>
      <c r="B1733" s="4" t="s">
        <v>12</v>
      </c>
      <c r="C1733" s="4" t="s">
        <v>1425</v>
      </c>
      <c r="D1733" s="4" t="s">
        <v>2559</v>
      </c>
      <c r="E1733" s="4" t="s">
        <v>5938</v>
      </c>
      <c r="F1733" s="4">
        <v>1743382</v>
      </c>
      <c r="G1733" s="5" t="s">
        <v>1147</v>
      </c>
      <c r="H1733" s="4">
        <v>0</v>
      </c>
      <c r="I1733" s="6">
        <v>3000000</v>
      </c>
      <c r="J1733" s="6">
        <v>1967744</v>
      </c>
      <c r="K1733" s="7">
        <f t="shared" si="54"/>
        <v>1032256</v>
      </c>
      <c r="L1733" s="4" t="str">
        <f t="shared" si="55"/>
        <v>SIN REPORTE</v>
      </c>
    </row>
    <row r="1734" spans="1:12" x14ac:dyDescent="0.2">
      <c r="A1734" s="4" t="s">
        <v>11</v>
      </c>
      <c r="B1734" s="4" t="s">
        <v>22</v>
      </c>
      <c r="C1734" s="4" t="s">
        <v>1425</v>
      </c>
      <c r="D1734" s="4" t="s">
        <v>2560</v>
      </c>
      <c r="E1734" s="4" t="s">
        <v>5939</v>
      </c>
      <c r="F1734" s="4">
        <v>1366820</v>
      </c>
      <c r="G1734" s="5" t="s">
        <v>1147</v>
      </c>
      <c r="H1734" s="4">
        <v>0</v>
      </c>
      <c r="I1734" s="6">
        <v>3000000</v>
      </c>
      <c r="J1734" s="6">
        <v>1968748</v>
      </c>
      <c r="K1734" s="7">
        <f t="shared" si="54"/>
        <v>1031252</v>
      </c>
      <c r="L1734" s="4" t="str">
        <f t="shared" si="55"/>
        <v>SIN REPORTE</v>
      </c>
    </row>
    <row r="1735" spans="1:12" x14ac:dyDescent="0.2">
      <c r="A1735" s="4" t="s">
        <v>11</v>
      </c>
      <c r="B1735" s="4" t="s">
        <v>67</v>
      </c>
      <c r="C1735" s="4" t="s">
        <v>1425</v>
      </c>
      <c r="D1735" s="4" t="s">
        <v>2561</v>
      </c>
      <c r="E1735" s="4" t="s">
        <v>5940</v>
      </c>
      <c r="F1735" s="4">
        <v>1604428</v>
      </c>
      <c r="G1735" s="5" t="s">
        <v>1147</v>
      </c>
      <c r="H1735" s="4">
        <v>0</v>
      </c>
      <c r="I1735" s="6">
        <v>3000000</v>
      </c>
      <c r="J1735" s="6">
        <v>1969752</v>
      </c>
      <c r="K1735" s="7">
        <f t="shared" si="54"/>
        <v>1030248</v>
      </c>
      <c r="L1735" s="4" t="str">
        <f t="shared" si="55"/>
        <v>SIN REPORTE</v>
      </c>
    </row>
    <row r="1736" spans="1:12" x14ac:dyDescent="0.2">
      <c r="A1736" s="4" t="s">
        <v>11</v>
      </c>
      <c r="B1736" s="4" t="s">
        <v>12</v>
      </c>
      <c r="C1736" s="4" t="s">
        <v>1425</v>
      </c>
      <c r="D1736" s="4" t="s">
        <v>1318</v>
      </c>
      <c r="E1736" s="4" t="s">
        <v>5941</v>
      </c>
      <c r="F1736" s="4">
        <v>1610813</v>
      </c>
      <c r="G1736" s="5" t="s">
        <v>1147</v>
      </c>
      <c r="H1736" s="4">
        <v>0</v>
      </c>
      <c r="I1736" s="6">
        <v>3000000</v>
      </c>
      <c r="J1736" s="6">
        <v>1970756</v>
      </c>
      <c r="K1736" s="7">
        <f t="shared" si="54"/>
        <v>1029244</v>
      </c>
      <c r="L1736" s="4" t="str">
        <f t="shared" si="55"/>
        <v>SIN REPORTE</v>
      </c>
    </row>
    <row r="1737" spans="1:12" x14ac:dyDescent="0.2">
      <c r="A1737" s="4" t="s">
        <v>11</v>
      </c>
      <c r="B1737" s="4" t="s">
        <v>19</v>
      </c>
      <c r="C1737" s="4" t="s">
        <v>275</v>
      </c>
      <c r="D1737" s="4" t="s">
        <v>2562</v>
      </c>
      <c r="E1737" s="4" t="s">
        <v>5942</v>
      </c>
      <c r="F1737" s="4">
        <v>683274</v>
      </c>
      <c r="G1737" s="5" t="s">
        <v>1147</v>
      </c>
      <c r="H1737" s="4">
        <v>0</v>
      </c>
      <c r="I1737" s="6">
        <v>3000000</v>
      </c>
      <c r="J1737" s="6">
        <v>1971760</v>
      </c>
      <c r="K1737" s="7">
        <f t="shared" si="54"/>
        <v>1028240</v>
      </c>
      <c r="L1737" s="4" t="str">
        <f t="shared" si="55"/>
        <v>SIN REPORTE</v>
      </c>
    </row>
    <row r="1738" spans="1:12" x14ac:dyDescent="0.2">
      <c r="A1738" s="4" t="s">
        <v>11</v>
      </c>
      <c r="B1738" s="4" t="s">
        <v>19</v>
      </c>
      <c r="C1738" s="4" t="s">
        <v>1425</v>
      </c>
      <c r="D1738" s="4" t="s">
        <v>2043</v>
      </c>
      <c r="E1738" s="4" t="s">
        <v>5943</v>
      </c>
      <c r="F1738" s="4">
        <v>595601</v>
      </c>
      <c r="G1738" s="5" t="s">
        <v>1147</v>
      </c>
      <c r="H1738" s="4">
        <v>0</v>
      </c>
      <c r="I1738" s="6">
        <v>3000000</v>
      </c>
      <c r="J1738" s="6">
        <v>1972764</v>
      </c>
      <c r="K1738" s="7">
        <f t="shared" si="54"/>
        <v>1027236</v>
      </c>
      <c r="L1738" s="4" t="str">
        <f t="shared" si="55"/>
        <v>SIN REPORTE</v>
      </c>
    </row>
    <row r="1739" spans="1:12" x14ac:dyDescent="0.2">
      <c r="A1739" s="4" t="s">
        <v>11</v>
      </c>
      <c r="B1739" s="4" t="s">
        <v>146</v>
      </c>
      <c r="C1739" s="4" t="s">
        <v>586</v>
      </c>
      <c r="D1739" s="4" t="s">
        <v>2563</v>
      </c>
      <c r="E1739" s="4" t="s">
        <v>5944</v>
      </c>
      <c r="F1739" s="4">
        <v>1151701</v>
      </c>
      <c r="G1739" s="5" t="s">
        <v>1147</v>
      </c>
      <c r="H1739" s="4">
        <v>0</v>
      </c>
      <c r="I1739" s="6">
        <v>3000000</v>
      </c>
      <c r="J1739" s="6">
        <v>1973768</v>
      </c>
      <c r="K1739" s="7">
        <f t="shared" si="54"/>
        <v>1026232</v>
      </c>
      <c r="L1739" s="4" t="str">
        <f t="shared" si="55"/>
        <v>SIN REPORTE</v>
      </c>
    </row>
    <row r="1740" spans="1:12" x14ac:dyDescent="0.2">
      <c r="A1740" s="4" t="s">
        <v>11</v>
      </c>
      <c r="B1740" s="4" t="s">
        <v>19</v>
      </c>
      <c r="C1740" s="4" t="s">
        <v>952</v>
      </c>
      <c r="D1740" s="4" t="s">
        <v>2564</v>
      </c>
      <c r="E1740" s="4" t="s">
        <v>5945</v>
      </c>
      <c r="F1740" s="4">
        <v>597805</v>
      </c>
      <c r="G1740" s="5" t="s">
        <v>1147</v>
      </c>
      <c r="H1740" s="4">
        <v>0</v>
      </c>
      <c r="I1740" s="6">
        <v>3000000</v>
      </c>
      <c r="J1740" s="6">
        <v>1974772</v>
      </c>
      <c r="K1740" s="7">
        <f t="shared" si="54"/>
        <v>1025228</v>
      </c>
      <c r="L1740" s="4" t="str">
        <f t="shared" si="55"/>
        <v>SIN REPORTE</v>
      </c>
    </row>
    <row r="1741" spans="1:12" x14ac:dyDescent="0.2">
      <c r="A1741" s="4" t="s">
        <v>11</v>
      </c>
      <c r="B1741" s="4" t="s">
        <v>16</v>
      </c>
      <c r="C1741" s="4" t="s">
        <v>952</v>
      </c>
      <c r="D1741" s="4" t="s">
        <v>2242</v>
      </c>
      <c r="E1741" s="4" t="s">
        <v>5946</v>
      </c>
      <c r="F1741" s="4">
        <v>1017019</v>
      </c>
      <c r="G1741" s="5" t="s">
        <v>1147</v>
      </c>
      <c r="H1741" s="4">
        <v>0</v>
      </c>
      <c r="I1741" s="6">
        <v>3000000</v>
      </c>
      <c r="J1741" s="6">
        <v>1975776</v>
      </c>
      <c r="K1741" s="7">
        <f t="shared" si="54"/>
        <v>1024224</v>
      </c>
      <c r="L1741" s="4" t="str">
        <f t="shared" si="55"/>
        <v>SIN REPORTE</v>
      </c>
    </row>
    <row r="1742" spans="1:12" x14ac:dyDescent="0.2">
      <c r="A1742" s="4" t="s">
        <v>11</v>
      </c>
      <c r="B1742" s="4" t="s">
        <v>22</v>
      </c>
      <c r="C1742" s="4" t="s">
        <v>2565</v>
      </c>
      <c r="D1742" s="4" t="s">
        <v>2566</v>
      </c>
      <c r="E1742" s="4" t="s">
        <v>5947</v>
      </c>
      <c r="F1742" s="4">
        <v>676641</v>
      </c>
      <c r="G1742" s="5" t="s">
        <v>1147</v>
      </c>
      <c r="H1742" s="4">
        <v>0</v>
      </c>
      <c r="I1742" s="6">
        <v>3000000</v>
      </c>
      <c r="J1742" s="6">
        <v>1976780</v>
      </c>
      <c r="K1742" s="7">
        <f t="shared" si="54"/>
        <v>1023220</v>
      </c>
      <c r="L1742" s="4" t="str">
        <f t="shared" si="55"/>
        <v>SIN REPORTE</v>
      </c>
    </row>
    <row r="1743" spans="1:12" x14ac:dyDescent="0.2">
      <c r="A1743" s="4" t="s">
        <v>11</v>
      </c>
      <c r="B1743" s="4" t="s">
        <v>157</v>
      </c>
      <c r="C1743" s="4" t="s">
        <v>952</v>
      </c>
      <c r="D1743" s="4" t="s">
        <v>52</v>
      </c>
      <c r="E1743" s="4" t="s">
        <v>5948</v>
      </c>
      <c r="F1743" s="4">
        <v>1099637</v>
      </c>
      <c r="G1743" s="5" t="s">
        <v>1147</v>
      </c>
      <c r="H1743" s="4">
        <v>0</v>
      </c>
      <c r="I1743" s="6">
        <v>3000000</v>
      </c>
      <c r="J1743" s="6">
        <v>1977784</v>
      </c>
      <c r="K1743" s="7">
        <f t="shared" si="54"/>
        <v>1022216</v>
      </c>
      <c r="L1743" s="4" t="str">
        <f t="shared" si="55"/>
        <v>SIN REPORTE</v>
      </c>
    </row>
    <row r="1744" spans="1:12" x14ac:dyDescent="0.2">
      <c r="A1744" s="4" t="s">
        <v>11</v>
      </c>
      <c r="B1744" s="4" t="s">
        <v>12</v>
      </c>
      <c r="C1744" s="4" t="s">
        <v>1014</v>
      </c>
      <c r="D1744" s="4" t="s">
        <v>1004</v>
      </c>
      <c r="E1744" s="4" t="s">
        <v>5949</v>
      </c>
      <c r="F1744" s="4">
        <v>44285</v>
      </c>
      <c r="G1744" s="5" t="s">
        <v>1147</v>
      </c>
      <c r="H1744" s="4">
        <v>0</v>
      </c>
      <c r="I1744" s="6">
        <v>3000000</v>
      </c>
      <c r="J1744" s="6">
        <v>1978788</v>
      </c>
      <c r="K1744" s="7">
        <f t="shared" si="54"/>
        <v>1021212</v>
      </c>
      <c r="L1744" s="4" t="str">
        <f t="shared" si="55"/>
        <v>SIN REPORTE</v>
      </c>
    </row>
    <row r="1745" spans="1:12" x14ac:dyDescent="0.2">
      <c r="A1745" s="4" t="s">
        <v>11</v>
      </c>
      <c r="B1745" s="4" t="s">
        <v>157</v>
      </c>
      <c r="C1745" s="4" t="s">
        <v>1957</v>
      </c>
      <c r="D1745" s="4" t="s">
        <v>347</v>
      </c>
      <c r="E1745" s="4" t="s">
        <v>5950</v>
      </c>
      <c r="F1745" s="4">
        <v>1625043</v>
      </c>
      <c r="G1745" s="5" t="s">
        <v>1147</v>
      </c>
      <c r="H1745" s="4">
        <v>0</v>
      </c>
      <c r="I1745" s="6">
        <v>3000000</v>
      </c>
      <c r="J1745" s="6">
        <v>1979792</v>
      </c>
      <c r="K1745" s="7">
        <f t="shared" si="54"/>
        <v>1020208</v>
      </c>
      <c r="L1745" s="4" t="str">
        <f t="shared" si="55"/>
        <v>SIN REPORTE</v>
      </c>
    </row>
    <row r="1746" spans="1:12" x14ac:dyDescent="0.2">
      <c r="A1746" s="4" t="s">
        <v>11</v>
      </c>
      <c r="B1746" s="4" t="s">
        <v>50</v>
      </c>
      <c r="C1746" s="4" t="s">
        <v>1957</v>
      </c>
      <c r="D1746" s="4" t="s">
        <v>2567</v>
      </c>
      <c r="E1746" s="4" t="s">
        <v>5951</v>
      </c>
      <c r="F1746" s="4">
        <v>616019</v>
      </c>
      <c r="G1746" s="5" t="s">
        <v>1147</v>
      </c>
      <c r="H1746" s="4">
        <v>0</v>
      </c>
      <c r="I1746" s="6">
        <v>3000000</v>
      </c>
      <c r="J1746" s="6">
        <v>1980796</v>
      </c>
      <c r="K1746" s="7">
        <f t="shared" si="54"/>
        <v>1019204</v>
      </c>
      <c r="L1746" s="4" t="str">
        <f t="shared" si="55"/>
        <v>SIN REPORTE</v>
      </c>
    </row>
    <row r="1747" spans="1:12" x14ac:dyDescent="0.2">
      <c r="A1747" s="4" t="s">
        <v>11</v>
      </c>
      <c r="B1747" s="4" t="s">
        <v>16</v>
      </c>
      <c r="C1747" s="4" t="s">
        <v>1957</v>
      </c>
      <c r="D1747" s="4" t="s">
        <v>2568</v>
      </c>
      <c r="E1747" s="4" t="s">
        <v>5952</v>
      </c>
      <c r="F1747" s="4">
        <v>1738812</v>
      </c>
      <c r="G1747" s="5" t="s">
        <v>1147</v>
      </c>
      <c r="H1747" s="4">
        <v>0</v>
      </c>
      <c r="I1747" s="6">
        <v>3000000</v>
      </c>
      <c r="J1747" s="6">
        <v>1981800</v>
      </c>
      <c r="K1747" s="7">
        <f t="shared" si="54"/>
        <v>1018200</v>
      </c>
      <c r="L1747" s="4" t="str">
        <f t="shared" si="55"/>
        <v>SIN REPORTE</v>
      </c>
    </row>
    <row r="1748" spans="1:12" x14ac:dyDescent="0.2">
      <c r="A1748" s="4" t="s">
        <v>11</v>
      </c>
      <c r="B1748" s="4" t="s">
        <v>12</v>
      </c>
      <c r="C1748" s="4" t="s">
        <v>1957</v>
      </c>
      <c r="D1748" s="4" t="s">
        <v>2569</v>
      </c>
      <c r="E1748" s="4" t="s">
        <v>5953</v>
      </c>
      <c r="F1748" s="4">
        <v>127171</v>
      </c>
      <c r="G1748" s="5" t="s">
        <v>1147</v>
      </c>
      <c r="H1748" s="4">
        <v>0</v>
      </c>
      <c r="I1748" s="6">
        <v>3000000</v>
      </c>
      <c r="J1748" s="6">
        <v>1982804</v>
      </c>
      <c r="K1748" s="7">
        <f t="shared" si="54"/>
        <v>1017196</v>
      </c>
      <c r="L1748" s="4" t="str">
        <f t="shared" si="55"/>
        <v>SIN REPORTE</v>
      </c>
    </row>
    <row r="1749" spans="1:12" x14ac:dyDescent="0.2">
      <c r="A1749" s="4" t="s">
        <v>11</v>
      </c>
      <c r="B1749" s="4" t="s">
        <v>12</v>
      </c>
      <c r="C1749" s="4" t="s">
        <v>191</v>
      </c>
      <c r="D1749" s="4" t="s">
        <v>1161</v>
      </c>
      <c r="E1749" s="4" t="s">
        <v>4919</v>
      </c>
      <c r="F1749" s="4">
        <v>525731</v>
      </c>
      <c r="G1749" s="5" t="s">
        <v>1147</v>
      </c>
      <c r="H1749" s="4">
        <v>0</v>
      </c>
      <c r="I1749" s="6">
        <v>3000000</v>
      </c>
      <c r="J1749" s="6">
        <v>1983808</v>
      </c>
      <c r="K1749" s="7">
        <f t="shared" si="54"/>
        <v>1016192</v>
      </c>
      <c r="L1749" s="4" t="str">
        <f t="shared" si="55"/>
        <v>SIN REPORTE</v>
      </c>
    </row>
    <row r="1750" spans="1:12" x14ac:dyDescent="0.2">
      <c r="A1750" s="4" t="s">
        <v>11</v>
      </c>
      <c r="B1750" s="4" t="s">
        <v>12</v>
      </c>
      <c r="C1750" s="4" t="s">
        <v>2570</v>
      </c>
      <c r="D1750" s="4" t="s">
        <v>481</v>
      </c>
      <c r="E1750" s="4" t="s">
        <v>5954</v>
      </c>
      <c r="F1750" s="4">
        <v>732873</v>
      </c>
      <c r="G1750" s="5" t="s">
        <v>1147</v>
      </c>
      <c r="H1750" s="4">
        <v>0</v>
      </c>
      <c r="I1750" s="6">
        <v>3000000</v>
      </c>
      <c r="J1750" s="6">
        <v>1984812</v>
      </c>
      <c r="K1750" s="7">
        <f t="shared" si="54"/>
        <v>1015188</v>
      </c>
      <c r="L1750" s="4" t="str">
        <f t="shared" si="55"/>
        <v>SIN REPORTE</v>
      </c>
    </row>
    <row r="1751" spans="1:12" x14ac:dyDescent="0.2">
      <c r="A1751" s="4" t="s">
        <v>11</v>
      </c>
      <c r="B1751" s="4" t="s">
        <v>67</v>
      </c>
      <c r="C1751" s="4" t="s">
        <v>191</v>
      </c>
      <c r="D1751" s="4" t="s">
        <v>1004</v>
      </c>
      <c r="E1751" s="4" t="s">
        <v>5955</v>
      </c>
      <c r="F1751" s="4">
        <v>1359999</v>
      </c>
      <c r="G1751" s="5" t="s">
        <v>1147</v>
      </c>
      <c r="H1751" s="4">
        <v>0</v>
      </c>
      <c r="I1751" s="6">
        <v>3000000</v>
      </c>
      <c r="J1751" s="6">
        <v>1985816</v>
      </c>
      <c r="K1751" s="7">
        <f t="shared" si="54"/>
        <v>1014184</v>
      </c>
      <c r="L1751" s="4" t="str">
        <f t="shared" si="55"/>
        <v>SIN REPORTE</v>
      </c>
    </row>
    <row r="1752" spans="1:12" x14ac:dyDescent="0.2">
      <c r="A1752" s="4" t="s">
        <v>11</v>
      </c>
      <c r="B1752" s="4" t="s">
        <v>12</v>
      </c>
      <c r="C1752" s="4" t="s">
        <v>1454</v>
      </c>
      <c r="D1752" s="4" t="s">
        <v>177</v>
      </c>
      <c r="E1752" s="4" t="s">
        <v>5956</v>
      </c>
      <c r="F1752" s="4">
        <v>693117</v>
      </c>
      <c r="G1752" s="5" t="s">
        <v>1147</v>
      </c>
      <c r="H1752" s="4">
        <v>0</v>
      </c>
      <c r="I1752" s="6">
        <v>3000000</v>
      </c>
      <c r="J1752" s="6">
        <v>1986820</v>
      </c>
      <c r="K1752" s="7">
        <f t="shared" si="54"/>
        <v>1013180</v>
      </c>
      <c r="L1752" s="4" t="str">
        <f t="shared" si="55"/>
        <v>SIN REPORTE</v>
      </c>
    </row>
    <row r="1753" spans="1:12" x14ac:dyDescent="0.2">
      <c r="A1753" s="4" t="s">
        <v>11</v>
      </c>
      <c r="B1753" s="4" t="s">
        <v>50</v>
      </c>
      <c r="C1753" s="4" t="s">
        <v>1454</v>
      </c>
      <c r="D1753" s="4" t="s">
        <v>2571</v>
      </c>
      <c r="E1753" s="4" t="s">
        <v>5957</v>
      </c>
      <c r="F1753" s="4">
        <v>1151404</v>
      </c>
      <c r="G1753" s="5" t="s">
        <v>1147</v>
      </c>
      <c r="H1753" s="4">
        <v>0</v>
      </c>
      <c r="I1753" s="6">
        <v>3000000</v>
      </c>
      <c r="J1753" s="6">
        <v>1987824</v>
      </c>
      <c r="K1753" s="7">
        <f t="shared" si="54"/>
        <v>1012176</v>
      </c>
      <c r="L1753" s="4" t="str">
        <f t="shared" si="55"/>
        <v>SIN REPORTE</v>
      </c>
    </row>
    <row r="1754" spans="1:12" x14ac:dyDescent="0.2">
      <c r="A1754" s="4" t="s">
        <v>11</v>
      </c>
      <c r="B1754" s="4" t="s">
        <v>12</v>
      </c>
      <c r="C1754" s="4" t="s">
        <v>1648</v>
      </c>
      <c r="D1754" s="4" t="s">
        <v>2572</v>
      </c>
      <c r="E1754" s="4" t="s">
        <v>5958</v>
      </c>
      <c r="F1754" s="4">
        <v>613628</v>
      </c>
      <c r="G1754" s="5" t="s">
        <v>1147</v>
      </c>
      <c r="H1754" s="4">
        <v>0</v>
      </c>
      <c r="I1754" s="6">
        <v>3000000</v>
      </c>
      <c r="J1754" s="6">
        <v>1988828</v>
      </c>
      <c r="K1754" s="7">
        <f t="shared" si="54"/>
        <v>1011172</v>
      </c>
      <c r="L1754" s="4" t="str">
        <f t="shared" si="55"/>
        <v>SIN REPORTE</v>
      </c>
    </row>
    <row r="1755" spans="1:12" x14ac:dyDescent="0.2">
      <c r="A1755" s="4" t="s">
        <v>11</v>
      </c>
      <c r="B1755" s="4" t="s">
        <v>12</v>
      </c>
      <c r="C1755" s="4" t="s">
        <v>2492</v>
      </c>
      <c r="D1755" s="4" t="s">
        <v>2573</v>
      </c>
      <c r="E1755" s="4" t="s">
        <v>5959</v>
      </c>
      <c r="F1755" s="4">
        <v>1608411</v>
      </c>
      <c r="G1755" s="5" t="s">
        <v>1147</v>
      </c>
      <c r="H1755" s="4">
        <v>0</v>
      </c>
      <c r="I1755" s="6">
        <v>3000000</v>
      </c>
      <c r="J1755" s="6">
        <v>1989832</v>
      </c>
      <c r="K1755" s="7">
        <f t="shared" si="54"/>
        <v>1010168</v>
      </c>
      <c r="L1755" s="4" t="str">
        <f t="shared" si="55"/>
        <v>SIN REPORTE</v>
      </c>
    </row>
    <row r="1756" spans="1:12" x14ac:dyDescent="0.2">
      <c r="A1756" s="4" t="s">
        <v>11</v>
      </c>
      <c r="B1756" s="4" t="s">
        <v>12</v>
      </c>
      <c r="C1756" s="4" t="s">
        <v>1406</v>
      </c>
      <c r="D1756" s="4" t="s">
        <v>2574</v>
      </c>
      <c r="E1756" s="4" t="s">
        <v>5960</v>
      </c>
      <c r="F1756" s="4">
        <v>602282</v>
      </c>
      <c r="G1756" s="5" t="s">
        <v>1147</v>
      </c>
      <c r="H1756" s="4">
        <v>0</v>
      </c>
      <c r="I1756" s="6">
        <v>3000000</v>
      </c>
      <c r="J1756" s="6">
        <v>1990836</v>
      </c>
      <c r="K1756" s="7">
        <f t="shared" si="54"/>
        <v>1009164</v>
      </c>
      <c r="L1756" s="4" t="str">
        <f t="shared" si="55"/>
        <v>SIN REPORTE</v>
      </c>
    </row>
    <row r="1757" spans="1:12" x14ac:dyDescent="0.2">
      <c r="A1757" s="4" t="s">
        <v>11</v>
      </c>
      <c r="B1757" s="4" t="s">
        <v>157</v>
      </c>
      <c r="C1757" s="4" t="s">
        <v>1641</v>
      </c>
      <c r="D1757" s="4" t="s">
        <v>343</v>
      </c>
      <c r="E1757" s="4" t="s">
        <v>5961</v>
      </c>
      <c r="F1757" s="4">
        <v>649267</v>
      </c>
      <c r="G1757" s="5" t="s">
        <v>1147</v>
      </c>
      <c r="H1757" s="4">
        <v>0</v>
      </c>
      <c r="I1757" s="6">
        <v>3000000</v>
      </c>
      <c r="J1757" s="6">
        <v>1991840</v>
      </c>
      <c r="K1757" s="7">
        <f t="shared" si="54"/>
        <v>1008160</v>
      </c>
      <c r="L1757" s="4" t="str">
        <f t="shared" si="55"/>
        <v>SIN REPORTE</v>
      </c>
    </row>
    <row r="1758" spans="1:12" x14ac:dyDescent="0.2">
      <c r="A1758" s="4" t="s">
        <v>11</v>
      </c>
      <c r="B1758" s="4" t="s">
        <v>19</v>
      </c>
      <c r="C1758" s="4" t="s">
        <v>1406</v>
      </c>
      <c r="D1758" s="4" t="s">
        <v>2575</v>
      </c>
      <c r="E1758" s="4" t="s">
        <v>5962</v>
      </c>
      <c r="F1758" s="4">
        <v>1507167</v>
      </c>
      <c r="G1758" s="5" t="s">
        <v>1147</v>
      </c>
      <c r="H1758" s="4">
        <v>0</v>
      </c>
      <c r="I1758" s="6">
        <v>3000000</v>
      </c>
      <c r="J1758" s="6">
        <v>1992844</v>
      </c>
      <c r="K1758" s="7">
        <f t="shared" si="54"/>
        <v>1007156</v>
      </c>
      <c r="L1758" s="4" t="str">
        <f t="shared" si="55"/>
        <v>SIN REPORTE</v>
      </c>
    </row>
    <row r="1759" spans="1:12" x14ac:dyDescent="0.2">
      <c r="A1759" s="4" t="s">
        <v>11</v>
      </c>
      <c r="B1759" s="4" t="s">
        <v>25</v>
      </c>
      <c r="C1759" s="4" t="s">
        <v>890</v>
      </c>
      <c r="D1759" s="4" t="s">
        <v>2576</v>
      </c>
      <c r="E1759" s="4" t="s">
        <v>5963</v>
      </c>
      <c r="F1759" s="4">
        <v>754166</v>
      </c>
      <c r="G1759" s="5" t="s">
        <v>1147</v>
      </c>
      <c r="H1759" s="4">
        <v>0</v>
      </c>
      <c r="I1759" s="6">
        <v>3000000</v>
      </c>
      <c r="J1759" s="6">
        <v>1993848</v>
      </c>
      <c r="K1759" s="7">
        <f t="shared" si="54"/>
        <v>1006152</v>
      </c>
      <c r="L1759" s="4" t="str">
        <f t="shared" si="55"/>
        <v>SIN REPORTE</v>
      </c>
    </row>
    <row r="1760" spans="1:12" x14ac:dyDescent="0.2">
      <c r="A1760" s="4" t="s">
        <v>11</v>
      </c>
      <c r="B1760" s="4" t="s">
        <v>22</v>
      </c>
      <c r="C1760" s="4" t="s">
        <v>1641</v>
      </c>
      <c r="D1760" s="4" t="s">
        <v>418</v>
      </c>
      <c r="E1760" s="4" t="s">
        <v>5964</v>
      </c>
      <c r="F1760" s="4">
        <v>1621737</v>
      </c>
      <c r="G1760" s="5" t="s">
        <v>1147</v>
      </c>
      <c r="H1760" s="4">
        <v>0</v>
      </c>
      <c r="I1760" s="6">
        <v>3000000</v>
      </c>
      <c r="J1760" s="6">
        <v>1994852</v>
      </c>
      <c r="K1760" s="7">
        <f t="shared" si="54"/>
        <v>1005148</v>
      </c>
      <c r="L1760" s="4" t="str">
        <f t="shared" si="55"/>
        <v>SIN REPORTE</v>
      </c>
    </row>
    <row r="1761" spans="1:12" x14ac:dyDescent="0.2">
      <c r="A1761" s="4" t="s">
        <v>11</v>
      </c>
      <c r="B1761" s="4" t="s">
        <v>22</v>
      </c>
      <c r="C1761" s="4" t="s">
        <v>700</v>
      </c>
      <c r="D1761" s="4" t="s">
        <v>463</v>
      </c>
      <c r="E1761" s="4" t="s">
        <v>5965</v>
      </c>
      <c r="F1761" s="4">
        <v>1079944</v>
      </c>
      <c r="G1761" s="5" t="s">
        <v>1147</v>
      </c>
      <c r="H1761" s="4">
        <v>0</v>
      </c>
      <c r="I1761" s="6">
        <v>3000000</v>
      </c>
      <c r="J1761" s="6">
        <v>1995856</v>
      </c>
      <c r="K1761" s="7">
        <f t="shared" si="54"/>
        <v>1004144</v>
      </c>
      <c r="L1761" s="4" t="str">
        <f t="shared" si="55"/>
        <v>SIN REPORTE</v>
      </c>
    </row>
    <row r="1762" spans="1:12" x14ac:dyDescent="0.2">
      <c r="A1762" s="4" t="s">
        <v>11</v>
      </c>
      <c r="B1762" s="4" t="s">
        <v>67</v>
      </c>
      <c r="C1762" s="4" t="s">
        <v>1131</v>
      </c>
      <c r="D1762" s="4" t="s">
        <v>2577</v>
      </c>
      <c r="E1762" s="4" t="s">
        <v>5966</v>
      </c>
      <c r="F1762" s="4">
        <v>772101</v>
      </c>
      <c r="G1762" s="5" t="s">
        <v>1147</v>
      </c>
      <c r="H1762" s="4">
        <v>0</v>
      </c>
      <c r="I1762" s="6">
        <v>3000000</v>
      </c>
      <c r="J1762" s="6">
        <v>1996860</v>
      </c>
      <c r="K1762" s="7">
        <f t="shared" si="54"/>
        <v>1003140</v>
      </c>
      <c r="L1762" s="4" t="str">
        <f t="shared" si="55"/>
        <v>SIN REPORTE</v>
      </c>
    </row>
    <row r="1763" spans="1:12" x14ac:dyDescent="0.2">
      <c r="A1763" s="4" t="s">
        <v>11</v>
      </c>
      <c r="B1763" s="4" t="s">
        <v>12</v>
      </c>
      <c r="C1763" s="4" t="s">
        <v>1131</v>
      </c>
      <c r="D1763" s="4" t="s">
        <v>2578</v>
      </c>
      <c r="E1763" s="4" t="s">
        <v>5967</v>
      </c>
      <c r="F1763" s="4">
        <v>739621</v>
      </c>
      <c r="G1763" s="5" t="s">
        <v>1147</v>
      </c>
      <c r="H1763" s="4">
        <v>0</v>
      </c>
      <c r="I1763" s="6">
        <v>3000000</v>
      </c>
      <c r="J1763" s="6">
        <v>1997864</v>
      </c>
      <c r="K1763" s="7">
        <f t="shared" si="54"/>
        <v>1002136</v>
      </c>
      <c r="L1763" s="4" t="str">
        <f t="shared" si="55"/>
        <v>SIN REPORTE</v>
      </c>
    </row>
    <row r="1764" spans="1:12" x14ac:dyDescent="0.2">
      <c r="A1764" s="4" t="s">
        <v>11</v>
      </c>
      <c r="B1764" s="4" t="s">
        <v>12</v>
      </c>
      <c r="C1764" s="4" t="s">
        <v>1976</v>
      </c>
      <c r="D1764" s="4" t="s">
        <v>2579</v>
      </c>
      <c r="E1764" s="4" t="s">
        <v>5968</v>
      </c>
      <c r="F1764" s="4">
        <v>1506375</v>
      </c>
      <c r="G1764" s="5" t="s">
        <v>1147</v>
      </c>
      <c r="H1764" s="4">
        <v>0</v>
      </c>
      <c r="I1764" s="6">
        <v>3000000</v>
      </c>
      <c r="J1764" s="6">
        <v>1998868</v>
      </c>
      <c r="K1764" s="7">
        <f t="shared" si="54"/>
        <v>1001132</v>
      </c>
      <c r="L1764" s="4" t="str">
        <f t="shared" si="55"/>
        <v>SIN REPORTE</v>
      </c>
    </row>
    <row r="1765" spans="1:12" x14ac:dyDescent="0.2">
      <c r="A1765" s="4" t="s">
        <v>11</v>
      </c>
      <c r="B1765" s="4" t="s">
        <v>50</v>
      </c>
      <c r="C1765" s="4" t="s">
        <v>1224</v>
      </c>
      <c r="D1765" s="4" t="s">
        <v>2580</v>
      </c>
      <c r="E1765" s="4" t="s">
        <v>5969</v>
      </c>
      <c r="F1765" s="4">
        <v>1539517</v>
      </c>
      <c r="G1765" s="5" t="s">
        <v>1147</v>
      </c>
      <c r="H1765" s="4">
        <v>0</v>
      </c>
      <c r="I1765" s="6">
        <v>3000000</v>
      </c>
      <c r="J1765" s="6">
        <v>1999872</v>
      </c>
      <c r="K1765" s="7">
        <f t="shared" si="54"/>
        <v>1000128</v>
      </c>
      <c r="L1765" s="4" t="str">
        <f t="shared" si="55"/>
        <v>SIN REPORTE</v>
      </c>
    </row>
    <row r="1766" spans="1:12" x14ac:dyDescent="0.2">
      <c r="A1766" s="4" t="s">
        <v>11</v>
      </c>
      <c r="B1766" s="4" t="s">
        <v>157</v>
      </c>
      <c r="C1766" s="4" t="s">
        <v>1134</v>
      </c>
      <c r="D1766" s="4" t="s">
        <v>2581</v>
      </c>
      <c r="E1766" s="4" t="s">
        <v>5970</v>
      </c>
      <c r="F1766" s="4">
        <v>745032</v>
      </c>
      <c r="G1766" s="5" t="s">
        <v>1147</v>
      </c>
      <c r="H1766" s="4">
        <v>0</v>
      </c>
      <c r="I1766" s="6">
        <v>3000000</v>
      </c>
      <c r="J1766" s="6">
        <v>2000876</v>
      </c>
      <c r="K1766" s="7">
        <f t="shared" si="54"/>
        <v>999124</v>
      </c>
      <c r="L1766" s="4" t="str">
        <f t="shared" si="55"/>
        <v>SIN REPORTE</v>
      </c>
    </row>
    <row r="1767" spans="1:12" x14ac:dyDescent="0.2">
      <c r="A1767" s="4" t="s">
        <v>11</v>
      </c>
      <c r="B1767" s="4" t="s">
        <v>50</v>
      </c>
      <c r="C1767" s="4" t="s">
        <v>2582</v>
      </c>
      <c r="D1767" s="4" t="s">
        <v>2583</v>
      </c>
      <c r="E1767" s="4" t="s">
        <v>5971</v>
      </c>
      <c r="F1767" s="4">
        <v>516425</v>
      </c>
      <c r="G1767" s="5" t="s">
        <v>1147</v>
      </c>
      <c r="H1767" s="4">
        <v>0</v>
      </c>
      <c r="I1767" s="6">
        <v>3000000</v>
      </c>
      <c r="J1767" s="6">
        <v>2001880</v>
      </c>
      <c r="K1767" s="7">
        <f t="shared" si="54"/>
        <v>998120</v>
      </c>
      <c r="L1767" s="4" t="str">
        <f t="shared" si="55"/>
        <v>SIN REPORTE</v>
      </c>
    </row>
    <row r="1768" spans="1:12" x14ac:dyDescent="0.2">
      <c r="A1768" s="4" t="s">
        <v>11</v>
      </c>
      <c r="B1768" s="4" t="s">
        <v>19</v>
      </c>
      <c r="C1768" s="4" t="s">
        <v>1134</v>
      </c>
      <c r="D1768" s="4" t="s">
        <v>2584</v>
      </c>
      <c r="E1768" s="4" t="s">
        <v>5972</v>
      </c>
      <c r="F1768" s="4">
        <v>601862</v>
      </c>
      <c r="G1768" s="5" t="s">
        <v>1147</v>
      </c>
      <c r="H1768" s="4">
        <v>0</v>
      </c>
      <c r="I1768" s="6">
        <v>3000000</v>
      </c>
      <c r="J1768" s="6">
        <v>2002884</v>
      </c>
      <c r="K1768" s="7">
        <f t="shared" si="54"/>
        <v>997116</v>
      </c>
      <c r="L1768" s="4" t="str">
        <f t="shared" si="55"/>
        <v>SIN REPORTE</v>
      </c>
    </row>
    <row r="1769" spans="1:12" x14ac:dyDescent="0.2">
      <c r="A1769" s="4" t="s">
        <v>11</v>
      </c>
      <c r="B1769" s="4" t="s">
        <v>12</v>
      </c>
      <c r="C1769" s="4" t="s">
        <v>191</v>
      </c>
      <c r="D1769" s="4" t="s">
        <v>2585</v>
      </c>
      <c r="E1769" s="4" t="s">
        <v>5973</v>
      </c>
      <c r="F1769" s="4">
        <v>1555166</v>
      </c>
      <c r="G1769" s="5" t="s">
        <v>1147</v>
      </c>
      <c r="H1769" s="4">
        <v>0</v>
      </c>
      <c r="I1769" s="6">
        <v>3000000</v>
      </c>
      <c r="J1769" s="6">
        <v>2003888</v>
      </c>
      <c r="K1769" s="7">
        <f t="shared" si="54"/>
        <v>996112</v>
      </c>
      <c r="L1769" s="4" t="str">
        <f t="shared" si="55"/>
        <v>SIN REPORTE</v>
      </c>
    </row>
    <row r="1770" spans="1:12" x14ac:dyDescent="0.2">
      <c r="A1770" s="4" t="s">
        <v>11</v>
      </c>
      <c r="B1770" s="4" t="s">
        <v>25</v>
      </c>
      <c r="C1770" s="4" t="s">
        <v>805</v>
      </c>
      <c r="D1770" s="4" t="s">
        <v>2586</v>
      </c>
      <c r="E1770" s="4" t="s">
        <v>5974</v>
      </c>
      <c r="F1770" s="4">
        <v>4617</v>
      </c>
      <c r="G1770" s="5" t="s">
        <v>1147</v>
      </c>
      <c r="H1770" s="4">
        <v>0</v>
      </c>
      <c r="I1770" s="6">
        <v>3000000</v>
      </c>
      <c r="J1770" s="6">
        <v>2004892</v>
      </c>
      <c r="K1770" s="7">
        <f t="shared" si="54"/>
        <v>995108</v>
      </c>
      <c r="L1770" s="4" t="str">
        <f t="shared" si="55"/>
        <v>SIN REPORTE</v>
      </c>
    </row>
    <row r="1771" spans="1:12" x14ac:dyDescent="0.2">
      <c r="A1771" s="4" t="s">
        <v>11</v>
      </c>
      <c r="B1771" s="4" t="s">
        <v>67</v>
      </c>
      <c r="C1771" s="4" t="s">
        <v>805</v>
      </c>
      <c r="D1771" s="4" t="s">
        <v>2587</v>
      </c>
      <c r="E1771" s="4" t="s">
        <v>5975</v>
      </c>
      <c r="F1771" s="4">
        <v>1389442</v>
      </c>
      <c r="G1771" s="5" t="s">
        <v>1147</v>
      </c>
      <c r="H1771" s="4">
        <v>0</v>
      </c>
      <c r="I1771" s="6">
        <v>3000000</v>
      </c>
      <c r="J1771" s="6">
        <v>2005896</v>
      </c>
      <c r="K1771" s="7">
        <f t="shared" si="54"/>
        <v>994104</v>
      </c>
      <c r="L1771" s="4" t="str">
        <f t="shared" si="55"/>
        <v>SIN REPORTE</v>
      </c>
    </row>
    <row r="1772" spans="1:12" x14ac:dyDescent="0.2">
      <c r="A1772" s="4" t="s">
        <v>11</v>
      </c>
      <c r="B1772" s="4" t="s">
        <v>12</v>
      </c>
      <c r="C1772" s="4" t="s">
        <v>389</v>
      </c>
      <c r="D1772" s="4" t="s">
        <v>305</v>
      </c>
      <c r="E1772" s="4" t="s">
        <v>5976</v>
      </c>
      <c r="F1772" s="4">
        <v>40994</v>
      </c>
      <c r="G1772" s="5" t="s">
        <v>1147</v>
      </c>
      <c r="H1772" s="4">
        <v>0</v>
      </c>
      <c r="I1772" s="6">
        <v>3000000</v>
      </c>
      <c r="J1772" s="6">
        <v>2006900</v>
      </c>
      <c r="K1772" s="7">
        <f t="shared" si="54"/>
        <v>993100</v>
      </c>
      <c r="L1772" s="4" t="str">
        <f t="shared" si="55"/>
        <v>SIN REPORTE</v>
      </c>
    </row>
    <row r="1773" spans="1:12" x14ac:dyDescent="0.2">
      <c r="A1773" s="4" t="s">
        <v>11</v>
      </c>
      <c r="B1773" s="4" t="s">
        <v>25</v>
      </c>
      <c r="C1773" s="4" t="s">
        <v>389</v>
      </c>
      <c r="D1773" s="4" t="s">
        <v>597</v>
      </c>
      <c r="E1773" s="4" t="s">
        <v>5977</v>
      </c>
      <c r="F1773" s="4">
        <v>1662467</v>
      </c>
      <c r="G1773" s="5" t="s">
        <v>1147</v>
      </c>
      <c r="H1773" s="4">
        <v>0</v>
      </c>
      <c r="I1773" s="6">
        <v>3000000</v>
      </c>
      <c r="J1773" s="6">
        <v>2007904</v>
      </c>
      <c r="K1773" s="7">
        <f t="shared" si="54"/>
        <v>992096</v>
      </c>
      <c r="L1773" s="4" t="str">
        <f t="shared" si="55"/>
        <v>SIN REPORTE</v>
      </c>
    </row>
    <row r="1774" spans="1:12" x14ac:dyDescent="0.2">
      <c r="A1774" s="4" t="s">
        <v>11</v>
      </c>
      <c r="B1774" s="4" t="s">
        <v>19</v>
      </c>
      <c r="C1774" s="4" t="s">
        <v>2588</v>
      </c>
      <c r="D1774" s="4" t="s">
        <v>2589</v>
      </c>
      <c r="E1774" s="4" t="s">
        <v>5978</v>
      </c>
      <c r="F1774" s="4">
        <v>1115789</v>
      </c>
      <c r="G1774" s="5" t="s">
        <v>1147</v>
      </c>
      <c r="H1774" s="4">
        <v>0</v>
      </c>
      <c r="I1774" s="6">
        <v>3000000</v>
      </c>
      <c r="J1774" s="6">
        <v>2008908</v>
      </c>
      <c r="K1774" s="7">
        <f t="shared" si="54"/>
        <v>991092</v>
      </c>
      <c r="L1774" s="4" t="str">
        <f t="shared" si="55"/>
        <v>SIN REPORTE</v>
      </c>
    </row>
    <row r="1775" spans="1:12" x14ac:dyDescent="0.2">
      <c r="A1775" s="4" t="s">
        <v>11</v>
      </c>
      <c r="B1775" s="4" t="s">
        <v>25</v>
      </c>
      <c r="C1775" s="4" t="s">
        <v>805</v>
      </c>
      <c r="D1775" s="4" t="s">
        <v>2590</v>
      </c>
      <c r="E1775" s="4" t="s">
        <v>5979</v>
      </c>
      <c r="F1775" s="4">
        <v>1365798</v>
      </c>
      <c r="G1775" s="5" t="s">
        <v>1147</v>
      </c>
      <c r="H1775" s="4">
        <v>0</v>
      </c>
      <c r="I1775" s="6">
        <v>3000000</v>
      </c>
      <c r="J1775" s="6">
        <v>2009912</v>
      </c>
      <c r="K1775" s="7">
        <f t="shared" si="54"/>
        <v>990088</v>
      </c>
      <c r="L1775" s="4" t="str">
        <f t="shared" si="55"/>
        <v>SIN REPORTE</v>
      </c>
    </row>
    <row r="1776" spans="1:12" x14ac:dyDescent="0.2">
      <c r="A1776" s="4" t="s">
        <v>11</v>
      </c>
      <c r="B1776" s="4" t="s">
        <v>12</v>
      </c>
      <c r="C1776" s="4" t="s">
        <v>2591</v>
      </c>
      <c r="D1776" s="4" t="s">
        <v>2592</v>
      </c>
      <c r="E1776" s="4" t="s">
        <v>5980</v>
      </c>
      <c r="F1776" s="4">
        <v>1507571</v>
      </c>
      <c r="G1776" s="5" t="s">
        <v>1147</v>
      </c>
      <c r="H1776" s="4">
        <v>0</v>
      </c>
      <c r="I1776" s="6">
        <v>3000000</v>
      </c>
      <c r="J1776" s="6">
        <v>2010916</v>
      </c>
      <c r="K1776" s="7">
        <f t="shared" si="54"/>
        <v>989084</v>
      </c>
      <c r="L1776" s="4" t="str">
        <f t="shared" si="55"/>
        <v>SIN REPORTE</v>
      </c>
    </row>
    <row r="1777" spans="1:12" x14ac:dyDescent="0.2">
      <c r="A1777" s="4" t="s">
        <v>11</v>
      </c>
      <c r="B1777" s="4" t="s">
        <v>12</v>
      </c>
      <c r="C1777" s="4" t="s">
        <v>805</v>
      </c>
      <c r="D1777" s="4" t="s">
        <v>2593</v>
      </c>
      <c r="E1777" s="4" t="s">
        <v>5981</v>
      </c>
      <c r="F1777" s="4">
        <v>1808490</v>
      </c>
      <c r="G1777" s="5" t="s">
        <v>1147</v>
      </c>
      <c r="H1777" s="4">
        <v>0</v>
      </c>
      <c r="I1777" s="6">
        <v>3000000</v>
      </c>
      <c r="J1777" s="6">
        <v>2011920</v>
      </c>
      <c r="K1777" s="7">
        <f t="shared" si="54"/>
        <v>988080</v>
      </c>
      <c r="L1777" s="4" t="str">
        <f t="shared" si="55"/>
        <v>SIN REPORTE</v>
      </c>
    </row>
    <row r="1778" spans="1:12" x14ac:dyDescent="0.2">
      <c r="A1778" s="4" t="s">
        <v>11</v>
      </c>
      <c r="B1778" s="4" t="s">
        <v>25</v>
      </c>
      <c r="C1778" s="4" t="s">
        <v>1125</v>
      </c>
      <c r="D1778" s="4" t="s">
        <v>539</v>
      </c>
      <c r="E1778" s="4" t="s">
        <v>5982</v>
      </c>
      <c r="F1778" s="4">
        <v>89595</v>
      </c>
      <c r="G1778" s="5" t="s">
        <v>1147</v>
      </c>
      <c r="H1778" s="4">
        <v>0</v>
      </c>
      <c r="I1778" s="6">
        <v>3000000</v>
      </c>
      <c r="J1778" s="6">
        <v>2012924</v>
      </c>
      <c r="K1778" s="7">
        <f t="shared" si="54"/>
        <v>987076</v>
      </c>
      <c r="L1778" s="4" t="str">
        <f t="shared" si="55"/>
        <v>SIN REPORTE</v>
      </c>
    </row>
    <row r="1779" spans="1:12" x14ac:dyDescent="0.2">
      <c r="A1779" s="4" t="s">
        <v>11</v>
      </c>
      <c r="B1779" s="4" t="s">
        <v>19</v>
      </c>
      <c r="C1779" s="4" t="s">
        <v>2594</v>
      </c>
      <c r="D1779" s="4" t="s">
        <v>2595</v>
      </c>
      <c r="E1779" s="4" t="s">
        <v>5983</v>
      </c>
      <c r="F1779" s="4">
        <v>1592425</v>
      </c>
      <c r="G1779" s="5" t="s">
        <v>1147</v>
      </c>
      <c r="H1779" s="4">
        <v>0</v>
      </c>
      <c r="I1779" s="6">
        <v>3000000</v>
      </c>
      <c r="J1779" s="6">
        <v>2013928</v>
      </c>
      <c r="K1779" s="7">
        <f t="shared" si="54"/>
        <v>986072</v>
      </c>
      <c r="L1779" s="4" t="str">
        <f t="shared" si="55"/>
        <v>SIN REPORTE</v>
      </c>
    </row>
    <row r="1780" spans="1:12" x14ac:dyDescent="0.2">
      <c r="A1780" s="4" t="s">
        <v>11</v>
      </c>
      <c r="B1780" s="4" t="s">
        <v>12</v>
      </c>
      <c r="C1780" s="4" t="s">
        <v>1054</v>
      </c>
      <c r="D1780" s="4" t="s">
        <v>1498</v>
      </c>
      <c r="E1780" s="4" t="s">
        <v>5984</v>
      </c>
      <c r="F1780" s="4">
        <v>1660719</v>
      </c>
      <c r="G1780" s="5" t="s">
        <v>1147</v>
      </c>
      <c r="H1780" s="4">
        <v>0</v>
      </c>
      <c r="I1780" s="6">
        <v>3000000</v>
      </c>
      <c r="J1780" s="6">
        <v>2014932</v>
      </c>
      <c r="K1780" s="7">
        <f t="shared" si="54"/>
        <v>985068</v>
      </c>
      <c r="L1780" s="4" t="str">
        <f t="shared" si="55"/>
        <v>SIN REPORTE</v>
      </c>
    </row>
    <row r="1781" spans="1:12" x14ac:dyDescent="0.2">
      <c r="A1781" s="4" t="s">
        <v>11</v>
      </c>
      <c r="B1781" s="4" t="s">
        <v>12</v>
      </c>
      <c r="C1781" s="4" t="s">
        <v>2596</v>
      </c>
      <c r="D1781" s="4" t="s">
        <v>2597</v>
      </c>
      <c r="E1781" s="4" t="s">
        <v>5985</v>
      </c>
      <c r="F1781" s="4">
        <v>680395</v>
      </c>
      <c r="G1781" s="5" t="s">
        <v>1147</v>
      </c>
      <c r="H1781" s="4">
        <v>0</v>
      </c>
      <c r="I1781" s="6">
        <v>3000000</v>
      </c>
      <c r="J1781" s="6">
        <v>2015936</v>
      </c>
      <c r="K1781" s="7">
        <f t="shared" si="54"/>
        <v>984064</v>
      </c>
      <c r="L1781" s="4" t="str">
        <f t="shared" si="55"/>
        <v>SIN REPORTE</v>
      </c>
    </row>
    <row r="1782" spans="1:12" x14ac:dyDescent="0.2">
      <c r="A1782" s="4" t="s">
        <v>11</v>
      </c>
      <c r="B1782" s="4" t="s">
        <v>22</v>
      </c>
      <c r="C1782" s="4" t="s">
        <v>2596</v>
      </c>
      <c r="D1782" s="4" t="s">
        <v>1428</v>
      </c>
      <c r="E1782" s="4" t="s">
        <v>5986</v>
      </c>
      <c r="F1782" s="4">
        <v>788511</v>
      </c>
      <c r="G1782" s="5" t="s">
        <v>1147</v>
      </c>
      <c r="H1782" s="4">
        <v>0</v>
      </c>
      <c r="I1782" s="6">
        <v>3000000</v>
      </c>
      <c r="J1782" s="6">
        <v>2016940</v>
      </c>
      <c r="K1782" s="7">
        <f t="shared" si="54"/>
        <v>983060</v>
      </c>
      <c r="L1782" s="4" t="str">
        <f t="shared" si="55"/>
        <v>SIN REPORTE</v>
      </c>
    </row>
    <row r="1783" spans="1:12" x14ac:dyDescent="0.2">
      <c r="A1783" s="4" t="s">
        <v>11</v>
      </c>
      <c r="B1783" s="4" t="s">
        <v>12</v>
      </c>
      <c r="C1783" s="4" t="s">
        <v>2524</v>
      </c>
      <c r="D1783" s="4" t="s">
        <v>2598</v>
      </c>
      <c r="E1783" s="4" t="s">
        <v>5987</v>
      </c>
      <c r="F1783" s="4">
        <v>1659380</v>
      </c>
      <c r="G1783" s="5" t="s">
        <v>1147</v>
      </c>
      <c r="H1783" s="4">
        <v>0</v>
      </c>
      <c r="I1783" s="6">
        <v>3000000</v>
      </c>
      <c r="J1783" s="6">
        <v>2017944</v>
      </c>
      <c r="K1783" s="7">
        <f t="shared" si="54"/>
        <v>982056</v>
      </c>
      <c r="L1783" s="4" t="str">
        <f t="shared" si="55"/>
        <v>SIN REPORTE</v>
      </c>
    </row>
    <row r="1784" spans="1:12" x14ac:dyDescent="0.2">
      <c r="A1784" s="4" t="s">
        <v>11</v>
      </c>
      <c r="B1784" s="4" t="s">
        <v>25</v>
      </c>
      <c r="C1784" s="4" t="s">
        <v>2596</v>
      </c>
      <c r="D1784" s="4" t="s">
        <v>2599</v>
      </c>
      <c r="E1784" s="4" t="s">
        <v>5988</v>
      </c>
      <c r="F1784" s="4">
        <v>1620440</v>
      </c>
      <c r="G1784" s="5" t="s">
        <v>1147</v>
      </c>
      <c r="H1784" s="4">
        <v>0</v>
      </c>
      <c r="I1784" s="6">
        <v>3000000</v>
      </c>
      <c r="J1784" s="6">
        <v>2018948</v>
      </c>
      <c r="K1784" s="7">
        <f t="shared" si="54"/>
        <v>981052</v>
      </c>
      <c r="L1784" s="4" t="str">
        <f t="shared" si="55"/>
        <v>SIN REPORTE</v>
      </c>
    </row>
    <row r="1785" spans="1:12" x14ac:dyDescent="0.2">
      <c r="A1785" s="4" t="s">
        <v>11</v>
      </c>
      <c r="B1785" s="4" t="s">
        <v>25</v>
      </c>
      <c r="C1785" s="4" t="s">
        <v>2600</v>
      </c>
      <c r="D1785" s="4" t="s">
        <v>87</v>
      </c>
      <c r="E1785" s="4" t="s">
        <v>5989</v>
      </c>
      <c r="F1785" s="4">
        <v>613636</v>
      </c>
      <c r="G1785" s="5" t="s">
        <v>1147</v>
      </c>
      <c r="H1785" s="4">
        <v>0</v>
      </c>
      <c r="I1785" s="6">
        <v>3000000</v>
      </c>
      <c r="J1785" s="6">
        <v>2019952</v>
      </c>
      <c r="K1785" s="7">
        <f t="shared" si="54"/>
        <v>980048</v>
      </c>
      <c r="L1785" s="4" t="str">
        <f t="shared" si="55"/>
        <v>SIN REPORTE</v>
      </c>
    </row>
    <row r="1786" spans="1:12" x14ac:dyDescent="0.2">
      <c r="A1786" s="4" t="s">
        <v>11</v>
      </c>
      <c r="B1786" s="4" t="s">
        <v>19</v>
      </c>
      <c r="C1786" s="4" t="s">
        <v>1954</v>
      </c>
      <c r="D1786" s="4" t="s">
        <v>1710</v>
      </c>
      <c r="E1786" s="4" t="s">
        <v>5990</v>
      </c>
      <c r="F1786" s="4">
        <v>680544</v>
      </c>
      <c r="G1786" s="5" t="s">
        <v>1147</v>
      </c>
      <c r="H1786" s="4">
        <v>0</v>
      </c>
      <c r="I1786" s="6">
        <v>3000000</v>
      </c>
      <c r="J1786" s="6">
        <v>2020956</v>
      </c>
      <c r="K1786" s="7">
        <f t="shared" si="54"/>
        <v>979044</v>
      </c>
      <c r="L1786" s="4" t="str">
        <f t="shared" si="55"/>
        <v>SIN REPORTE</v>
      </c>
    </row>
    <row r="1787" spans="1:12" x14ac:dyDescent="0.2">
      <c r="A1787" s="4" t="s">
        <v>11</v>
      </c>
      <c r="B1787" s="4" t="s">
        <v>16</v>
      </c>
      <c r="C1787" s="4" t="s">
        <v>2601</v>
      </c>
      <c r="D1787" s="4" t="s">
        <v>2602</v>
      </c>
      <c r="E1787" s="4" t="s">
        <v>5991</v>
      </c>
      <c r="F1787" s="4">
        <v>33262</v>
      </c>
      <c r="G1787" s="5" t="s">
        <v>1147</v>
      </c>
      <c r="H1787" s="4">
        <v>0</v>
      </c>
      <c r="I1787" s="6">
        <v>3000000</v>
      </c>
      <c r="J1787" s="6">
        <v>2021960</v>
      </c>
      <c r="K1787" s="7">
        <f t="shared" si="54"/>
        <v>978040</v>
      </c>
      <c r="L1787" s="4" t="str">
        <f t="shared" si="55"/>
        <v>SIN REPORTE</v>
      </c>
    </row>
    <row r="1788" spans="1:12" x14ac:dyDescent="0.2">
      <c r="A1788" s="4" t="s">
        <v>11</v>
      </c>
      <c r="B1788" s="4" t="s">
        <v>12</v>
      </c>
      <c r="C1788" s="4" t="s">
        <v>2603</v>
      </c>
      <c r="D1788" s="4" t="s">
        <v>2604</v>
      </c>
      <c r="E1788" s="4" t="s">
        <v>5992</v>
      </c>
      <c r="F1788" s="4">
        <v>636454</v>
      </c>
      <c r="G1788" s="5" t="s">
        <v>1147</v>
      </c>
      <c r="H1788" s="4">
        <v>0</v>
      </c>
      <c r="I1788" s="6">
        <v>3000000</v>
      </c>
      <c r="J1788" s="6">
        <v>2022964</v>
      </c>
      <c r="K1788" s="7">
        <f t="shared" si="54"/>
        <v>977036</v>
      </c>
      <c r="L1788" s="4" t="str">
        <f t="shared" si="55"/>
        <v>SIN REPORTE</v>
      </c>
    </row>
    <row r="1789" spans="1:12" x14ac:dyDescent="0.2">
      <c r="A1789" s="4" t="s">
        <v>11</v>
      </c>
      <c r="B1789" s="4" t="s">
        <v>19</v>
      </c>
      <c r="C1789" s="4" t="s">
        <v>1954</v>
      </c>
      <c r="D1789" s="4" t="s">
        <v>2605</v>
      </c>
      <c r="E1789" s="4" t="s">
        <v>5993</v>
      </c>
      <c r="F1789" s="4">
        <v>621324</v>
      </c>
      <c r="G1789" s="5" t="s">
        <v>1147</v>
      </c>
      <c r="H1789" s="4">
        <v>0</v>
      </c>
      <c r="I1789" s="6">
        <v>3000000</v>
      </c>
      <c r="J1789" s="6">
        <v>2023968</v>
      </c>
      <c r="K1789" s="7">
        <f t="shared" si="54"/>
        <v>976032</v>
      </c>
      <c r="L1789" s="4" t="str">
        <f t="shared" si="55"/>
        <v>SIN REPORTE</v>
      </c>
    </row>
    <row r="1790" spans="1:12" x14ac:dyDescent="0.2">
      <c r="A1790" s="4" t="s">
        <v>11</v>
      </c>
      <c r="B1790" s="4" t="s">
        <v>22</v>
      </c>
      <c r="C1790" s="4" t="s">
        <v>275</v>
      </c>
      <c r="D1790" s="4" t="s">
        <v>2606</v>
      </c>
      <c r="E1790" s="4" t="s">
        <v>5994</v>
      </c>
      <c r="F1790" s="4">
        <v>735629</v>
      </c>
      <c r="G1790" s="5" t="s">
        <v>1147</v>
      </c>
      <c r="H1790" s="4">
        <v>0</v>
      </c>
      <c r="I1790" s="6">
        <v>3000000</v>
      </c>
      <c r="J1790" s="6">
        <v>2024972</v>
      </c>
      <c r="K1790" s="7">
        <f t="shared" si="54"/>
        <v>975028</v>
      </c>
      <c r="L1790" s="4" t="str">
        <f t="shared" si="55"/>
        <v>SIN REPORTE</v>
      </c>
    </row>
    <row r="1791" spans="1:12" x14ac:dyDescent="0.2">
      <c r="A1791" s="4" t="s">
        <v>11</v>
      </c>
      <c r="B1791" s="4" t="s">
        <v>16</v>
      </c>
      <c r="C1791" s="4" t="s">
        <v>1136</v>
      </c>
      <c r="D1791" s="4" t="s">
        <v>2607</v>
      </c>
      <c r="E1791" s="4" t="s">
        <v>5995</v>
      </c>
      <c r="F1791" s="4">
        <v>1062106</v>
      </c>
      <c r="G1791" s="5" t="s">
        <v>1147</v>
      </c>
      <c r="H1791" s="4">
        <v>0</v>
      </c>
      <c r="I1791" s="6">
        <v>3000000</v>
      </c>
      <c r="J1791" s="6">
        <v>2025976</v>
      </c>
      <c r="K1791" s="7">
        <f t="shared" si="54"/>
        <v>974024</v>
      </c>
      <c r="L1791" s="4" t="str">
        <f t="shared" si="55"/>
        <v>SIN REPORTE</v>
      </c>
    </row>
    <row r="1792" spans="1:12" x14ac:dyDescent="0.2">
      <c r="A1792" s="4" t="s">
        <v>11</v>
      </c>
      <c r="B1792" s="4" t="s">
        <v>25</v>
      </c>
      <c r="C1792" s="4" t="s">
        <v>2603</v>
      </c>
      <c r="D1792" s="4" t="s">
        <v>2608</v>
      </c>
      <c r="E1792" s="4" t="s">
        <v>5996</v>
      </c>
      <c r="F1792" s="4">
        <v>1090487</v>
      </c>
      <c r="G1792" s="5" t="s">
        <v>1147</v>
      </c>
      <c r="H1792" s="4">
        <v>0</v>
      </c>
      <c r="I1792" s="6">
        <v>3000000</v>
      </c>
      <c r="J1792" s="6">
        <v>2026980</v>
      </c>
      <c r="K1792" s="7">
        <f t="shared" si="54"/>
        <v>973020</v>
      </c>
      <c r="L1792" s="4" t="str">
        <f t="shared" si="55"/>
        <v>SIN REPORTE</v>
      </c>
    </row>
    <row r="1793" spans="1:12" x14ac:dyDescent="0.2">
      <c r="A1793" s="4" t="s">
        <v>11</v>
      </c>
      <c r="B1793" s="4" t="s">
        <v>12</v>
      </c>
      <c r="C1793" s="4" t="s">
        <v>2609</v>
      </c>
      <c r="D1793" s="4" t="s">
        <v>2610</v>
      </c>
      <c r="E1793" s="4" t="s">
        <v>5997</v>
      </c>
      <c r="F1793" s="4">
        <v>765683</v>
      </c>
      <c r="G1793" s="5" t="s">
        <v>1147</v>
      </c>
      <c r="H1793" s="4">
        <v>0</v>
      </c>
      <c r="I1793" s="6">
        <v>3000000</v>
      </c>
      <c r="J1793" s="6">
        <v>2027984</v>
      </c>
      <c r="K1793" s="7">
        <f t="shared" si="54"/>
        <v>972016</v>
      </c>
      <c r="L1793" s="4" t="str">
        <f t="shared" si="55"/>
        <v>SIN REPORTE</v>
      </c>
    </row>
    <row r="1794" spans="1:12" x14ac:dyDescent="0.2">
      <c r="A1794" s="4" t="s">
        <v>11</v>
      </c>
      <c r="B1794" s="4" t="s">
        <v>19</v>
      </c>
      <c r="C1794" s="4" t="s">
        <v>1138</v>
      </c>
      <c r="D1794" s="4" t="s">
        <v>2611</v>
      </c>
      <c r="E1794" s="4" t="s">
        <v>5998</v>
      </c>
      <c r="F1794" s="4">
        <v>674638</v>
      </c>
      <c r="G1794" s="5" t="s">
        <v>1147</v>
      </c>
      <c r="H1794" s="4">
        <v>0</v>
      </c>
      <c r="I1794" s="6">
        <v>3000000</v>
      </c>
      <c r="J1794" s="6">
        <v>2028988</v>
      </c>
      <c r="K1794" s="7">
        <f t="shared" si="54"/>
        <v>971012</v>
      </c>
      <c r="L1794" s="4" t="str">
        <f t="shared" si="55"/>
        <v>SIN REPORTE</v>
      </c>
    </row>
    <row r="1795" spans="1:12" x14ac:dyDescent="0.2">
      <c r="A1795" s="4" t="s">
        <v>11</v>
      </c>
      <c r="B1795" s="4" t="s">
        <v>25</v>
      </c>
      <c r="C1795" s="4" t="s">
        <v>191</v>
      </c>
      <c r="D1795" s="4" t="s">
        <v>2612</v>
      </c>
      <c r="E1795" s="4" t="s">
        <v>5999</v>
      </c>
      <c r="F1795" s="4">
        <v>732642</v>
      </c>
      <c r="G1795" s="5" t="s">
        <v>1147</v>
      </c>
      <c r="H1795" s="4">
        <v>0</v>
      </c>
      <c r="I1795" s="6">
        <v>3000000</v>
      </c>
      <c r="J1795" s="6">
        <v>2029992</v>
      </c>
      <c r="K1795" s="7">
        <f t="shared" ref="K1795:K1858" si="56">I1795-J1795</f>
        <v>970008</v>
      </c>
      <c r="L1795" s="4" t="str">
        <f t="shared" ref="L1795:L1858" si="57">IF(H1795=0,"SIN REPORTE",IF(H1795&lt;=90,"COBRO JURIDICO","CARTERA CASTIGADA"))</f>
        <v>SIN REPORTE</v>
      </c>
    </row>
    <row r="1796" spans="1:12" x14ac:dyDescent="0.2">
      <c r="A1796" s="4" t="s">
        <v>11</v>
      </c>
      <c r="B1796" s="4" t="s">
        <v>19</v>
      </c>
      <c r="C1796" s="4" t="s">
        <v>2603</v>
      </c>
      <c r="D1796" s="4" t="s">
        <v>2613</v>
      </c>
      <c r="E1796" s="4" t="s">
        <v>6000</v>
      </c>
      <c r="F1796" s="4">
        <v>1713724</v>
      </c>
      <c r="G1796" s="5" t="s">
        <v>1147</v>
      </c>
      <c r="H1796" s="4">
        <v>0</v>
      </c>
      <c r="I1796" s="6">
        <v>3000000</v>
      </c>
      <c r="J1796" s="6">
        <v>2030996</v>
      </c>
      <c r="K1796" s="7">
        <f t="shared" si="56"/>
        <v>969004</v>
      </c>
      <c r="L1796" s="4" t="str">
        <f t="shared" si="57"/>
        <v>SIN REPORTE</v>
      </c>
    </row>
    <row r="1797" spans="1:12" x14ac:dyDescent="0.2">
      <c r="A1797" s="4" t="s">
        <v>11</v>
      </c>
      <c r="B1797" s="4" t="s">
        <v>25</v>
      </c>
      <c r="C1797" s="4" t="s">
        <v>2609</v>
      </c>
      <c r="D1797" s="4" t="s">
        <v>2614</v>
      </c>
      <c r="E1797" s="4" t="s">
        <v>6001</v>
      </c>
      <c r="F1797" s="4">
        <v>1390432</v>
      </c>
      <c r="G1797" s="5" t="s">
        <v>1147</v>
      </c>
      <c r="H1797" s="4">
        <v>0</v>
      </c>
      <c r="I1797" s="6">
        <v>3000000</v>
      </c>
      <c r="J1797" s="6">
        <v>2032000</v>
      </c>
      <c r="K1797" s="7">
        <f t="shared" si="56"/>
        <v>968000</v>
      </c>
      <c r="L1797" s="4" t="str">
        <f t="shared" si="57"/>
        <v>SIN REPORTE</v>
      </c>
    </row>
    <row r="1798" spans="1:12" x14ac:dyDescent="0.2">
      <c r="A1798" s="4" t="s">
        <v>11</v>
      </c>
      <c r="B1798" s="4" t="s">
        <v>146</v>
      </c>
      <c r="C1798" s="4" t="s">
        <v>275</v>
      </c>
      <c r="D1798" s="4" t="s">
        <v>1506</v>
      </c>
      <c r="E1798" s="4" t="s">
        <v>6002</v>
      </c>
      <c r="F1798" s="4">
        <v>1681418</v>
      </c>
      <c r="G1798" s="5" t="s">
        <v>1147</v>
      </c>
      <c r="H1798" s="4">
        <v>0</v>
      </c>
      <c r="I1798" s="6">
        <v>3000000</v>
      </c>
      <c r="J1798" s="6">
        <v>2033004</v>
      </c>
      <c r="K1798" s="7">
        <f t="shared" si="56"/>
        <v>966996</v>
      </c>
      <c r="L1798" s="4" t="str">
        <f t="shared" si="57"/>
        <v>SIN REPORTE</v>
      </c>
    </row>
    <row r="1799" spans="1:12" x14ac:dyDescent="0.2">
      <c r="A1799" s="4" t="s">
        <v>11</v>
      </c>
      <c r="B1799" s="4" t="s">
        <v>19</v>
      </c>
      <c r="C1799" s="4" t="s">
        <v>1419</v>
      </c>
      <c r="D1799" s="4" t="s">
        <v>297</v>
      </c>
      <c r="E1799" s="4" t="s">
        <v>6003</v>
      </c>
      <c r="F1799" s="4">
        <v>611143</v>
      </c>
      <c r="G1799" s="5" t="s">
        <v>1147</v>
      </c>
      <c r="H1799" s="4">
        <v>0</v>
      </c>
      <c r="I1799" s="6">
        <v>3000000</v>
      </c>
      <c r="J1799" s="6">
        <v>2034008</v>
      </c>
      <c r="K1799" s="7">
        <f t="shared" si="56"/>
        <v>965992</v>
      </c>
      <c r="L1799" s="4" t="str">
        <f t="shared" si="57"/>
        <v>SIN REPORTE</v>
      </c>
    </row>
    <row r="1800" spans="1:12" x14ac:dyDescent="0.2">
      <c r="A1800" s="4" t="s">
        <v>11</v>
      </c>
      <c r="B1800" s="4" t="s">
        <v>19</v>
      </c>
      <c r="C1800" s="4" t="s">
        <v>1406</v>
      </c>
      <c r="D1800" s="4" t="s">
        <v>2615</v>
      </c>
      <c r="E1800" s="4" t="s">
        <v>6004</v>
      </c>
      <c r="F1800" s="4">
        <v>566693</v>
      </c>
      <c r="G1800" s="5" t="s">
        <v>1147</v>
      </c>
      <c r="H1800" s="4">
        <v>0</v>
      </c>
      <c r="I1800" s="6">
        <v>3000000</v>
      </c>
      <c r="J1800" s="6">
        <v>2035012</v>
      </c>
      <c r="K1800" s="7">
        <f t="shared" si="56"/>
        <v>964988</v>
      </c>
      <c r="L1800" s="4" t="str">
        <f t="shared" si="57"/>
        <v>SIN REPORTE</v>
      </c>
    </row>
    <row r="1801" spans="1:12" x14ac:dyDescent="0.2">
      <c r="A1801" s="4" t="s">
        <v>11</v>
      </c>
      <c r="B1801" s="4" t="s">
        <v>12</v>
      </c>
      <c r="C1801" s="4" t="s">
        <v>1406</v>
      </c>
      <c r="D1801" s="4" t="s">
        <v>678</v>
      </c>
      <c r="E1801" s="4" t="s">
        <v>6005</v>
      </c>
      <c r="F1801" s="4">
        <v>1683331</v>
      </c>
      <c r="G1801" s="5" t="s">
        <v>1147</v>
      </c>
      <c r="H1801" s="4">
        <v>0</v>
      </c>
      <c r="I1801" s="6">
        <v>3000000</v>
      </c>
      <c r="J1801" s="6">
        <v>2036016</v>
      </c>
      <c r="K1801" s="7">
        <f t="shared" si="56"/>
        <v>963984</v>
      </c>
      <c r="L1801" s="4" t="str">
        <f t="shared" si="57"/>
        <v>SIN REPORTE</v>
      </c>
    </row>
    <row r="1802" spans="1:12" x14ac:dyDescent="0.2">
      <c r="A1802" s="4" t="s">
        <v>11</v>
      </c>
      <c r="B1802" s="4" t="s">
        <v>12</v>
      </c>
      <c r="C1802" s="4" t="s">
        <v>191</v>
      </c>
      <c r="D1802" s="4" t="s">
        <v>1256</v>
      </c>
      <c r="E1802" s="4" t="s">
        <v>4991</v>
      </c>
      <c r="F1802" s="4">
        <v>1436490</v>
      </c>
      <c r="G1802" s="5" t="s">
        <v>1147</v>
      </c>
      <c r="H1802" s="4">
        <v>0</v>
      </c>
      <c r="I1802" s="6">
        <v>3000000</v>
      </c>
      <c r="J1802" s="6">
        <v>2037020</v>
      </c>
      <c r="K1802" s="7">
        <f t="shared" si="56"/>
        <v>962980</v>
      </c>
      <c r="L1802" s="4" t="str">
        <f t="shared" si="57"/>
        <v>SIN REPORTE</v>
      </c>
    </row>
    <row r="1803" spans="1:12" x14ac:dyDescent="0.2">
      <c r="A1803" s="4" t="s">
        <v>11</v>
      </c>
      <c r="B1803" s="4" t="s">
        <v>12</v>
      </c>
      <c r="C1803" s="4" t="s">
        <v>1406</v>
      </c>
      <c r="D1803" s="4" t="s">
        <v>2616</v>
      </c>
      <c r="E1803" s="4" t="s">
        <v>6006</v>
      </c>
      <c r="F1803" s="4">
        <v>1172509</v>
      </c>
      <c r="G1803" s="5" t="s">
        <v>1147</v>
      </c>
      <c r="H1803" s="4">
        <v>0</v>
      </c>
      <c r="I1803" s="6">
        <v>3000000</v>
      </c>
      <c r="J1803" s="6">
        <v>2038024</v>
      </c>
      <c r="K1803" s="7">
        <f t="shared" si="56"/>
        <v>961976</v>
      </c>
      <c r="L1803" s="4" t="str">
        <f t="shared" si="57"/>
        <v>SIN REPORTE</v>
      </c>
    </row>
    <row r="1804" spans="1:12" x14ac:dyDescent="0.2">
      <c r="A1804" s="4" t="s">
        <v>11</v>
      </c>
      <c r="B1804" s="4" t="s">
        <v>12</v>
      </c>
      <c r="C1804" s="4" t="s">
        <v>1746</v>
      </c>
      <c r="D1804" s="4" t="s">
        <v>1439</v>
      </c>
      <c r="E1804" s="4" t="s">
        <v>6007</v>
      </c>
      <c r="F1804" s="4">
        <v>616894</v>
      </c>
      <c r="G1804" s="5" t="s">
        <v>1147</v>
      </c>
      <c r="H1804" s="4">
        <v>0</v>
      </c>
      <c r="I1804" s="6">
        <v>3000000</v>
      </c>
      <c r="J1804" s="6">
        <v>2039028</v>
      </c>
      <c r="K1804" s="7">
        <f t="shared" si="56"/>
        <v>960972</v>
      </c>
      <c r="L1804" s="4" t="str">
        <f t="shared" si="57"/>
        <v>SIN REPORTE</v>
      </c>
    </row>
    <row r="1805" spans="1:12" x14ac:dyDescent="0.2">
      <c r="A1805" s="4" t="s">
        <v>11</v>
      </c>
      <c r="B1805" s="4" t="s">
        <v>12</v>
      </c>
      <c r="C1805" s="4" t="s">
        <v>586</v>
      </c>
      <c r="D1805" s="4" t="s">
        <v>2617</v>
      </c>
      <c r="E1805" s="4" t="s">
        <v>6008</v>
      </c>
      <c r="F1805" s="4">
        <v>533925</v>
      </c>
      <c r="G1805" s="5" t="s">
        <v>1147</v>
      </c>
      <c r="H1805" s="4">
        <v>0</v>
      </c>
      <c r="I1805" s="6">
        <v>3000000</v>
      </c>
      <c r="J1805" s="6">
        <v>2040032</v>
      </c>
      <c r="K1805" s="7">
        <f t="shared" si="56"/>
        <v>959968</v>
      </c>
      <c r="L1805" s="4" t="str">
        <f t="shared" si="57"/>
        <v>SIN REPORTE</v>
      </c>
    </row>
    <row r="1806" spans="1:12" x14ac:dyDescent="0.2">
      <c r="A1806" s="4" t="s">
        <v>11</v>
      </c>
      <c r="B1806" s="4" t="s">
        <v>67</v>
      </c>
      <c r="C1806" s="4" t="s">
        <v>2618</v>
      </c>
      <c r="D1806" s="4" t="s">
        <v>2619</v>
      </c>
      <c r="E1806" s="4" t="s">
        <v>6009</v>
      </c>
      <c r="F1806" s="4">
        <v>1756434</v>
      </c>
      <c r="G1806" s="5" t="s">
        <v>1147</v>
      </c>
      <c r="H1806" s="4">
        <v>0</v>
      </c>
      <c r="I1806" s="6">
        <v>3000000</v>
      </c>
      <c r="J1806" s="6">
        <v>2041036</v>
      </c>
      <c r="K1806" s="7">
        <f t="shared" si="56"/>
        <v>958964</v>
      </c>
      <c r="L1806" s="4" t="str">
        <f t="shared" si="57"/>
        <v>SIN REPORTE</v>
      </c>
    </row>
    <row r="1807" spans="1:12" x14ac:dyDescent="0.2">
      <c r="A1807" s="4" t="s">
        <v>11</v>
      </c>
      <c r="B1807" s="4" t="s">
        <v>12</v>
      </c>
      <c r="C1807" s="4" t="s">
        <v>2620</v>
      </c>
      <c r="D1807" s="4" t="s">
        <v>2621</v>
      </c>
      <c r="E1807" s="4" t="s">
        <v>6010</v>
      </c>
      <c r="F1807" s="4">
        <v>38865</v>
      </c>
      <c r="G1807" s="5" t="s">
        <v>1147</v>
      </c>
      <c r="H1807" s="4">
        <v>0</v>
      </c>
      <c r="I1807" s="6">
        <v>3000000</v>
      </c>
      <c r="J1807" s="6">
        <v>2042040</v>
      </c>
      <c r="K1807" s="7">
        <f t="shared" si="56"/>
        <v>957960</v>
      </c>
      <c r="L1807" s="4" t="str">
        <f t="shared" si="57"/>
        <v>SIN REPORTE</v>
      </c>
    </row>
    <row r="1808" spans="1:12" x14ac:dyDescent="0.2">
      <c r="A1808" s="4" t="s">
        <v>11</v>
      </c>
      <c r="B1808" s="4" t="s">
        <v>22</v>
      </c>
      <c r="C1808" s="4" t="s">
        <v>2622</v>
      </c>
      <c r="D1808" s="4" t="s">
        <v>2623</v>
      </c>
      <c r="E1808" s="4" t="s">
        <v>6011</v>
      </c>
      <c r="F1808" s="4">
        <v>199420</v>
      </c>
      <c r="G1808" s="5" t="s">
        <v>1147</v>
      </c>
      <c r="H1808" s="4">
        <v>0</v>
      </c>
      <c r="I1808" s="6">
        <v>3000000</v>
      </c>
      <c r="J1808" s="6">
        <v>2043044</v>
      </c>
      <c r="K1808" s="7">
        <f t="shared" si="56"/>
        <v>956956</v>
      </c>
      <c r="L1808" s="4" t="str">
        <f t="shared" si="57"/>
        <v>SIN REPORTE</v>
      </c>
    </row>
    <row r="1809" spans="1:12" x14ac:dyDescent="0.2">
      <c r="A1809" s="4" t="s">
        <v>11</v>
      </c>
      <c r="B1809" s="4" t="s">
        <v>12</v>
      </c>
      <c r="C1809" s="4" t="s">
        <v>2308</v>
      </c>
      <c r="D1809" s="4" t="s">
        <v>2624</v>
      </c>
      <c r="E1809" s="4" t="s">
        <v>6012</v>
      </c>
      <c r="F1809" s="4">
        <v>1658937</v>
      </c>
      <c r="G1809" s="5" t="s">
        <v>1147</v>
      </c>
      <c r="H1809" s="4">
        <v>0</v>
      </c>
      <c r="I1809" s="6">
        <v>3000000</v>
      </c>
      <c r="J1809" s="6">
        <v>2044048</v>
      </c>
      <c r="K1809" s="7">
        <f t="shared" si="56"/>
        <v>955952</v>
      </c>
      <c r="L1809" s="4" t="str">
        <f t="shared" si="57"/>
        <v>SIN REPORTE</v>
      </c>
    </row>
    <row r="1810" spans="1:12" x14ac:dyDescent="0.2">
      <c r="A1810" s="4" t="s">
        <v>11</v>
      </c>
      <c r="B1810" s="4" t="s">
        <v>22</v>
      </c>
      <c r="C1810" s="4" t="s">
        <v>2308</v>
      </c>
      <c r="D1810" s="4" t="s">
        <v>2625</v>
      </c>
      <c r="E1810" s="4" t="s">
        <v>6013</v>
      </c>
      <c r="F1810" s="4">
        <v>1239266</v>
      </c>
      <c r="G1810" s="5" t="s">
        <v>1147</v>
      </c>
      <c r="H1810" s="4">
        <v>0</v>
      </c>
      <c r="I1810" s="6">
        <v>3000000</v>
      </c>
      <c r="J1810" s="6">
        <v>2045052</v>
      </c>
      <c r="K1810" s="7">
        <f t="shared" si="56"/>
        <v>954948</v>
      </c>
      <c r="L1810" s="4" t="str">
        <f t="shared" si="57"/>
        <v>SIN REPORTE</v>
      </c>
    </row>
    <row r="1811" spans="1:12" x14ac:dyDescent="0.2">
      <c r="A1811" s="4" t="s">
        <v>11</v>
      </c>
      <c r="B1811" s="4" t="s">
        <v>12</v>
      </c>
      <c r="C1811" s="4" t="s">
        <v>2626</v>
      </c>
      <c r="D1811" s="4" t="s">
        <v>2627</v>
      </c>
      <c r="E1811" s="4" t="s">
        <v>6014</v>
      </c>
      <c r="F1811" s="4">
        <v>1502697</v>
      </c>
      <c r="G1811" s="5" t="s">
        <v>1147</v>
      </c>
      <c r="H1811" s="4">
        <v>0</v>
      </c>
      <c r="I1811" s="6">
        <v>3000000</v>
      </c>
      <c r="J1811" s="6">
        <v>2046056</v>
      </c>
      <c r="K1811" s="7">
        <f t="shared" si="56"/>
        <v>953944</v>
      </c>
      <c r="L1811" s="4" t="str">
        <f t="shared" si="57"/>
        <v>SIN REPORTE</v>
      </c>
    </row>
    <row r="1812" spans="1:12" x14ac:dyDescent="0.2">
      <c r="A1812" s="4" t="s">
        <v>11</v>
      </c>
      <c r="B1812" s="4" t="s">
        <v>19</v>
      </c>
      <c r="C1812" s="4" t="s">
        <v>2308</v>
      </c>
      <c r="D1812" s="4" t="s">
        <v>1222</v>
      </c>
      <c r="E1812" s="4" t="s">
        <v>6015</v>
      </c>
      <c r="F1812" s="4">
        <v>525624</v>
      </c>
      <c r="G1812" s="5" t="s">
        <v>1147</v>
      </c>
      <c r="H1812" s="4">
        <v>0</v>
      </c>
      <c r="I1812" s="6">
        <v>3000000</v>
      </c>
      <c r="J1812" s="6">
        <v>2047060</v>
      </c>
      <c r="K1812" s="7">
        <f t="shared" si="56"/>
        <v>952940</v>
      </c>
      <c r="L1812" s="4" t="str">
        <f t="shared" si="57"/>
        <v>SIN REPORTE</v>
      </c>
    </row>
    <row r="1813" spans="1:12" x14ac:dyDescent="0.2">
      <c r="A1813" s="4" t="s">
        <v>11</v>
      </c>
      <c r="B1813" s="4" t="s">
        <v>22</v>
      </c>
      <c r="C1813" s="4" t="s">
        <v>1425</v>
      </c>
      <c r="D1813" s="4" t="s">
        <v>2628</v>
      </c>
      <c r="E1813" s="4" t="s">
        <v>6016</v>
      </c>
      <c r="F1813" s="4">
        <v>220259</v>
      </c>
      <c r="G1813" s="5" t="s">
        <v>1147</v>
      </c>
      <c r="H1813" s="4">
        <v>0</v>
      </c>
      <c r="I1813" s="6">
        <v>3000000</v>
      </c>
      <c r="J1813" s="6">
        <v>2048064</v>
      </c>
      <c r="K1813" s="7">
        <f t="shared" si="56"/>
        <v>951936</v>
      </c>
      <c r="L1813" s="4" t="str">
        <f t="shared" si="57"/>
        <v>SIN REPORTE</v>
      </c>
    </row>
    <row r="1814" spans="1:12" x14ac:dyDescent="0.2">
      <c r="A1814" s="4" t="s">
        <v>11</v>
      </c>
      <c r="B1814" s="4" t="s">
        <v>12</v>
      </c>
      <c r="C1814" s="4" t="s">
        <v>2626</v>
      </c>
      <c r="D1814" s="4" t="s">
        <v>2629</v>
      </c>
      <c r="E1814" s="4" t="s">
        <v>6017</v>
      </c>
      <c r="F1814" s="4">
        <v>676666</v>
      </c>
      <c r="G1814" s="5" t="s">
        <v>1147</v>
      </c>
      <c r="H1814" s="4">
        <v>0</v>
      </c>
      <c r="I1814" s="6">
        <v>3000000</v>
      </c>
      <c r="J1814" s="6">
        <v>2049068</v>
      </c>
      <c r="K1814" s="7">
        <f t="shared" si="56"/>
        <v>950932</v>
      </c>
      <c r="L1814" s="4" t="str">
        <f t="shared" si="57"/>
        <v>SIN REPORTE</v>
      </c>
    </row>
    <row r="1815" spans="1:12" x14ac:dyDescent="0.2">
      <c r="A1815" s="4" t="s">
        <v>11</v>
      </c>
      <c r="B1815" s="4" t="s">
        <v>12</v>
      </c>
      <c r="C1815" s="4" t="s">
        <v>2308</v>
      </c>
      <c r="D1815" s="4" t="s">
        <v>2630</v>
      </c>
      <c r="E1815" s="4" t="s">
        <v>6018</v>
      </c>
      <c r="F1815" s="4">
        <v>1660081</v>
      </c>
      <c r="G1815" s="5" t="s">
        <v>1147</v>
      </c>
      <c r="H1815" s="4">
        <v>0</v>
      </c>
      <c r="I1815" s="6">
        <v>3000000</v>
      </c>
      <c r="J1815" s="6">
        <v>2050072</v>
      </c>
      <c r="K1815" s="7">
        <f t="shared" si="56"/>
        <v>949928</v>
      </c>
      <c r="L1815" s="4" t="str">
        <f t="shared" si="57"/>
        <v>SIN REPORTE</v>
      </c>
    </row>
    <row r="1816" spans="1:12" x14ac:dyDescent="0.2">
      <c r="A1816" s="4" t="s">
        <v>11</v>
      </c>
      <c r="B1816" s="4" t="s">
        <v>19</v>
      </c>
      <c r="C1816" s="4" t="s">
        <v>1136</v>
      </c>
      <c r="D1816" s="4" t="s">
        <v>1222</v>
      </c>
      <c r="E1816" s="4" t="s">
        <v>6019</v>
      </c>
      <c r="F1816" s="4">
        <v>1662541</v>
      </c>
      <c r="G1816" s="5" t="s">
        <v>1147</v>
      </c>
      <c r="H1816" s="4">
        <v>0</v>
      </c>
      <c r="I1816" s="6">
        <v>3000000</v>
      </c>
      <c r="J1816" s="6">
        <v>2051076</v>
      </c>
      <c r="K1816" s="7">
        <f t="shared" si="56"/>
        <v>948924</v>
      </c>
      <c r="L1816" s="4" t="str">
        <f t="shared" si="57"/>
        <v>SIN REPORTE</v>
      </c>
    </row>
    <row r="1817" spans="1:12" x14ac:dyDescent="0.2">
      <c r="A1817" s="4" t="s">
        <v>11</v>
      </c>
      <c r="B1817" s="4" t="s">
        <v>19</v>
      </c>
      <c r="C1817" s="4" t="s">
        <v>2308</v>
      </c>
      <c r="D1817" s="4" t="s">
        <v>2631</v>
      </c>
      <c r="E1817" s="4" t="s">
        <v>6020</v>
      </c>
      <c r="F1817" s="4">
        <v>1518818</v>
      </c>
      <c r="G1817" s="5" t="s">
        <v>1147</v>
      </c>
      <c r="H1817" s="4">
        <v>0</v>
      </c>
      <c r="I1817" s="6">
        <v>3000000</v>
      </c>
      <c r="J1817" s="6">
        <v>2052080</v>
      </c>
      <c r="K1817" s="7">
        <f t="shared" si="56"/>
        <v>947920</v>
      </c>
      <c r="L1817" s="4" t="str">
        <f t="shared" si="57"/>
        <v>SIN REPORTE</v>
      </c>
    </row>
    <row r="1818" spans="1:12" x14ac:dyDescent="0.2">
      <c r="A1818" s="4" t="s">
        <v>11</v>
      </c>
      <c r="B1818" s="4" t="s">
        <v>12</v>
      </c>
      <c r="C1818" s="4" t="s">
        <v>2632</v>
      </c>
      <c r="D1818" s="4" t="s">
        <v>2633</v>
      </c>
      <c r="E1818" s="4" t="s">
        <v>6021</v>
      </c>
      <c r="F1818" s="4">
        <v>1660867</v>
      </c>
      <c r="G1818" s="5" t="s">
        <v>1147</v>
      </c>
      <c r="H1818" s="4">
        <v>0</v>
      </c>
      <c r="I1818" s="6">
        <v>3000000</v>
      </c>
      <c r="J1818" s="6">
        <v>2053084</v>
      </c>
      <c r="K1818" s="7">
        <f t="shared" si="56"/>
        <v>946916</v>
      </c>
      <c r="L1818" s="4" t="str">
        <f t="shared" si="57"/>
        <v>SIN REPORTE</v>
      </c>
    </row>
    <row r="1819" spans="1:12" x14ac:dyDescent="0.2">
      <c r="A1819" s="4" t="s">
        <v>11</v>
      </c>
      <c r="B1819" s="4" t="s">
        <v>50</v>
      </c>
      <c r="C1819" s="4" t="s">
        <v>1040</v>
      </c>
      <c r="D1819" s="4" t="s">
        <v>644</v>
      </c>
      <c r="E1819" s="4" t="s">
        <v>6022</v>
      </c>
      <c r="F1819" s="4">
        <v>1606456</v>
      </c>
      <c r="G1819" s="5" t="s">
        <v>1147</v>
      </c>
      <c r="H1819" s="4">
        <v>0</v>
      </c>
      <c r="I1819" s="6">
        <v>3000000</v>
      </c>
      <c r="J1819" s="6">
        <v>2054088</v>
      </c>
      <c r="K1819" s="7">
        <f t="shared" si="56"/>
        <v>945912</v>
      </c>
      <c r="L1819" s="4" t="str">
        <f t="shared" si="57"/>
        <v>SIN REPORTE</v>
      </c>
    </row>
    <row r="1820" spans="1:12" x14ac:dyDescent="0.2">
      <c r="A1820" s="4" t="s">
        <v>11</v>
      </c>
      <c r="B1820" s="4" t="s">
        <v>22</v>
      </c>
      <c r="C1820" s="4" t="s">
        <v>1040</v>
      </c>
      <c r="D1820" s="4" t="s">
        <v>2634</v>
      </c>
      <c r="E1820" s="4" t="s">
        <v>6023</v>
      </c>
      <c r="F1820" s="4">
        <v>1341930</v>
      </c>
      <c r="G1820" s="5" t="s">
        <v>1147</v>
      </c>
      <c r="H1820" s="4">
        <v>0</v>
      </c>
      <c r="I1820" s="6">
        <v>3000000</v>
      </c>
      <c r="J1820" s="6">
        <v>2055092</v>
      </c>
      <c r="K1820" s="7">
        <f t="shared" si="56"/>
        <v>944908</v>
      </c>
      <c r="L1820" s="4" t="str">
        <f t="shared" si="57"/>
        <v>SIN REPORTE</v>
      </c>
    </row>
    <row r="1821" spans="1:12" x14ac:dyDescent="0.2">
      <c r="A1821" s="4" t="s">
        <v>11</v>
      </c>
      <c r="B1821" s="4" t="s">
        <v>67</v>
      </c>
      <c r="C1821" s="4" t="s">
        <v>1040</v>
      </c>
      <c r="D1821" s="4" t="s">
        <v>111</v>
      </c>
      <c r="E1821" s="4" t="s">
        <v>6024</v>
      </c>
      <c r="F1821" s="4">
        <v>758480</v>
      </c>
      <c r="G1821" s="5" t="s">
        <v>1147</v>
      </c>
      <c r="H1821" s="4">
        <v>0</v>
      </c>
      <c r="I1821" s="6">
        <v>3000000</v>
      </c>
      <c r="J1821" s="6">
        <v>2056096</v>
      </c>
      <c r="K1821" s="7">
        <f t="shared" si="56"/>
        <v>943904</v>
      </c>
      <c r="L1821" s="4" t="str">
        <f t="shared" si="57"/>
        <v>SIN REPORTE</v>
      </c>
    </row>
    <row r="1822" spans="1:12" x14ac:dyDescent="0.2">
      <c r="A1822" s="4" t="s">
        <v>11</v>
      </c>
      <c r="B1822" s="4" t="s">
        <v>19</v>
      </c>
      <c r="C1822" s="4" t="s">
        <v>2632</v>
      </c>
      <c r="D1822" s="4" t="s">
        <v>2635</v>
      </c>
      <c r="E1822" s="4" t="s">
        <v>6025</v>
      </c>
      <c r="F1822" s="4">
        <v>734416</v>
      </c>
      <c r="G1822" s="5" t="s">
        <v>1147</v>
      </c>
      <c r="H1822" s="4">
        <v>0</v>
      </c>
      <c r="I1822" s="6">
        <v>3000000</v>
      </c>
      <c r="J1822" s="6">
        <v>2057100</v>
      </c>
      <c r="K1822" s="7">
        <f t="shared" si="56"/>
        <v>942900</v>
      </c>
      <c r="L1822" s="4" t="str">
        <f t="shared" si="57"/>
        <v>SIN REPORTE</v>
      </c>
    </row>
    <row r="1823" spans="1:12" x14ac:dyDescent="0.2">
      <c r="A1823" s="4" t="s">
        <v>11</v>
      </c>
      <c r="B1823" s="4" t="s">
        <v>25</v>
      </c>
      <c r="C1823" s="4" t="s">
        <v>430</v>
      </c>
      <c r="D1823" s="4" t="s">
        <v>2636</v>
      </c>
      <c r="E1823" s="4" t="s">
        <v>6026</v>
      </c>
      <c r="F1823" s="4">
        <v>1532876</v>
      </c>
      <c r="G1823" s="5" t="s">
        <v>1147</v>
      </c>
      <c r="H1823" s="4">
        <v>0</v>
      </c>
      <c r="I1823" s="6">
        <v>3000000</v>
      </c>
      <c r="J1823" s="6">
        <v>2058104</v>
      </c>
      <c r="K1823" s="7">
        <f t="shared" si="56"/>
        <v>941896</v>
      </c>
      <c r="L1823" s="4" t="str">
        <f t="shared" si="57"/>
        <v>SIN REPORTE</v>
      </c>
    </row>
    <row r="1824" spans="1:12" x14ac:dyDescent="0.2">
      <c r="A1824" s="4" t="s">
        <v>11</v>
      </c>
      <c r="B1824" s="4" t="s">
        <v>19</v>
      </c>
      <c r="C1824" s="4" t="s">
        <v>2250</v>
      </c>
      <c r="D1824" s="4" t="s">
        <v>2637</v>
      </c>
      <c r="E1824" s="4" t="s">
        <v>6027</v>
      </c>
      <c r="F1824" s="4">
        <v>535276</v>
      </c>
      <c r="G1824" s="5" t="s">
        <v>1147</v>
      </c>
      <c r="H1824" s="4">
        <v>0</v>
      </c>
      <c r="I1824" s="6">
        <v>3000000</v>
      </c>
      <c r="J1824" s="6">
        <v>2059108</v>
      </c>
      <c r="K1824" s="7">
        <f t="shared" si="56"/>
        <v>940892</v>
      </c>
      <c r="L1824" s="4" t="str">
        <f t="shared" si="57"/>
        <v>SIN REPORTE</v>
      </c>
    </row>
    <row r="1825" spans="1:12" x14ac:dyDescent="0.2">
      <c r="A1825" s="4" t="s">
        <v>11</v>
      </c>
      <c r="B1825" s="4" t="s">
        <v>12</v>
      </c>
      <c r="C1825" s="4" t="s">
        <v>1040</v>
      </c>
      <c r="D1825" s="4" t="s">
        <v>2638</v>
      </c>
      <c r="E1825" s="4" t="s">
        <v>6028</v>
      </c>
      <c r="F1825" s="4">
        <v>1610797</v>
      </c>
      <c r="G1825" s="5" t="s">
        <v>1147</v>
      </c>
      <c r="H1825" s="4">
        <v>0</v>
      </c>
      <c r="I1825" s="6">
        <v>3000000</v>
      </c>
      <c r="J1825" s="6">
        <v>2060112</v>
      </c>
      <c r="K1825" s="7">
        <f t="shared" si="56"/>
        <v>939888</v>
      </c>
      <c r="L1825" s="4" t="str">
        <f t="shared" si="57"/>
        <v>SIN REPORTE</v>
      </c>
    </row>
    <row r="1826" spans="1:12" x14ac:dyDescent="0.2">
      <c r="A1826" s="4" t="s">
        <v>11</v>
      </c>
      <c r="B1826" s="4" t="s">
        <v>12</v>
      </c>
      <c r="C1826" s="4" t="s">
        <v>389</v>
      </c>
      <c r="D1826" s="4" t="s">
        <v>2639</v>
      </c>
      <c r="E1826" s="4" t="s">
        <v>6029</v>
      </c>
      <c r="F1826" s="4">
        <v>1660156</v>
      </c>
      <c r="G1826" s="5" t="s">
        <v>1147</v>
      </c>
      <c r="H1826" s="4">
        <v>0</v>
      </c>
      <c r="I1826" s="6">
        <v>3000000</v>
      </c>
      <c r="J1826" s="6">
        <v>2061116</v>
      </c>
      <c r="K1826" s="7">
        <f t="shared" si="56"/>
        <v>938884</v>
      </c>
      <c r="L1826" s="4" t="str">
        <f t="shared" si="57"/>
        <v>SIN REPORTE</v>
      </c>
    </row>
    <row r="1827" spans="1:12" x14ac:dyDescent="0.2">
      <c r="A1827" s="4" t="s">
        <v>11</v>
      </c>
      <c r="B1827" s="4" t="s">
        <v>12</v>
      </c>
      <c r="C1827" s="4" t="s">
        <v>2640</v>
      </c>
      <c r="D1827" s="4" t="s">
        <v>2641</v>
      </c>
      <c r="E1827" s="4" t="s">
        <v>6030</v>
      </c>
      <c r="F1827" s="4">
        <v>525053</v>
      </c>
      <c r="G1827" s="5" t="s">
        <v>1147</v>
      </c>
      <c r="H1827" s="4">
        <v>0</v>
      </c>
      <c r="I1827" s="6">
        <v>3000000</v>
      </c>
      <c r="J1827" s="6">
        <v>2062120</v>
      </c>
      <c r="K1827" s="7">
        <f t="shared" si="56"/>
        <v>937880</v>
      </c>
      <c r="L1827" s="4" t="str">
        <f t="shared" si="57"/>
        <v>SIN REPORTE</v>
      </c>
    </row>
    <row r="1828" spans="1:12" x14ac:dyDescent="0.2">
      <c r="A1828" s="4" t="s">
        <v>11</v>
      </c>
      <c r="B1828" s="4" t="s">
        <v>19</v>
      </c>
      <c r="C1828" s="4" t="s">
        <v>2642</v>
      </c>
      <c r="D1828" s="4" t="s">
        <v>2643</v>
      </c>
      <c r="E1828" s="4" t="s">
        <v>6031</v>
      </c>
      <c r="F1828" s="4">
        <v>1596749</v>
      </c>
      <c r="G1828" s="5" t="s">
        <v>1147</v>
      </c>
      <c r="H1828" s="4">
        <v>0</v>
      </c>
      <c r="I1828" s="6">
        <v>3000000</v>
      </c>
      <c r="J1828" s="6">
        <v>2063124</v>
      </c>
      <c r="K1828" s="7">
        <f t="shared" si="56"/>
        <v>936876</v>
      </c>
      <c r="L1828" s="4" t="str">
        <f t="shared" si="57"/>
        <v>SIN REPORTE</v>
      </c>
    </row>
    <row r="1829" spans="1:12" x14ac:dyDescent="0.2">
      <c r="A1829" s="4" t="s">
        <v>11</v>
      </c>
      <c r="B1829" s="4" t="s">
        <v>25</v>
      </c>
      <c r="C1829" s="4" t="s">
        <v>2388</v>
      </c>
      <c r="D1829" s="4" t="s">
        <v>2644</v>
      </c>
      <c r="E1829" s="4" t="s">
        <v>6032</v>
      </c>
      <c r="F1829" s="4">
        <v>517662</v>
      </c>
      <c r="G1829" s="5" t="s">
        <v>1147</v>
      </c>
      <c r="H1829" s="4">
        <v>0</v>
      </c>
      <c r="I1829" s="6">
        <v>3000000</v>
      </c>
      <c r="J1829" s="6">
        <v>2064128</v>
      </c>
      <c r="K1829" s="7">
        <f t="shared" si="56"/>
        <v>935872</v>
      </c>
      <c r="L1829" s="4" t="str">
        <f t="shared" si="57"/>
        <v>SIN REPORTE</v>
      </c>
    </row>
    <row r="1830" spans="1:12" x14ac:dyDescent="0.2">
      <c r="A1830" s="4" t="s">
        <v>11</v>
      </c>
      <c r="B1830" s="4" t="s">
        <v>25</v>
      </c>
      <c r="C1830" s="4" t="s">
        <v>2388</v>
      </c>
      <c r="D1830" s="4" t="s">
        <v>2580</v>
      </c>
      <c r="E1830" s="4" t="s">
        <v>6033</v>
      </c>
      <c r="F1830" s="4">
        <v>1520061</v>
      </c>
      <c r="G1830" s="5" t="s">
        <v>1147</v>
      </c>
      <c r="H1830" s="4">
        <v>0</v>
      </c>
      <c r="I1830" s="6">
        <v>3000000</v>
      </c>
      <c r="J1830" s="6">
        <v>2065132</v>
      </c>
      <c r="K1830" s="7">
        <f t="shared" si="56"/>
        <v>934868</v>
      </c>
      <c r="L1830" s="4" t="str">
        <f t="shared" si="57"/>
        <v>SIN REPORTE</v>
      </c>
    </row>
    <row r="1831" spans="1:12" x14ac:dyDescent="0.2">
      <c r="A1831" s="4" t="s">
        <v>11</v>
      </c>
      <c r="B1831" s="4" t="s">
        <v>157</v>
      </c>
      <c r="C1831" s="4" t="s">
        <v>2388</v>
      </c>
      <c r="D1831" s="4" t="s">
        <v>2645</v>
      </c>
      <c r="E1831" s="4" t="s">
        <v>6034</v>
      </c>
      <c r="F1831" s="4">
        <v>1555216</v>
      </c>
      <c r="G1831" s="5" t="s">
        <v>1147</v>
      </c>
      <c r="H1831" s="4">
        <v>0</v>
      </c>
      <c r="I1831" s="6">
        <v>3000000</v>
      </c>
      <c r="J1831" s="6">
        <v>2066136</v>
      </c>
      <c r="K1831" s="7">
        <f t="shared" si="56"/>
        <v>933864</v>
      </c>
      <c r="L1831" s="4" t="str">
        <f t="shared" si="57"/>
        <v>SIN REPORTE</v>
      </c>
    </row>
    <row r="1832" spans="1:12" x14ac:dyDescent="0.2">
      <c r="A1832" s="4" t="s">
        <v>11</v>
      </c>
      <c r="B1832" s="4" t="s">
        <v>25</v>
      </c>
      <c r="C1832" s="4" t="s">
        <v>2646</v>
      </c>
      <c r="D1832" s="4" t="s">
        <v>2647</v>
      </c>
      <c r="E1832" s="4" t="s">
        <v>6035</v>
      </c>
      <c r="F1832" s="4">
        <v>585206</v>
      </c>
      <c r="G1832" s="5" t="s">
        <v>1147</v>
      </c>
      <c r="H1832" s="4">
        <v>0</v>
      </c>
      <c r="I1832" s="6">
        <v>3000000</v>
      </c>
      <c r="J1832" s="6">
        <v>2067140</v>
      </c>
      <c r="K1832" s="7">
        <f t="shared" si="56"/>
        <v>932860</v>
      </c>
      <c r="L1832" s="4" t="str">
        <f t="shared" si="57"/>
        <v>SIN REPORTE</v>
      </c>
    </row>
    <row r="1833" spans="1:12" x14ac:dyDescent="0.2">
      <c r="A1833" s="4" t="s">
        <v>11</v>
      </c>
      <c r="B1833" s="4" t="s">
        <v>12</v>
      </c>
      <c r="C1833" s="4" t="s">
        <v>2648</v>
      </c>
      <c r="D1833" s="4" t="s">
        <v>2649</v>
      </c>
      <c r="E1833" s="4" t="s">
        <v>6036</v>
      </c>
      <c r="F1833" s="4">
        <v>1660057</v>
      </c>
      <c r="G1833" s="5" t="s">
        <v>1147</v>
      </c>
      <c r="H1833" s="4">
        <v>0</v>
      </c>
      <c r="I1833" s="6">
        <v>3000000</v>
      </c>
      <c r="J1833" s="6">
        <v>2068144</v>
      </c>
      <c r="K1833" s="7">
        <f t="shared" si="56"/>
        <v>931856</v>
      </c>
      <c r="L1833" s="4" t="str">
        <f t="shared" si="57"/>
        <v>SIN REPORTE</v>
      </c>
    </row>
    <row r="1834" spans="1:12" x14ac:dyDescent="0.2">
      <c r="A1834" s="4" t="s">
        <v>11</v>
      </c>
      <c r="B1834" s="4" t="s">
        <v>25</v>
      </c>
      <c r="C1834" s="4" t="s">
        <v>2650</v>
      </c>
      <c r="D1834" s="4" t="s">
        <v>2651</v>
      </c>
      <c r="E1834" s="4" t="s">
        <v>6037</v>
      </c>
      <c r="F1834" s="4">
        <v>505543</v>
      </c>
      <c r="G1834" s="5" t="s">
        <v>1147</v>
      </c>
      <c r="H1834" s="4">
        <v>0</v>
      </c>
      <c r="I1834" s="6">
        <v>3000000</v>
      </c>
      <c r="J1834" s="6">
        <v>2069148</v>
      </c>
      <c r="K1834" s="7">
        <f t="shared" si="56"/>
        <v>930852</v>
      </c>
      <c r="L1834" s="4" t="str">
        <f t="shared" si="57"/>
        <v>SIN REPORTE</v>
      </c>
    </row>
    <row r="1835" spans="1:12" x14ac:dyDescent="0.2">
      <c r="A1835" s="4" t="s">
        <v>11</v>
      </c>
      <c r="B1835" s="4" t="s">
        <v>22</v>
      </c>
      <c r="C1835" s="4" t="s">
        <v>2652</v>
      </c>
      <c r="D1835" s="4" t="s">
        <v>2653</v>
      </c>
      <c r="E1835" s="4" t="s">
        <v>6038</v>
      </c>
      <c r="F1835" s="4">
        <v>516946</v>
      </c>
      <c r="G1835" s="5" t="s">
        <v>1147</v>
      </c>
      <c r="H1835" s="4">
        <v>0</v>
      </c>
      <c r="I1835" s="6">
        <v>3000000</v>
      </c>
      <c r="J1835" s="6">
        <v>2070152</v>
      </c>
      <c r="K1835" s="7">
        <f t="shared" si="56"/>
        <v>929848</v>
      </c>
      <c r="L1835" s="4" t="str">
        <f t="shared" si="57"/>
        <v>SIN REPORTE</v>
      </c>
    </row>
    <row r="1836" spans="1:12" x14ac:dyDescent="0.2">
      <c r="A1836" s="4" t="s">
        <v>11</v>
      </c>
      <c r="B1836" s="4" t="s">
        <v>25</v>
      </c>
      <c r="C1836" s="4" t="s">
        <v>2652</v>
      </c>
      <c r="D1836" s="4" t="s">
        <v>1563</v>
      </c>
      <c r="E1836" s="4" t="s">
        <v>6039</v>
      </c>
      <c r="F1836" s="4">
        <v>1530714</v>
      </c>
      <c r="G1836" s="5" t="s">
        <v>1147</v>
      </c>
      <c r="H1836" s="4">
        <v>0</v>
      </c>
      <c r="I1836" s="6">
        <v>3000000</v>
      </c>
      <c r="J1836" s="6">
        <v>2071156</v>
      </c>
      <c r="K1836" s="7">
        <f t="shared" si="56"/>
        <v>928844</v>
      </c>
      <c r="L1836" s="4" t="str">
        <f t="shared" si="57"/>
        <v>SIN REPORTE</v>
      </c>
    </row>
    <row r="1837" spans="1:12" x14ac:dyDescent="0.2">
      <c r="A1837" s="4" t="s">
        <v>11</v>
      </c>
      <c r="B1837" s="4" t="s">
        <v>16</v>
      </c>
      <c r="C1837" s="4" t="s">
        <v>191</v>
      </c>
      <c r="D1837" s="4" t="s">
        <v>240</v>
      </c>
      <c r="E1837" s="4" t="s">
        <v>6040</v>
      </c>
      <c r="F1837" s="4">
        <v>97788</v>
      </c>
      <c r="G1837" s="5" t="s">
        <v>1147</v>
      </c>
      <c r="H1837" s="4">
        <v>0</v>
      </c>
      <c r="I1837" s="6">
        <v>3000000</v>
      </c>
      <c r="J1837" s="6">
        <v>2072160</v>
      </c>
      <c r="K1837" s="7">
        <f t="shared" si="56"/>
        <v>927840</v>
      </c>
      <c r="L1837" s="4" t="str">
        <f t="shared" si="57"/>
        <v>SIN REPORTE</v>
      </c>
    </row>
    <row r="1838" spans="1:12" x14ac:dyDescent="0.2">
      <c r="A1838" s="4" t="s">
        <v>11</v>
      </c>
      <c r="B1838" s="4" t="s">
        <v>146</v>
      </c>
      <c r="C1838" s="4" t="s">
        <v>1454</v>
      </c>
      <c r="D1838" s="4" t="s">
        <v>1439</v>
      </c>
      <c r="E1838" s="4" t="s">
        <v>6041</v>
      </c>
      <c r="F1838" s="4">
        <v>1682713</v>
      </c>
      <c r="G1838" s="5" t="s">
        <v>1147</v>
      </c>
      <c r="H1838" s="4">
        <v>0</v>
      </c>
      <c r="I1838" s="6">
        <v>3000000</v>
      </c>
      <c r="J1838" s="6">
        <v>2073164</v>
      </c>
      <c r="K1838" s="7">
        <f t="shared" si="56"/>
        <v>926836</v>
      </c>
      <c r="L1838" s="4" t="str">
        <f t="shared" si="57"/>
        <v>SIN REPORTE</v>
      </c>
    </row>
    <row r="1839" spans="1:12" x14ac:dyDescent="0.2">
      <c r="A1839" s="4" t="s">
        <v>11</v>
      </c>
      <c r="B1839" s="4" t="s">
        <v>67</v>
      </c>
      <c r="C1839" s="4" t="s">
        <v>2654</v>
      </c>
      <c r="D1839" s="4" t="s">
        <v>2655</v>
      </c>
      <c r="E1839" s="4" t="s">
        <v>6042</v>
      </c>
      <c r="F1839" s="4">
        <v>1048089</v>
      </c>
      <c r="G1839" s="5" t="s">
        <v>1147</v>
      </c>
      <c r="H1839" s="4">
        <v>0</v>
      </c>
      <c r="I1839" s="6">
        <v>3000000</v>
      </c>
      <c r="J1839" s="6">
        <v>2074168</v>
      </c>
      <c r="K1839" s="7">
        <f t="shared" si="56"/>
        <v>925832</v>
      </c>
      <c r="L1839" s="4" t="str">
        <f t="shared" si="57"/>
        <v>SIN REPORTE</v>
      </c>
    </row>
    <row r="1840" spans="1:12" x14ac:dyDescent="0.2">
      <c r="A1840" s="4" t="s">
        <v>11</v>
      </c>
      <c r="B1840" s="4" t="s">
        <v>16</v>
      </c>
      <c r="C1840" s="4" t="s">
        <v>2654</v>
      </c>
      <c r="D1840" s="4" t="s">
        <v>2656</v>
      </c>
      <c r="E1840" s="4" t="s">
        <v>6043</v>
      </c>
      <c r="F1840" s="4">
        <v>1599065</v>
      </c>
      <c r="G1840" s="5" t="s">
        <v>1147</v>
      </c>
      <c r="H1840" s="4">
        <v>0</v>
      </c>
      <c r="I1840" s="6">
        <v>3000000</v>
      </c>
      <c r="J1840" s="6">
        <v>2075172</v>
      </c>
      <c r="K1840" s="7">
        <f t="shared" si="56"/>
        <v>924828</v>
      </c>
      <c r="L1840" s="4" t="str">
        <f t="shared" si="57"/>
        <v>SIN REPORTE</v>
      </c>
    </row>
    <row r="1841" spans="1:12" x14ac:dyDescent="0.2">
      <c r="A1841" s="4" t="s">
        <v>11</v>
      </c>
      <c r="B1841" s="4" t="s">
        <v>67</v>
      </c>
      <c r="C1841" s="4" t="s">
        <v>2654</v>
      </c>
      <c r="D1841" s="4" t="s">
        <v>2657</v>
      </c>
      <c r="E1841" s="4" t="s">
        <v>6044</v>
      </c>
      <c r="F1841" s="4">
        <v>1389913</v>
      </c>
      <c r="G1841" s="5" t="s">
        <v>1147</v>
      </c>
      <c r="H1841" s="4">
        <v>0</v>
      </c>
      <c r="I1841" s="6">
        <v>3000000</v>
      </c>
      <c r="J1841" s="6">
        <v>2076176</v>
      </c>
      <c r="K1841" s="7">
        <f t="shared" si="56"/>
        <v>923824</v>
      </c>
      <c r="L1841" s="4" t="str">
        <f t="shared" si="57"/>
        <v>SIN REPORTE</v>
      </c>
    </row>
    <row r="1842" spans="1:12" x14ac:dyDescent="0.2">
      <c r="A1842" s="4" t="s">
        <v>11</v>
      </c>
      <c r="B1842" s="4" t="s">
        <v>157</v>
      </c>
      <c r="C1842" s="4" t="s">
        <v>2654</v>
      </c>
      <c r="D1842" s="4" t="s">
        <v>2658</v>
      </c>
      <c r="E1842" s="4" t="s">
        <v>6045</v>
      </c>
      <c r="F1842" s="4">
        <v>531549</v>
      </c>
      <c r="G1842" s="5" t="s">
        <v>1147</v>
      </c>
      <c r="H1842" s="4">
        <v>0</v>
      </c>
      <c r="I1842" s="6">
        <v>3000000</v>
      </c>
      <c r="J1842" s="6">
        <v>2077180</v>
      </c>
      <c r="K1842" s="7">
        <f t="shared" si="56"/>
        <v>922820</v>
      </c>
      <c r="L1842" s="4" t="str">
        <f t="shared" si="57"/>
        <v>SIN REPORTE</v>
      </c>
    </row>
    <row r="1843" spans="1:12" x14ac:dyDescent="0.2">
      <c r="A1843" s="4" t="s">
        <v>11</v>
      </c>
      <c r="B1843" s="4" t="s">
        <v>50</v>
      </c>
      <c r="C1843" s="4" t="s">
        <v>2654</v>
      </c>
      <c r="D1843" s="4" t="s">
        <v>669</v>
      </c>
      <c r="E1843" s="4" t="s">
        <v>6046</v>
      </c>
      <c r="F1843" s="4">
        <v>516680</v>
      </c>
      <c r="G1843" s="5" t="s">
        <v>1147</v>
      </c>
      <c r="H1843" s="4">
        <v>0</v>
      </c>
      <c r="I1843" s="6">
        <v>3000000</v>
      </c>
      <c r="J1843" s="6">
        <v>2078184</v>
      </c>
      <c r="K1843" s="7">
        <f t="shared" si="56"/>
        <v>921816</v>
      </c>
      <c r="L1843" s="4" t="str">
        <f t="shared" si="57"/>
        <v>SIN REPORTE</v>
      </c>
    </row>
    <row r="1844" spans="1:12" x14ac:dyDescent="0.2">
      <c r="A1844" s="4" t="s">
        <v>11</v>
      </c>
      <c r="B1844" s="4" t="s">
        <v>25</v>
      </c>
      <c r="C1844" s="4" t="s">
        <v>2654</v>
      </c>
      <c r="D1844" s="4" t="s">
        <v>2659</v>
      </c>
      <c r="E1844" s="4" t="s">
        <v>6047</v>
      </c>
      <c r="F1844" s="4">
        <v>1445772</v>
      </c>
      <c r="G1844" s="5" t="s">
        <v>1147</v>
      </c>
      <c r="H1844" s="4">
        <v>0</v>
      </c>
      <c r="I1844" s="6">
        <v>3000000</v>
      </c>
      <c r="J1844" s="6">
        <v>2079188</v>
      </c>
      <c r="K1844" s="7">
        <f t="shared" si="56"/>
        <v>920812</v>
      </c>
      <c r="L1844" s="4" t="str">
        <f t="shared" si="57"/>
        <v>SIN REPORTE</v>
      </c>
    </row>
    <row r="1845" spans="1:12" x14ac:dyDescent="0.2">
      <c r="A1845" s="4" t="s">
        <v>11</v>
      </c>
      <c r="B1845" s="4" t="s">
        <v>488</v>
      </c>
      <c r="C1845" s="4" t="s">
        <v>2660</v>
      </c>
      <c r="D1845" s="4" t="s">
        <v>2661</v>
      </c>
      <c r="E1845" s="4" t="s">
        <v>6048</v>
      </c>
      <c r="F1845" s="4">
        <v>1136017</v>
      </c>
      <c r="G1845" s="5" t="s">
        <v>1147</v>
      </c>
      <c r="H1845" s="4">
        <v>0</v>
      </c>
      <c r="I1845" s="6">
        <v>3000000</v>
      </c>
      <c r="J1845" s="6">
        <v>2080192</v>
      </c>
      <c r="K1845" s="7">
        <f t="shared" si="56"/>
        <v>919808</v>
      </c>
      <c r="L1845" s="4" t="str">
        <f t="shared" si="57"/>
        <v>SIN REPORTE</v>
      </c>
    </row>
    <row r="1846" spans="1:12" x14ac:dyDescent="0.2">
      <c r="A1846" s="4" t="s">
        <v>11</v>
      </c>
      <c r="B1846" s="4" t="s">
        <v>12</v>
      </c>
      <c r="C1846" s="4" t="s">
        <v>2662</v>
      </c>
      <c r="D1846" s="4" t="s">
        <v>2663</v>
      </c>
      <c r="E1846" s="4" t="s">
        <v>6049</v>
      </c>
      <c r="F1846" s="4">
        <v>1659596</v>
      </c>
      <c r="G1846" s="5" t="s">
        <v>1147</v>
      </c>
      <c r="H1846" s="4">
        <v>0</v>
      </c>
      <c r="I1846" s="6">
        <v>3000000</v>
      </c>
      <c r="J1846" s="6">
        <v>2081196</v>
      </c>
      <c r="K1846" s="7">
        <f t="shared" si="56"/>
        <v>918804</v>
      </c>
      <c r="L1846" s="4" t="str">
        <f t="shared" si="57"/>
        <v>SIN REPORTE</v>
      </c>
    </row>
    <row r="1847" spans="1:12" x14ac:dyDescent="0.2">
      <c r="A1847" s="4" t="s">
        <v>11</v>
      </c>
      <c r="B1847" s="4" t="s">
        <v>25</v>
      </c>
      <c r="C1847" s="4" t="s">
        <v>2654</v>
      </c>
      <c r="D1847" s="4" t="s">
        <v>2664</v>
      </c>
      <c r="E1847" s="4" t="s">
        <v>6050</v>
      </c>
      <c r="F1847" s="4">
        <v>1450913</v>
      </c>
      <c r="G1847" s="5" t="s">
        <v>1147</v>
      </c>
      <c r="H1847" s="4">
        <v>0</v>
      </c>
      <c r="I1847" s="6">
        <v>3000000</v>
      </c>
      <c r="J1847" s="6">
        <v>2082200</v>
      </c>
      <c r="K1847" s="7">
        <f t="shared" si="56"/>
        <v>917800</v>
      </c>
      <c r="L1847" s="4" t="str">
        <f t="shared" si="57"/>
        <v>SIN REPORTE</v>
      </c>
    </row>
    <row r="1848" spans="1:12" x14ac:dyDescent="0.2">
      <c r="A1848" s="4" t="s">
        <v>11</v>
      </c>
      <c r="B1848" s="4" t="s">
        <v>22</v>
      </c>
      <c r="C1848" s="4" t="s">
        <v>726</v>
      </c>
      <c r="D1848" s="4" t="s">
        <v>2665</v>
      </c>
      <c r="E1848" s="4" t="s">
        <v>6051</v>
      </c>
      <c r="F1848" s="4">
        <v>583086</v>
      </c>
      <c r="G1848" s="5" t="s">
        <v>1147</v>
      </c>
      <c r="H1848" s="4">
        <v>0</v>
      </c>
      <c r="I1848" s="6">
        <v>3000000</v>
      </c>
      <c r="J1848" s="6">
        <v>2083204</v>
      </c>
      <c r="K1848" s="7">
        <f t="shared" si="56"/>
        <v>916796</v>
      </c>
      <c r="L1848" s="4" t="str">
        <f t="shared" si="57"/>
        <v>SIN REPORTE</v>
      </c>
    </row>
    <row r="1849" spans="1:12" x14ac:dyDescent="0.2">
      <c r="A1849" s="4" t="s">
        <v>11</v>
      </c>
      <c r="B1849" s="4" t="s">
        <v>25</v>
      </c>
      <c r="C1849" s="4" t="s">
        <v>2666</v>
      </c>
      <c r="D1849" s="4" t="s">
        <v>2667</v>
      </c>
      <c r="E1849" s="4" t="s">
        <v>6052</v>
      </c>
      <c r="F1849" s="4">
        <v>1450921</v>
      </c>
      <c r="G1849" s="5" t="s">
        <v>1147</v>
      </c>
      <c r="H1849" s="4">
        <v>0</v>
      </c>
      <c r="I1849" s="6">
        <v>3000000</v>
      </c>
      <c r="J1849" s="6">
        <v>2084208</v>
      </c>
      <c r="K1849" s="7">
        <f t="shared" si="56"/>
        <v>915792</v>
      </c>
      <c r="L1849" s="4" t="str">
        <f t="shared" si="57"/>
        <v>SIN REPORTE</v>
      </c>
    </row>
    <row r="1850" spans="1:12" x14ac:dyDescent="0.2">
      <c r="A1850" s="4" t="s">
        <v>11</v>
      </c>
      <c r="B1850" s="4" t="s">
        <v>12</v>
      </c>
      <c r="C1850" s="4" t="s">
        <v>2666</v>
      </c>
      <c r="D1850" s="4" t="s">
        <v>2668</v>
      </c>
      <c r="E1850" s="4" t="s">
        <v>6053</v>
      </c>
      <c r="F1850" s="4">
        <v>1424165</v>
      </c>
      <c r="G1850" s="5" t="s">
        <v>1147</v>
      </c>
      <c r="H1850" s="4">
        <v>0</v>
      </c>
      <c r="I1850" s="6">
        <v>3000000</v>
      </c>
      <c r="J1850" s="6">
        <v>2085212</v>
      </c>
      <c r="K1850" s="7">
        <f t="shared" si="56"/>
        <v>914788</v>
      </c>
      <c r="L1850" s="4" t="str">
        <f t="shared" si="57"/>
        <v>SIN REPORTE</v>
      </c>
    </row>
    <row r="1851" spans="1:12" x14ac:dyDescent="0.2">
      <c r="A1851" s="4" t="s">
        <v>11</v>
      </c>
      <c r="B1851" s="4" t="s">
        <v>25</v>
      </c>
      <c r="C1851" s="4" t="s">
        <v>2666</v>
      </c>
      <c r="D1851" s="4" t="s">
        <v>131</v>
      </c>
      <c r="E1851" s="4" t="s">
        <v>6054</v>
      </c>
      <c r="F1851" s="4">
        <v>1555596</v>
      </c>
      <c r="G1851" s="5" t="s">
        <v>1147</v>
      </c>
      <c r="H1851" s="4">
        <v>0</v>
      </c>
      <c r="I1851" s="6">
        <v>3000000</v>
      </c>
      <c r="J1851" s="6">
        <v>2086216</v>
      </c>
      <c r="K1851" s="7">
        <f t="shared" si="56"/>
        <v>913784</v>
      </c>
      <c r="L1851" s="4" t="str">
        <f t="shared" si="57"/>
        <v>SIN REPORTE</v>
      </c>
    </row>
    <row r="1852" spans="1:12" x14ac:dyDescent="0.2">
      <c r="A1852" s="4" t="s">
        <v>11</v>
      </c>
      <c r="B1852" s="4" t="s">
        <v>12</v>
      </c>
      <c r="C1852" s="4" t="s">
        <v>2666</v>
      </c>
      <c r="D1852" s="4" t="s">
        <v>343</v>
      </c>
      <c r="E1852" s="4" t="s">
        <v>6055</v>
      </c>
      <c r="F1852" s="4">
        <v>1438082</v>
      </c>
      <c r="G1852" s="5" t="s">
        <v>1147</v>
      </c>
      <c r="H1852" s="4">
        <v>0</v>
      </c>
      <c r="I1852" s="6">
        <v>3000000</v>
      </c>
      <c r="J1852" s="6">
        <v>2087220</v>
      </c>
      <c r="K1852" s="7">
        <f t="shared" si="56"/>
        <v>912780</v>
      </c>
      <c r="L1852" s="4" t="str">
        <f t="shared" si="57"/>
        <v>SIN REPORTE</v>
      </c>
    </row>
    <row r="1853" spans="1:12" x14ac:dyDescent="0.2">
      <c r="A1853" s="4" t="s">
        <v>11</v>
      </c>
      <c r="B1853" s="4" t="s">
        <v>19</v>
      </c>
      <c r="C1853" s="4" t="s">
        <v>2669</v>
      </c>
      <c r="D1853" s="4" t="s">
        <v>2670</v>
      </c>
      <c r="E1853" s="4" t="s">
        <v>6056</v>
      </c>
      <c r="F1853" s="4">
        <v>764272</v>
      </c>
      <c r="G1853" s="5" t="s">
        <v>1147</v>
      </c>
      <c r="H1853" s="4">
        <v>0</v>
      </c>
      <c r="I1853" s="6">
        <v>3000000</v>
      </c>
      <c r="J1853" s="6">
        <v>2088224</v>
      </c>
      <c r="K1853" s="7">
        <f t="shared" si="56"/>
        <v>911776</v>
      </c>
      <c r="L1853" s="4" t="str">
        <f t="shared" si="57"/>
        <v>SIN REPORTE</v>
      </c>
    </row>
    <row r="1854" spans="1:12" x14ac:dyDescent="0.2">
      <c r="A1854" s="4" t="s">
        <v>11</v>
      </c>
      <c r="B1854" s="4" t="s">
        <v>12</v>
      </c>
      <c r="C1854" s="4" t="s">
        <v>2671</v>
      </c>
      <c r="D1854" s="4" t="s">
        <v>2672</v>
      </c>
      <c r="E1854" s="4" t="s">
        <v>6057</v>
      </c>
      <c r="F1854" s="4">
        <v>764124</v>
      </c>
      <c r="G1854" s="5" t="s">
        <v>1147</v>
      </c>
      <c r="H1854" s="4">
        <v>0</v>
      </c>
      <c r="I1854" s="6">
        <v>3000000</v>
      </c>
      <c r="J1854" s="6">
        <v>2089228</v>
      </c>
      <c r="K1854" s="7">
        <f t="shared" si="56"/>
        <v>910772</v>
      </c>
      <c r="L1854" s="4" t="str">
        <f t="shared" si="57"/>
        <v>SIN REPORTE</v>
      </c>
    </row>
    <row r="1855" spans="1:12" x14ac:dyDescent="0.2">
      <c r="A1855" s="4" t="s">
        <v>11</v>
      </c>
      <c r="B1855" s="4" t="s">
        <v>22</v>
      </c>
      <c r="C1855" s="4" t="s">
        <v>191</v>
      </c>
      <c r="D1855" s="4" t="s">
        <v>2673</v>
      </c>
      <c r="E1855" s="4" t="s">
        <v>6058</v>
      </c>
      <c r="F1855" s="4">
        <v>1095999</v>
      </c>
      <c r="G1855" s="5" t="s">
        <v>1147</v>
      </c>
      <c r="H1855" s="4">
        <v>0</v>
      </c>
      <c r="I1855" s="6">
        <v>3000000</v>
      </c>
      <c r="J1855" s="6">
        <v>2090232</v>
      </c>
      <c r="K1855" s="7">
        <f t="shared" si="56"/>
        <v>909768</v>
      </c>
      <c r="L1855" s="4" t="str">
        <f t="shared" si="57"/>
        <v>SIN REPORTE</v>
      </c>
    </row>
    <row r="1856" spans="1:12" x14ac:dyDescent="0.2">
      <c r="A1856" s="4" t="s">
        <v>11</v>
      </c>
      <c r="B1856" s="4" t="s">
        <v>12</v>
      </c>
      <c r="C1856" s="4" t="s">
        <v>1271</v>
      </c>
      <c r="D1856" s="4" t="s">
        <v>2674</v>
      </c>
      <c r="E1856" s="4" t="s">
        <v>6059</v>
      </c>
      <c r="F1856" s="4">
        <v>1077203</v>
      </c>
      <c r="G1856" s="5" t="s">
        <v>1147</v>
      </c>
      <c r="H1856" s="4">
        <v>0</v>
      </c>
      <c r="I1856" s="6">
        <v>3000000</v>
      </c>
      <c r="J1856" s="6">
        <v>2091236</v>
      </c>
      <c r="K1856" s="7">
        <f t="shared" si="56"/>
        <v>908764</v>
      </c>
      <c r="L1856" s="4" t="str">
        <f t="shared" si="57"/>
        <v>SIN REPORTE</v>
      </c>
    </row>
    <row r="1857" spans="1:12" x14ac:dyDescent="0.2">
      <c r="A1857" s="4" t="s">
        <v>11</v>
      </c>
      <c r="B1857" s="4" t="s">
        <v>25</v>
      </c>
      <c r="C1857" s="4" t="s">
        <v>1429</v>
      </c>
      <c r="D1857" s="4" t="s">
        <v>2675</v>
      </c>
      <c r="E1857" s="4" t="s">
        <v>6060</v>
      </c>
      <c r="F1857" s="4">
        <v>531838</v>
      </c>
      <c r="G1857" s="5" t="s">
        <v>1147</v>
      </c>
      <c r="H1857" s="4">
        <v>0</v>
      </c>
      <c r="I1857" s="6">
        <v>3000000</v>
      </c>
      <c r="J1857" s="6">
        <v>2092240</v>
      </c>
      <c r="K1857" s="7">
        <f t="shared" si="56"/>
        <v>907760</v>
      </c>
      <c r="L1857" s="4" t="str">
        <f t="shared" si="57"/>
        <v>SIN REPORTE</v>
      </c>
    </row>
    <row r="1858" spans="1:12" x14ac:dyDescent="0.2">
      <c r="A1858" s="4" t="s">
        <v>11</v>
      </c>
      <c r="B1858" s="4" t="s">
        <v>19</v>
      </c>
      <c r="C1858" s="4" t="s">
        <v>1429</v>
      </c>
      <c r="D1858" s="4" t="s">
        <v>2676</v>
      </c>
      <c r="E1858" s="4" t="s">
        <v>6061</v>
      </c>
      <c r="F1858" s="4">
        <v>505733</v>
      </c>
      <c r="G1858" s="5" t="s">
        <v>1147</v>
      </c>
      <c r="H1858" s="4">
        <v>0</v>
      </c>
      <c r="I1858" s="6">
        <v>3000000</v>
      </c>
      <c r="J1858" s="6">
        <v>2093244</v>
      </c>
      <c r="K1858" s="7">
        <f t="shared" si="56"/>
        <v>906756</v>
      </c>
      <c r="L1858" s="4" t="str">
        <f t="shared" si="57"/>
        <v>SIN REPORTE</v>
      </c>
    </row>
    <row r="1859" spans="1:12" x14ac:dyDescent="0.2">
      <c r="A1859" s="4" t="s">
        <v>11</v>
      </c>
      <c r="B1859" s="4" t="s">
        <v>12</v>
      </c>
      <c r="C1859" s="4" t="s">
        <v>1429</v>
      </c>
      <c r="D1859" s="4" t="s">
        <v>1426</v>
      </c>
      <c r="E1859" s="4" t="s">
        <v>6062</v>
      </c>
      <c r="F1859" s="4">
        <v>512432</v>
      </c>
      <c r="G1859" s="5" t="s">
        <v>1147</v>
      </c>
      <c r="H1859" s="4">
        <v>0</v>
      </c>
      <c r="I1859" s="6">
        <v>3000000</v>
      </c>
      <c r="J1859" s="6">
        <v>2094248</v>
      </c>
      <c r="K1859" s="7">
        <f t="shared" ref="K1859:K1922" si="58">I1859-J1859</f>
        <v>905752</v>
      </c>
      <c r="L1859" s="4" t="str">
        <f t="shared" ref="L1859:L1922" si="59">IF(H1859=0,"SIN REPORTE",IF(H1859&lt;=90,"COBRO JURIDICO","CARTERA CASTIGADA"))</f>
        <v>SIN REPORTE</v>
      </c>
    </row>
    <row r="1860" spans="1:12" x14ac:dyDescent="0.2">
      <c r="A1860" s="4" t="s">
        <v>11</v>
      </c>
      <c r="B1860" s="4" t="s">
        <v>12</v>
      </c>
      <c r="C1860" s="4" t="s">
        <v>191</v>
      </c>
      <c r="D1860" s="4" t="s">
        <v>2677</v>
      </c>
      <c r="E1860" s="4" t="s">
        <v>6063</v>
      </c>
      <c r="F1860" s="4">
        <v>505915</v>
      </c>
      <c r="G1860" s="5" t="s">
        <v>1147</v>
      </c>
      <c r="H1860" s="4">
        <v>0</v>
      </c>
      <c r="I1860" s="6">
        <v>3000000</v>
      </c>
      <c r="J1860" s="6">
        <v>2095252</v>
      </c>
      <c r="K1860" s="7">
        <f t="shared" si="58"/>
        <v>904748</v>
      </c>
      <c r="L1860" s="4" t="str">
        <f t="shared" si="59"/>
        <v>SIN REPORTE</v>
      </c>
    </row>
    <row r="1861" spans="1:12" x14ac:dyDescent="0.2">
      <c r="A1861" s="4" t="s">
        <v>11</v>
      </c>
      <c r="B1861" s="4" t="s">
        <v>19</v>
      </c>
      <c r="C1861" s="4" t="s">
        <v>1429</v>
      </c>
      <c r="D1861" s="4" t="s">
        <v>2678</v>
      </c>
      <c r="E1861" s="4" t="s">
        <v>6064</v>
      </c>
      <c r="F1861" s="4">
        <v>1142056</v>
      </c>
      <c r="G1861" s="5" t="s">
        <v>1147</v>
      </c>
      <c r="H1861" s="4">
        <v>0</v>
      </c>
      <c r="I1861" s="6">
        <v>3000000</v>
      </c>
      <c r="J1861" s="6">
        <v>2096256</v>
      </c>
      <c r="K1861" s="7">
        <f t="shared" si="58"/>
        <v>903744</v>
      </c>
      <c r="L1861" s="4" t="str">
        <f t="shared" si="59"/>
        <v>SIN REPORTE</v>
      </c>
    </row>
    <row r="1862" spans="1:12" x14ac:dyDescent="0.2">
      <c r="A1862" s="4" t="s">
        <v>11</v>
      </c>
      <c r="B1862" s="4" t="s">
        <v>146</v>
      </c>
      <c r="C1862" s="4" t="s">
        <v>1448</v>
      </c>
      <c r="D1862" s="4" t="s">
        <v>2679</v>
      </c>
      <c r="E1862" s="4" t="s">
        <v>6065</v>
      </c>
      <c r="F1862" s="4">
        <v>1756467</v>
      </c>
      <c r="G1862" s="5" t="s">
        <v>1147</v>
      </c>
      <c r="H1862" s="4">
        <v>0</v>
      </c>
      <c r="I1862" s="6">
        <v>3000000</v>
      </c>
      <c r="J1862" s="6">
        <v>2097260</v>
      </c>
      <c r="K1862" s="7">
        <f t="shared" si="58"/>
        <v>902740</v>
      </c>
      <c r="L1862" s="4" t="str">
        <f t="shared" si="59"/>
        <v>SIN REPORTE</v>
      </c>
    </row>
    <row r="1863" spans="1:12" x14ac:dyDescent="0.2">
      <c r="A1863" s="4" t="s">
        <v>11</v>
      </c>
      <c r="B1863" s="4" t="s">
        <v>19</v>
      </c>
      <c r="C1863" s="4" t="s">
        <v>1448</v>
      </c>
      <c r="D1863" s="4" t="s">
        <v>2680</v>
      </c>
      <c r="E1863" s="4" t="s">
        <v>6066</v>
      </c>
      <c r="F1863" s="4">
        <v>1296571</v>
      </c>
      <c r="G1863" s="5" t="s">
        <v>1147</v>
      </c>
      <c r="H1863" s="4">
        <v>0</v>
      </c>
      <c r="I1863" s="6">
        <v>3000000</v>
      </c>
      <c r="J1863" s="6">
        <v>2098264</v>
      </c>
      <c r="K1863" s="7">
        <f t="shared" si="58"/>
        <v>901736</v>
      </c>
      <c r="L1863" s="4" t="str">
        <f t="shared" si="59"/>
        <v>SIN REPORTE</v>
      </c>
    </row>
    <row r="1864" spans="1:12" x14ac:dyDescent="0.2">
      <c r="A1864" s="4" t="s">
        <v>11</v>
      </c>
      <c r="B1864" s="4" t="s">
        <v>19</v>
      </c>
      <c r="C1864" s="4" t="s">
        <v>1448</v>
      </c>
      <c r="D1864" s="4" t="s">
        <v>2681</v>
      </c>
      <c r="E1864" s="4" t="s">
        <v>6067</v>
      </c>
      <c r="F1864" s="4">
        <v>648673</v>
      </c>
      <c r="G1864" s="5" t="s">
        <v>1147</v>
      </c>
      <c r="H1864" s="4">
        <v>0</v>
      </c>
      <c r="I1864" s="6">
        <v>3000000</v>
      </c>
      <c r="J1864" s="6">
        <v>2099268</v>
      </c>
      <c r="K1864" s="7">
        <f t="shared" si="58"/>
        <v>900732</v>
      </c>
      <c r="L1864" s="4" t="str">
        <f t="shared" si="59"/>
        <v>SIN REPORTE</v>
      </c>
    </row>
    <row r="1865" spans="1:12" x14ac:dyDescent="0.2">
      <c r="A1865" s="4" t="s">
        <v>11</v>
      </c>
      <c r="B1865" s="4" t="s">
        <v>12</v>
      </c>
      <c r="C1865" s="4" t="s">
        <v>191</v>
      </c>
      <c r="D1865" s="4" t="s">
        <v>2682</v>
      </c>
      <c r="E1865" s="4" t="s">
        <v>6068</v>
      </c>
      <c r="F1865" s="4">
        <v>1661832</v>
      </c>
      <c r="G1865" s="5" t="s">
        <v>1147</v>
      </c>
      <c r="H1865" s="4">
        <v>0</v>
      </c>
      <c r="I1865" s="6">
        <v>3000000</v>
      </c>
      <c r="J1865" s="6">
        <v>2100272</v>
      </c>
      <c r="K1865" s="7">
        <f t="shared" si="58"/>
        <v>899728</v>
      </c>
      <c r="L1865" s="4" t="str">
        <f t="shared" si="59"/>
        <v>SIN REPORTE</v>
      </c>
    </row>
    <row r="1866" spans="1:12" x14ac:dyDescent="0.2">
      <c r="A1866" s="4" t="s">
        <v>11</v>
      </c>
      <c r="B1866" s="4" t="s">
        <v>12</v>
      </c>
      <c r="C1866" s="4" t="s">
        <v>1760</v>
      </c>
      <c r="D1866" s="4" t="s">
        <v>2683</v>
      </c>
      <c r="E1866" s="4" t="s">
        <v>6069</v>
      </c>
      <c r="F1866" s="4">
        <v>668424</v>
      </c>
      <c r="G1866" s="5" t="s">
        <v>1147</v>
      </c>
      <c r="H1866" s="4">
        <v>0</v>
      </c>
      <c r="I1866" s="6">
        <v>3000000</v>
      </c>
      <c r="J1866" s="6">
        <v>2101276</v>
      </c>
      <c r="K1866" s="7">
        <f t="shared" si="58"/>
        <v>898724</v>
      </c>
      <c r="L1866" s="4" t="str">
        <f t="shared" si="59"/>
        <v>SIN REPORTE</v>
      </c>
    </row>
    <row r="1867" spans="1:12" x14ac:dyDescent="0.2">
      <c r="A1867" s="4" t="s">
        <v>11</v>
      </c>
      <c r="B1867" s="4" t="s">
        <v>16</v>
      </c>
      <c r="C1867" s="4" t="s">
        <v>1760</v>
      </c>
      <c r="D1867" s="4" t="s">
        <v>2684</v>
      </c>
      <c r="E1867" s="4" t="s">
        <v>6070</v>
      </c>
      <c r="F1867" s="4">
        <v>773380</v>
      </c>
      <c r="G1867" s="5" t="s">
        <v>1147</v>
      </c>
      <c r="H1867" s="4">
        <v>0</v>
      </c>
      <c r="I1867" s="6">
        <v>3000000</v>
      </c>
      <c r="J1867" s="6">
        <v>2102280</v>
      </c>
      <c r="K1867" s="7">
        <f t="shared" si="58"/>
        <v>897720</v>
      </c>
      <c r="L1867" s="4" t="str">
        <f t="shared" si="59"/>
        <v>SIN REPORTE</v>
      </c>
    </row>
    <row r="1868" spans="1:12" x14ac:dyDescent="0.2">
      <c r="A1868" s="4" t="s">
        <v>11</v>
      </c>
      <c r="B1868" s="4" t="s">
        <v>12</v>
      </c>
      <c r="C1868" s="4" t="s">
        <v>191</v>
      </c>
      <c r="D1868" s="4" t="s">
        <v>177</v>
      </c>
      <c r="E1868" s="4" t="s">
        <v>6071</v>
      </c>
      <c r="F1868" s="4">
        <v>1094943</v>
      </c>
      <c r="G1868" s="5" t="s">
        <v>1147</v>
      </c>
      <c r="H1868" s="4">
        <v>0</v>
      </c>
      <c r="I1868" s="6">
        <v>3000000</v>
      </c>
      <c r="J1868" s="6">
        <v>2103284</v>
      </c>
      <c r="K1868" s="7">
        <f t="shared" si="58"/>
        <v>896716</v>
      </c>
      <c r="L1868" s="4" t="str">
        <f t="shared" si="59"/>
        <v>SIN REPORTE</v>
      </c>
    </row>
    <row r="1869" spans="1:12" x14ac:dyDescent="0.2">
      <c r="A1869" s="4" t="s">
        <v>11</v>
      </c>
      <c r="B1869" s="4" t="s">
        <v>157</v>
      </c>
      <c r="C1869" s="4" t="s">
        <v>1760</v>
      </c>
      <c r="D1869" s="4" t="s">
        <v>2685</v>
      </c>
      <c r="E1869" s="4" t="s">
        <v>6072</v>
      </c>
      <c r="F1869" s="4">
        <v>1662228</v>
      </c>
      <c r="G1869" s="5" t="s">
        <v>1147</v>
      </c>
      <c r="H1869" s="4">
        <v>0</v>
      </c>
      <c r="I1869" s="6">
        <v>3000000</v>
      </c>
      <c r="J1869" s="6">
        <v>2104288</v>
      </c>
      <c r="K1869" s="7">
        <f t="shared" si="58"/>
        <v>895712</v>
      </c>
      <c r="L1869" s="4" t="str">
        <f t="shared" si="59"/>
        <v>SIN REPORTE</v>
      </c>
    </row>
    <row r="1870" spans="1:12" x14ac:dyDescent="0.2">
      <c r="A1870" s="4" t="s">
        <v>11</v>
      </c>
      <c r="B1870" s="4" t="s">
        <v>12</v>
      </c>
      <c r="C1870" s="4" t="s">
        <v>887</v>
      </c>
      <c r="D1870" s="4" t="s">
        <v>2686</v>
      </c>
      <c r="E1870" s="4" t="s">
        <v>6073</v>
      </c>
      <c r="F1870" s="4">
        <v>1608445</v>
      </c>
      <c r="G1870" s="5" t="s">
        <v>1147</v>
      </c>
      <c r="H1870" s="4">
        <v>0</v>
      </c>
      <c r="I1870" s="6">
        <v>3000000</v>
      </c>
      <c r="J1870" s="6">
        <v>2105292</v>
      </c>
      <c r="K1870" s="7">
        <f t="shared" si="58"/>
        <v>894708</v>
      </c>
      <c r="L1870" s="4" t="str">
        <f t="shared" si="59"/>
        <v>SIN REPORTE</v>
      </c>
    </row>
    <row r="1871" spans="1:12" x14ac:dyDescent="0.2">
      <c r="A1871" s="4" t="s">
        <v>11</v>
      </c>
      <c r="B1871" s="4" t="s">
        <v>12</v>
      </c>
      <c r="C1871" s="4" t="s">
        <v>2687</v>
      </c>
      <c r="D1871" s="4" t="s">
        <v>1285</v>
      </c>
      <c r="E1871" s="4" t="s">
        <v>6074</v>
      </c>
      <c r="F1871" s="4">
        <v>118535</v>
      </c>
      <c r="G1871" s="5" t="s">
        <v>1147</v>
      </c>
      <c r="H1871" s="4">
        <v>0</v>
      </c>
      <c r="I1871" s="6">
        <v>3000000</v>
      </c>
      <c r="J1871" s="6">
        <v>2106296</v>
      </c>
      <c r="K1871" s="7">
        <f t="shared" si="58"/>
        <v>893704</v>
      </c>
      <c r="L1871" s="4" t="str">
        <f t="shared" si="59"/>
        <v>SIN REPORTE</v>
      </c>
    </row>
    <row r="1872" spans="1:12" x14ac:dyDescent="0.2">
      <c r="A1872" s="4" t="s">
        <v>11</v>
      </c>
      <c r="B1872" s="4" t="s">
        <v>67</v>
      </c>
      <c r="C1872" s="4" t="s">
        <v>1008</v>
      </c>
      <c r="D1872" s="4" t="s">
        <v>135</v>
      </c>
      <c r="E1872" s="4" t="s">
        <v>6075</v>
      </c>
      <c r="F1872" s="4">
        <v>569002</v>
      </c>
      <c r="G1872" s="5" t="s">
        <v>1147</v>
      </c>
      <c r="H1872" s="4">
        <v>0</v>
      </c>
      <c r="I1872" s="6">
        <v>3000000</v>
      </c>
      <c r="J1872" s="6">
        <v>2107300</v>
      </c>
      <c r="K1872" s="7">
        <f t="shared" si="58"/>
        <v>892700</v>
      </c>
      <c r="L1872" s="4" t="str">
        <f t="shared" si="59"/>
        <v>SIN REPORTE</v>
      </c>
    </row>
    <row r="1873" spans="1:12" x14ac:dyDescent="0.2">
      <c r="A1873" s="4" t="s">
        <v>11</v>
      </c>
      <c r="B1873" s="4" t="s">
        <v>25</v>
      </c>
      <c r="C1873" s="4" t="s">
        <v>1008</v>
      </c>
      <c r="D1873" s="4" t="s">
        <v>2688</v>
      </c>
      <c r="E1873" s="4" t="s">
        <v>6076</v>
      </c>
      <c r="F1873" s="4">
        <v>744951</v>
      </c>
      <c r="G1873" s="5" t="s">
        <v>1147</v>
      </c>
      <c r="H1873" s="4">
        <v>0</v>
      </c>
      <c r="I1873" s="6">
        <v>3000000</v>
      </c>
      <c r="J1873" s="6">
        <v>2108304</v>
      </c>
      <c r="K1873" s="7">
        <f t="shared" si="58"/>
        <v>891696</v>
      </c>
      <c r="L1873" s="4" t="str">
        <f t="shared" si="59"/>
        <v>SIN REPORTE</v>
      </c>
    </row>
    <row r="1874" spans="1:12" x14ac:dyDescent="0.2">
      <c r="A1874" s="4" t="s">
        <v>11</v>
      </c>
      <c r="B1874" s="4" t="s">
        <v>12</v>
      </c>
      <c r="C1874" s="4" t="s">
        <v>1008</v>
      </c>
      <c r="D1874" s="4" t="s">
        <v>880</v>
      </c>
      <c r="E1874" s="4" t="s">
        <v>6077</v>
      </c>
      <c r="F1874" s="4">
        <v>1444700</v>
      </c>
      <c r="G1874" s="5" t="s">
        <v>1147</v>
      </c>
      <c r="H1874" s="4">
        <v>0</v>
      </c>
      <c r="I1874" s="6">
        <v>3000000</v>
      </c>
      <c r="J1874" s="6">
        <v>2109308</v>
      </c>
      <c r="K1874" s="7">
        <f t="shared" si="58"/>
        <v>890692</v>
      </c>
      <c r="L1874" s="4" t="str">
        <f t="shared" si="59"/>
        <v>SIN REPORTE</v>
      </c>
    </row>
    <row r="1875" spans="1:12" x14ac:dyDescent="0.2">
      <c r="A1875" s="4" t="s">
        <v>11</v>
      </c>
      <c r="B1875" s="4" t="s">
        <v>12</v>
      </c>
      <c r="C1875" s="4" t="s">
        <v>726</v>
      </c>
      <c r="D1875" s="4" t="s">
        <v>2689</v>
      </c>
      <c r="E1875" s="4" t="s">
        <v>6078</v>
      </c>
      <c r="F1875" s="4">
        <v>1660958</v>
      </c>
      <c r="G1875" s="5" t="s">
        <v>1147</v>
      </c>
      <c r="H1875" s="4">
        <v>0</v>
      </c>
      <c r="I1875" s="6">
        <v>3000000</v>
      </c>
      <c r="J1875" s="6">
        <v>2110312</v>
      </c>
      <c r="K1875" s="7">
        <f t="shared" si="58"/>
        <v>889688</v>
      </c>
      <c r="L1875" s="4" t="str">
        <f t="shared" si="59"/>
        <v>SIN REPORTE</v>
      </c>
    </row>
    <row r="1876" spans="1:12" x14ac:dyDescent="0.2">
      <c r="A1876" s="4" t="s">
        <v>11</v>
      </c>
      <c r="B1876" s="4" t="s">
        <v>157</v>
      </c>
      <c r="C1876" s="4" t="s">
        <v>726</v>
      </c>
      <c r="D1876" s="4" t="s">
        <v>2690</v>
      </c>
      <c r="E1876" s="4" t="s">
        <v>6079</v>
      </c>
      <c r="F1876" s="4">
        <v>1691763</v>
      </c>
      <c r="G1876" s="5" t="s">
        <v>1147</v>
      </c>
      <c r="H1876" s="4">
        <v>0</v>
      </c>
      <c r="I1876" s="6">
        <v>3000000</v>
      </c>
      <c r="J1876" s="6">
        <v>2111316</v>
      </c>
      <c r="K1876" s="7">
        <f t="shared" si="58"/>
        <v>888684</v>
      </c>
      <c r="L1876" s="4" t="str">
        <f t="shared" si="59"/>
        <v>SIN REPORTE</v>
      </c>
    </row>
    <row r="1877" spans="1:12" x14ac:dyDescent="0.2">
      <c r="A1877" s="4" t="s">
        <v>11</v>
      </c>
      <c r="B1877" s="4" t="s">
        <v>12</v>
      </c>
      <c r="C1877" s="4" t="s">
        <v>726</v>
      </c>
      <c r="D1877" s="4" t="s">
        <v>541</v>
      </c>
      <c r="E1877" s="4" t="s">
        <v>6080</v>
      </c>
      <c r="F1877" s="4">
        <v>1739414</v>
      </c>
      <c r="G1877" s="5" t="s">
        <v>1147</v>
      </c>
      <c r="H1877" s="4">
        <v>0</v>
      </c>
      <c r="I1877" s="6">
        <v>3000000</v>
      </c>
      <c r="J1877" s="6">
        <v>2112320</v>
      </c>
      <c r="K1877" s="7">
        <f t="shared" si="58"/>
        <v>887680</v>
      </c>
      <c r="L1877" s="4" t="str">
        <f t="shared" si="59"/>
        <v>SIN REPORTE</v>
      </c>
    </row>
    <row r="1878" spans="1:12" x14ac:dyDescent="0.2">
      <c r="A1878" s="4" t="s">
        <v>11</v>
      </c>
      <c r="B1878" s="4" t="s">
        <v>25</v>
      </c>
      <c r="C1878" s="4" t="s">
        <v>726</v>
      </c>
      <c r="D1878" s="4" t="s">
        <v>2691</v>
      </c>
      <c r="E1878" s="4" t="s">
        <v>6081</v>
      </c>
      <c r="F1878" s="4">
        <v>1502630</v>
      </c>
      <c r="G1878" s="5" t="s">
        <v>1147</v>
      </c>
      <c r="H1878" s="4">
        <v>0</v>
      </c>
      <c r="I1878" s="6">
        <v>3000000</v>
      </c>
      <c r="J1878" s="6">
        <v>2113324</v>
      </c>
      <c r="K1878" s="7">
        <f t="shared" si="58"/>
        <v>886676</v>
      </c>
      <c r="L1878" s="4" t="str">
        <f t="shared" si="59"/>
        <v>SIN REPORTE</v>
      </c>
    </row>
    <row r="1879" spans="1:12" x14ac:dyDescent="0.2">
      <c r="A1879" s="4" t="s">
        <v>11</v>
      </c>
      <c r="B1879" s="4" t="s">
        <v>157</v>
      </c>
      <c r="C1879" s="4" t="s">
        <v>726</v>
      </c>
      <c r="D1879" s="4" t="s">
        <v>930</v>
      </c>
      <c r="E1879" s="4" t="s">
        <v>6082</v>
      </c>
      <c r="F1879" s="4">
        <v>765139</v>
      </c>
      <c r="G1879" s="5" t="s">
        <v>1147</v>
      </c>
      <c r="H1879" s="4">
        <v>0</v>
      </c>
      <c r="I1879" s="6">
        <v>3000000</v>
      </c>
      <c r="J1879" s="6">
        <v>2114328</v>
      </c>
      <c r="K1879" s="7">
        <f t="shared" si="58"/>
        <v>885672</v>
      </c>
      <c r="L1879" s="4" t="str">
        <f t="shared" si="59"/>
        <v>SIN REPORTE</v>
      </c>
    </row>
    <row r="1880" spans="1:12" x14ac:dyDescent="0.2">
      <c r="A1880" s="4" t="s">
        <v>11</v>
      </c>
      <c r="B1880" s="4" t="s">
        <v>25</v>
      </c>
      <c r="C1880" s="4" t="s">
        <v>191</v>
      </c>
      <c r="D1880" s="4" t="s">
        <v>299</v>
      </c>
      <c r="E1880" s="4" t="s">
        <v>6083</v>
      </c>
      <c r="F1880" s="4">
        <v>619872</v>
      </c>
      <c r="G1880" s="5" t="s">
        <v>1147</v>
      </c>
      <c r="H1880" s="4">
        <v>0</v>
      </c>
      <c r="I1880" s="6">
        <v>3000000</v>
      </c>
      <c r="J1880" s="6">
        <v>2115332</v>
      </c>
      <c r="K1880" s="7">
        <f t="shared" si="58"/>
        <v>884668</v>
      </c>
      <c r="L1880" s="4" t="str">
        <f t="shared" si="59"/>
        <v>SIN REPORTE</v>
      </c>
    </row>
    <row r="1881" spans="1:12" x14ac:dyDescent="0.2">
      <c r="A1881" s="4" t="s">
        <v>11</v>
      </c>
      <c r="B1881" s="4" t="s">
        <v>16</v>
      </c>
      <c r="C1881" s="4" t="s">
        <v>2692</v>
      </c>
      <c r="D1881" s="4" t="s">
        <v>1536</v>
      </c>
      <c r="E1881" s="4" t="s">
        <v>6084</v>
      </c>
      <c r="F1881" s="4">
        <v>1593019</v>
      </c>
      <c r="G1881" s="5" t="s">
        <v>1147</v>
      </c>
      <c r="H1881" s="4">
        <v>0</v>
      </c>
      <c r="I1881" s="6">
        <v>3000000</v>
      </c>
      <c r="J1881" s="6">
        <v>2116336</v>
      </c>
      <c r="K1881" s="7">
        <f t="shared" si="58"/>
        <v>883664</v>
      </c>
      <c r="L1881" s="4" t="str">
        <f t="shared" si="59"/>
        <v>SIN REPORTE</v>
      </c>
    </row>
    <row r="1882" spans="1:12" x14ac:dyDescent="0.2">
      <c r="A1882" s="4" t="s">
        <v>11</v>
      </c>
      <c r="B1882" s="4" t="s">
        <v>12</v>
      </c>
      <c r="C1882" s="4" t="s">
        <v>2056</v>
      </c>
      <c r="D1882" s="4" t="s">
        <v>2693</v>
      </c>
      <c r="E1882" s="4" t="s">
        <v>6085</v>
      </c>
      <c r="F1882" s="4">
        <v>32942</v>
      </c>
      <c r="G1882" s="5" t="s">
        <v>1147</v>
      </c>
      <c r="H1882" s="4">
        <v>0</v>
      </c>
      <c r="I1882" s="6">
        <v>3000000</v>
      </c>
      <c r="J1882" s="6">
        <v>2117340</v>
      </c>
      <c r="K1882" s="7">
        <f t="shared" si="58"/>
        <v>882660</v>
      </c>
      <c r="L1882" s="4" t="str">
        <f t="shared" si="59"/>
        <v>SIN REPORTE</v>
      </c>
    </row>
    <row r="1883" spans="1:12" x14ac:dyDescent="0.2">
      <c r="A1883" s="4" t="s">
        <v>11</v>
      </c>
      <c r="B1883" s="4" t="s">
        <v>25</v>
      </c>
      <c r="C1883" s="4" t="s">
        <v>805</v>
      </c>
      <c r="D1883" s="4" t="s">
        <v>2694</v>
      </c>
      <c r="E1883" s="4" t="s">
        <v>6086</v>
      </c>
      <c r="F1883" s="4">
        <v>732469</v>
      </c>
      <c r="G1883" s="5" t="s">
        <v>1147</v>
      </c>
      <c r="H1883" s="4">
        <v>0</v>
      </c>
      <c r="I1883" s="6">
        <v>3000000</v>
      </c>
      <c r="J1883" s="6">
        <v>2118344</v>
      </c>
      <c r="K1883" s="7">
        <f t="shared" si="58"/>
        <v>881656</v>
      </c>
      <c r="L1883" s="4" t="str">
        <f t="shared" si="59"/>
        <v>SIN REPORTE</v>
      </c>
    </row>
    <row r="1884" spans="1:12" x14ac:dyDescent="0.2">
      <c r="A1884" s="4" t="s">
        <v>11</v>
      </c>
      <c r="B1884" s="4" t="s">
        <v>67</v>
      </c>
      <c r="C1884" s="4" t="s">
        <v>1199</v>
      </c>
      <c r="D1884" s="4" t="s">
        <v>2695</v>
      </c>
      <c r="E1884" s="4" t="s">
        <v>6087</v>
      </c>
      <c r="F1884" s="4">
        <v>1506755</v>
      </c>
      <c r="G1884" s="5" t="s">
        <v>1147</v>
      </c>
      <c r="H1884" s="4">
        <v>0</v>
      </c>
      <c r="I1884" s="6">
        <v>3000000</v>
      </c>
      <c r="J1884" s="6">
        <v>2119348</v>
      </c>
      <c r="K1884" s="7">
        <f t="shared" si="58"/>
        <v>880652</v>
      </c>
      <c r="L1884" s="4" t="str">
        <f t="shared" si="59"/>
        <v>SIN REPORTE</v>
      </c>
    </row>
    <row r="1885" spans="1:12" x14ac:dyDescent="0.2">
      <c r="A1885" s="4" t="s">
        <v>11</v>
      </c>
      <c r="B1885" s="4" t="s">
        <v>12</v>
      </c>
      <c r="C1885" s="4" t="s">
        <v>1068</v>
      </c>
      <c r="D1885" s="4" t="s">
        <v>2696</v>
      </c>
      <c r="E1885" s="4" t="s">
        <v>6088</v>
      </c>
      <c r="F1885" s="4">
        <v>525236</v>
      </c>
      <c r="G1885" s="5" t="s">
        <v>1147</v>
      </c>
      <c r="H1885" s="4">
        <v>0</v>
      </c>
      <c r="I1885" s="6">
        <v>3000000</v>
      </c>
      <c r="J1885" s="6">
        <v>2120352</v>
      </c>
      <c r="K1885" s="7">
        <f t="shared" si="58"/>
        <v>879648</v>
      </c>
      <c r="L1885" s="4" t="str">
        <f t="shared" si="59"/>
        <v>SIN REPORTE</v>
      </c>
    </row>
    <row r="1886" spans="1:12" x14ac:dyDescent="0.2">
      <c r="A1886" s="4" t="s">
        <v>11</v>
      </c>
      <c r="B1886" s="4" t="s">
        <v>12</v>
      </c>
      <c r="C1886" s="4" t="s">
        <v>2697</v>
      </c>
      <c r="D1886" s="4" t="s">
        <v>881</v>
      </c>
      <c r="E1886" s="4" t="s">
        <v>6089</v>
      </c>
      <c r="F1886" s="4">
        <v>1659984</v>
      </c>
      <c r="G1886" s="5" t="s">
        <v>1147</v>
      </c>
      <c r="H1886" s="4">
        <v>0</v>
      </c>
      <c r="I1886" s="6">
        <v>3000000</v>
      </c>
      <c r="J1886" s="6">
        <v>2121356</v>
      </c>
      <c r="K1886" s="7">
        <f t="shared" si="58"/>
        <v>878644</v>
      </c>
      <c r="L1886" s="4" t="str">
        <f t="shared" si="59"/>
        <v>SIN REPORTE</v>
      </c>
    </row>
    <row r="1887" spans="1:12" x14ac:dyDescent="0.2">
      <c r="A1887" s="4" t="s">
        <v>11</v>
      </c>
      <c r="B1887" s="4" t="s">
        <v>50</v>
      </c>
      <c r="C1887" s="4" t="s">
        <v>2056</v>
      </c>
      <c r="D1887" s="4" t="s">
        <v>2698</v>
      </c>
      <c r="E1887" s="4" t="s">
        <v>6090</v>
      </c>
      <c r="F1887" s="4">
        <v>640753</v>
      </c>
      <c r="G1887" s="5" t="s">
        <v>1147</v>
      </c>
      <c r="H1887" s="4">
        <v>0</v>
      </c>
      <c r="I1887" s="6">
        <v>3000000</v>
      </c>
      <c r="J1887" s="6">
        <v>2122360</v>
      </c>
      <c r="K1887" s="7">
        <f t="shared" si="58"/>
        <v>877640</v>
      </c>
      <c r="L1887" s="4" t="str">
        <f t="shared" si="59"/>
        <v>SIN REPORTE</v>
      </c>
    </row>
    <row r="1888" spans="1:12" x14ac:dyDescent="0.2">
      <c r="A1888" s="4" t="s">
        <v>11</v>
      </c>
      <c r="B1888" s="4" t="s">
        <v>22</v>
      </c>
      <c r="C1888" s="4" t="s">
        <v>2697</v>
      </c>
      <c r="D1888" s="4" t="s">
        <v>2699</v>
      </c>
      <c r="E1888" s="4" t="s">
        <v>6091</v>
      </c>
      <c r="F1888" s="4">
        <v>79935</v>
      </c>
      <c r="G1888" s="5" t="s">
        <v>1147</v>
      </c>
      <c r="H1888" s="4">
        <v>0</v>
      </c>
      <c r="I1888" s="6">
        <v>3000000</v>
      </c>
      <c r="J1888" s="6">
        <v>2123364</v>
      </c>
      <c r="K1888" s="7">
        <f t="shared" si="58"/>
        <v>876636</v>
      </c>
      <c r="L1888" s="4" t="str">
        <f t="shared" si="59"/>
        <v>SIN REPORTE</v>
      </c>
    </row>
    <row r="1889" spans="1:12" x14ac:dyDescent="0.2">
      <c r="A1889" s="4" t="s">
        <v>11</v>
      </c>
      <c r="B1889" s="4" t="s">
        <v>12</v>
      </c>
      <c r="C1889" s="4" t="s">
        <v>1143</v>
      </c>
      <c r="D1889" s="4" t="s">
        <v>291</v>
      </c>
      <c r="E1889" s="4" t="s">
        <v>6092</v>
      </c>
      <c r="F1889" s="4">
        <v>1749520</v>
      </c>
      <c r="G1889" s="5" t="s">
        <v>1147</v>
      </c>
      <c r="H1889" s="4">
        <v>0</v>
      </c>
      <c r="I1889" s="6">
        <v>3000000</v>
      </c>
      <c r="J1889" s="6">
        <v>2124368</v>
      </c>
      <c r="K1889" s="7">
        <f t="shared" si="58"/>
        <v>875632</v>
      </c>
      <c r="L1889" s="4" t="str">
        <f t="shared" si="59"/>
        <v>SIN REPORTE</v>
      </c>
    </row>
    <row r="1890" spans="1:12" x14ac:dyDescent="0.2">
      <c r="A1890" s="4" t="s">
        <v>11</v>
      </c>
      <c r="B1890" s="4" t="s">
        <v>488</v>
      </c>
      <c r="C1890" s="4" t="s">
        <v>1144</v>
      </c>
      <c r="D1890" s="4" t="s">
        <v>2700</v>
      </c>
      <c r="E1890" s="4" t="s">
        <v>6093</v>
      </c>
      <c r="F1890" s="4">
        <v>1142692</v>
      </c>
      <c r="G1890" s="5" t="s">
        <v>1147</v>
      </c>
      <c r="H1890" s="4">
        <v>0</v>
      </c>
      <c r="I1890" s="6">
        <v>3000000</v>
      </c>
      <c r="J1890" s="6">
        <v>2125372</v>
      </c>
      <c r="K1890" s="7">
        <f t="shared" si="58"/>
        <v>874628</v>
      </c>
      <c r="L1890" s="4" t="str">
        <f t="shared" si="59"/>
        <v>SIN REPORTE</v>
      </c>
    </row>
    <row r="1891" spans="1:12" x14ac:dyDescent="0.2">
      <c r="A1891" s="4" t="s">
        <v>11</v>
      </c>
      <c r="B1891" s="4" t="s">
        <v>19</v>
      </c>
      <c r="C1891" s="4" t="s">
        <v>1144</v>
      </c>
      <c r="D1891" s="4" t="s">
        <v>2701</v>
      </c>
      <c r="E1891" s="4" t="s">
        <v>6094</v>
      </c>
      <c r="F1891" s="4">
        <v>569499</v>
      </c>
      <c r="G1891" s="5" t="s">
        <v>1147</v>
      </c>
      <c r="H1891" s="4">
        <v>0</v>
      </c>
      <c r="I1891" s="6">
        <v>3000000</v>
      </c>
      <c r="J1891" s="6">
        <v>2126376</v>
      </c>
      <c r="K1891" s="7">
        <f t="shared" si="58"/>
        <v>873624</v>
      </c>
      <c r="L1891" s="4" t="str">
        <f t="shared" si="59"/>
        <v>SIN REPORTE</v>
      </c>
    </row>
    <row r="1892" spans="1:12" x14ac:dyDescent="0.2">
      <c r="A1892" s="4" t="s">
        <v>11</v>
      </c>
      <c r="B1892" s="4" t="s">
        <v>12</v>
      </c>
      <c r="C1892" s="4" t="s">
        <v>191</v>
      </c>
      <c r="D1892" s="4" t="s">
        <v>1149</v>
      </c>
      <c r="E1892" s="4" t="s">
        <v>6095</v>
      </c>
      <c r="F1892" s="4">
        <v>1661261</v>
      </c>
      <c r="G1892" s="5" t="s">
        <v>1147</v>
      </c>
      <c r="H1892" s="4">
        <v>0</v>
      </c>
      <c r="I1892" s="6">
        <v>3000000</v>
      </c>
      <c r="J1892" s="6">
        <v>2127380</v>
      </c>
      <c r="K1892" s="7">
        <f t="shared" si="58"/>
        <v>872620</v>
      </c>
      <c r="L1892" s="4" t="str">
        <f t="shared" si="59"/>
        <v>SIN REPORTE</v>
      </c>
    </row>
    <row r="1893" spans="1:12" x14ac:dyDescent="0.2">
      <c r="A1893" s="4" t="s">
        <v>11</v>
      </c>
      <c r="B1893" s="4" t="s">
        <v>25</v>
      </c>
      <c r="C1893" s="4" t="s">
        <v>2702</v>
      </c>
      <c r="D1893" s="4" t="s">
        <v>2703</v>
      </c>
      <c r="E1893" s="4" t="s">
        <v>6096</v>
      </c>
      <c r="F1893" s="4">
        <v>610285</v>
      </c>
      <c r="G1893" s="5" t="s">
        <v>1147</v>
      </c>
      <c r="H1893" s="4">
        <v>0</v>
      </c>
      <c r="I1893" s="6">
        <v>3000000</v>
      </c>
      <c r="J1893" s="6">
        <v>2128384</v>
      </c>
      <c r="K1893" s="7">
        <f t="shared" si="58"/>
        <v>871616</v>
      </c>
      <c r="L1893" s="4" t="str">
        <f t="shared" si="59"/>
        <v>SIN REPORTE</v>
      </c>
    </row>
    <row r="1894" spans="1:12" x14ac:dyDescent="0.2">
      <c r="A1894" s="4" t="s">
        <v>11</v>
      </c>
      <c r="B1894" s="4" t="s">
        <v>19</v>
      </c>
      <c r="C1894" s="4" t="s">
        <v>2626</v>
      </c>
      <c r="D1894" s="4" t="s">
        <v>288</v>
      </c>
      <c r="E1894" s="4" t="s">
        <v>6097</v>
      </c>
      <c r="F1894" s="4">
        <v>763928</v>
      </c>
      <c r="G1894" s="5" t="s">
        <v>1147</v>
      </c>
      <c r="H1894" s="4">
        <v>0</v>
      </c>
      <c r="I1894" s="6">
        <v>3000000</v>
      </c>
      <c r="J1894" s="6">
        <v>2129388</v>
      </c>
      <c r="K1894" s="7">
        <f t="shared" si="58"/>
        <v>870612</v>
      </c>
      <c r="L1894" s="4" t="str">
        <f t="shared" si="59"/>
        <v>SIN REPORTE</v>
      </c>
    </row>
    <row r="1895" spans="1:12" x14ac:dyDescent="0.2">
      <c r="A1895" s="4" t="s">
        <v>11</v>
      </c>
      <c r="B1895" s="4" t="s">
        <v>12</v>
      </c>
      <c r="C1895" s="4" t="s">
        <v>1227</v>
      </c>
      <c r="D1895" s="4" t="s">
        <v>2704</v>
      </c>
      <c r="E1895" s="4" t="s">
        <v>6098</v>
      </c>
      <c r="F1895" s="4">
        <v>1746609</v>
      </c>
      <c r="G1895" s="5" t="s">
        <v>1147</v>
      </c>
      <c r="H1895" s="4">
        <v>0</v>
      </c>
      <c r="I1895" s="6">
        <v>3000000</v>
      </c>
      <c r="J1895" s="6">
        <v>2130392</v>
      </c>
      <c r="K1895" s="7">
        <f t="shared" si="58"/>
        <v>869608</v>
      </c>
      <c r="L1895" s="4" t="str">
        <f t="shared" si="59"/>
        <v>SIN REPORTE</v>
      </c>
    </row>
    <row r="1896" spans="1:12" x14ac:dyDescent="0.2">
      <c r="A1896" s="4" t="s">
        <v>11</v>
      </c>
      <c r="B1896" s="4" t="s">
        <v>157</v>
      </c>
      <c r="C1896" s="4" t="s">
        <v>2705</v>
      </c>
      <c r="D1896" s="4" t="s">
        <v>2706</v>
      </c>
      <c r="E1896" s="4" t="s">
        <v>6099</v>
      </c>
      <c r="F1896" s="4">
        <v>629095</v>
      </c>
      <c r="G1896" s="5" t="s">
        <v>1147</v>
      </c>
      <c r="H1896" s="4">
        <v>0</v>
      </c>
      <c r="I1896" s="6">
        <v>3000000</v>
      </c>
      <c r="J1896" s="6">
        <v>2131396</v>
      </c>
      <c r="K1896" s="7">
        <f t="shared" si="58"/>
        <v>868604</v>
      </c>
      <c r="L1896" s="4" t="str">
        <f t="shared" si="59"/>
        <v>SIN REPORTE</v>
      </c>
    </row>
    <row r="1897" spans="1:12" x14ac:dyDescent="0.2">
      <c r="A1897" s="4" t="s">
        <v>11</v>
      </c>
      <c r="B1897" s="4" t="s">
        <v>22</v>
      </c>
      <c r="C1897" s="4" t="s">
        <v>2425</v>
      </c>
      <c r="D1897" s="4" t="s">
        <v>2707</v>
      </c>
      <c r="E1897" s="4" t="s">
        <v>6100</v>
      </c>
      <c r="F1897" s="4">
        <v>1008331</v>
      </c>
      <c r="G1897" s="5" t="s">
        <v>1147</v>
      </c>
      <c r="H1897" s="4">
        <v>0</v>
      </c>
      <c r="I1897" s="6">
        <v>3000000</v>
      </c>
      <c r="J1897" s="6">
        <v>2132400</v>
      </c>
      <c r="K1897" s="7">
        <f t="shared" si="58"/>
        <v>867600</v>
      </c>
      <c r="L1897" s="4" t="str">
        <f t="shared" si="59"/>
        <v>SIN REPORTE</v>
      </c>
    </row>
    <row r="1898" spans="1:12" x14ac:dyDescent="0.2">
      <c r="A1898" s="4" t="s">
        <v>11</v>
      </c>
      <c r="B1898" s="4" t="s">
        <v>488</v>
      </c>
      <c r="C1898" s="4" t="s">
        <v>981</v>
      </c>
      <c r="D1898" s="4" t="s">
        <v>2708</v>
      </c>
      <c r="E1898" s="4" t="s">
        <v>6101</v>
      </c>
      <c r="F1898" s="4">
        <v>1339934</v>
      </c>
      <c r="G1898" s="5" t="s">
        <v>1147</v>
      </c>
      <c r="H1898" s="4">
        <v>0</v>
      </c>
      <c r="I1898" s="6">
        <v>3000000</v>
      </c>
      <c r="J1898" s="6">
        <v>2133404</v>
      </c>
      <c r="K1898" s="7">
        <f t="shared" si="58"/>
        <v>866596</v>
      </c>
      <c r="L1898" s="4" t="str">
        <f t="shared" si="59"/>
        <v>SIN REPORTE</v>
      </c>
    </row>
    <row r="1899" spans="1:12" x14ac:dyDescent="0.2">
      <c r="A1899" s="4" t="s">
        <v>11</v>
      </c>
      <c r="B1899" s="4" t="s">
        <v>12</v>
      </c>
      <c r="C1899" s="4" t="s">
        <v>2425</v>
      </c>
      <c r="D1899" s="4" t="s">
        <v>2709</v>
      </c>
      <c r="E1899" s="4" t="s">
        <v>6102</v>
      </c>
      <c r="F1899" s="4">
        <v>1077609</v>
      </c>
      <c r="G1899" s="5" t="s">
        <v>1147</v>
      </c>
      <c r="H1899" s="4">
        <v>0</v>
      </c>
      <c r="I1899" s="6">
        <v>3000000</v>
      </c>
      <c r="J1899" s="6">
        <v>2134408</v>
      </c>
      <c r="K1899" s="7">
        <f t="shared" si="58"/>
        <v>865592</v>
      </c>
      <c r="L1899" s="4" t="str">
        <f t="shared" si="59"/>
        <v>SIN REPORTE</v>
      </c>
    </row>
    <row r="1900" spans="1:12" x14ac:dyDescent="0.2">
      <c r="A1900" s="4" t="s">
        <v>11</v>
      </c>
      <c r="B1900" s="4" t="s">
        <v>22</v>
      </c>
      <c r="C1900" s="4" t="s">
        <v>2710</v>
      </c>
      <c r="D1900" s="4" t="s">
        <v>2711</v>
      </c>
      <c r="E1900" s="4" t="s">
        <v>6103</v>
      </c>
      <c r="F1900" s="4">
        <v>769875</v>
      </c>
      <c r="G1900" s="5" t="s">
        <v>1147</v>
      </c>
      <c r="H1900" s="4">
        <v>0</v>
      </c>
      <c r="I1900" s="6">
        <v>3000000</v>
      </c>
      <c r="J1900" s="6">
        <v>2135412</v>
      </c>
      <c r="K1900" s="7">
        <f t="shared" si="58"/>
        <v>864588</v>
      </c>
      <c r="L1900" s="4" t="str">
        <f t="shared" si="59"/>
        <v>SIN REPORTE</v>
      </c>
    </row>
    <row r="1901" spans="1:12" x14ac:dyDescent="0.2">
      <c r="A1901" s="4" t="s">
        <v>11</v>
      </c>
      <c r="B1901" s="4" t="s">
        <v>12</v>
      </c>
      <c r="C1901" s="4" t="s">
        <v>700</v>
      </c>
      <c r="D1901" s="4" t="s">
        <v>2712</v>
      </c>
      <c r="E1901" s="4" t="s">
        <v>6104</v>
      </c>
      <c r="F1901" s="4">
        <v>1608494</v>
      </c>
      <c r="G1901" s="5" t="s">
        <v>1147</v>
      </c>
      <c r="H1901" s="4">
        <v>0</v>
      </c>
      <c r="I1901" s="6">
        <v>3000000</v>
      </c>
      <c r="J1901" s="6">
        <v>2136416</v>
      </c>
      <c r="K1901" s="7">
        <f t="shared" si="58"/>
        <v>863584</v>
      </c>
      <c r="L1901" s="4" t="str">
        <f t="shared" si="59"/>
        <v>SIN REPORTE</v>
      </c>
    </row>
    <row r="1902" spans="1:12" x14ac:dyDescent="0.2">
      <c r="A1902" s="4" t="s">
        <v>11</v>
      </c>
      <c r="B1902" s="4" t="s">
        <v>67</v>
      </c>
      <c r="C1902" s="4" t="s">
        <v>2425</v>
      </c>
      <c r="D1902" s="4" t="s">
        <v>2713</v>
      </c>
      <c r="E1902" s="4" t="s">
        <v>6105</v>
      </c>
      <c r="F1902" s="4">
        <v>503126</v>
      </c>
      <c r="G1902" s="5" t="s">
        <v>1147</v>
      </c>
      <c r="H1902" s="4">
        <v>0</v>
      </c>
      <c r="I1902" s="6">
        <v>3000000</v>
      </c>
      <c r="J1902" s="6">
        <v>2137420</v>
      </c>
      <c r="K1902" s="7">
        <f t="shared" si="58"/>
        <v>862580</v>
      </c>
      <c r="L1902" s="4" t="str">
        <f t="shared" si="59"/>
        <v>SIN REPORTE</v>
      </c>
    </row>
    <row r="1903" spans="1:12" x14ac:dyDescent="0.2">
      <c r="A1903" s="4" t="s">
        <v>11</v>
      </c>
      <c r="B1903" s="4" t="s">
        <v>19</v>
      </c>
      <c r="C1903" s="4" t="s">
        <v>2714</v>
      </c>
      <c r="D1903" s="4" t="s">
        <v>2715</v>
      </c>
      <c r="E1903" s="4" t="s">
        <v>6106</v>
      </c>
      <c r="F1903" s="4">
        <v>677813</v>
      </c>
      <c r="G1903" s="5" t="s">
        <v>1147</v>
      </c>
      <c r="H1903" s="4">
        <v>0</v>
      </c>
      <c r="I1903" s="6">
        <v>3000000</v>
      </c>
      <c r="J1903" s="6">
        <v>2138424</v>
      </c>
      <c r="K1903" s="7">
        <f t="shared" si="58"/>
        <v>861576</v>
      </c>
      <c r="L1903" s="4" t="str">
        <f t="shared" si="59"/>
        <v>SIN REPORTE</v>
      </c>
    </row>
    <row r="1904" spans="1:12" x14ac:dyDescent="0.2">
      <c r="A1904" s="4" t="s">
        <v>11</v>
      </c>
      <c r="B1904" s="4" t="s">
        <v>12</v>
      </c>
      <c r="C1904" s="4" t="s">
        <v>2716</v>
      </c>
      <c r="D1904" s="4" t="s">
        <v>241</v>
      </c>
      <c r="E1904" s="4" t="s">
        <v>6107</v>
      </c>
      <c r="F1904" s="4">
        <v>1658663</v>
      </c>
      <c r="G1904" s="5" t="s">
        <v>1147</v>
      </c>
      <c r="H1904" s="4">
        <v>0</v>
      </c>
      <c r="I1904" s="6">
        <v>3000000</v>
      </c>
      <c r="J1904" s="6">
        <v>2139428</v>
      </c>
      <c r="K1904" s="7">
        <f t="shared" si="58"/>
        <v>860572</v>
      </c>
      <c r="L1904" s="4" t="str">
        <f t="shared" si="59"/>
        <v>SIN REPORTE</v>
      </c>
    </row>
    <row r="1905" spans="1:12" x14ac:dyDescent="0.2">
      <c r="A1905" s="4" t="s">
        <v>11</v>
      </c>
      <c r="B1905" s="4" t="s">
        <v>25</v>
      </c>
      <c r="C1905" s="4" t="s">
        <v>2425</v>
      </c>
      <c r="D1905" s="4" t="s">
        <v>2717</v>
      </c>
      <c r="E1905" s="4" t="s">
        <v>6108</v>
      </c>
      <c r="F1905" s="4">
        <v>43170</v>
      </c>
      <c r="G1905" s="5" t="s">
        <v>1147</v>
      </c>
      <c r="H1905" s="4">
        <v>0</v>
      </c>
      <c r="I1905" s="6">
        <v>3000000</v>
      </c>
      <c r="J1905" s="6">
        <v>2140432</v>
      </c>
      <c r="K1905" s="7">
        <f t="shared" si="58"/>
        <v>859568</v>
      </c>
      <c r="L1905" s="4" t="str">
        <f t="shared" si="59"/>
        <v>SIN REPORTE</v>
      </c>
    </row>
    <row r="1906" spans="1:12" x14ac:dyDescent="0.2">
      <c r="A1906" s="4" t="s">
        <v>11</v>
      </c>
      <c r="B1906" s="4" t="s">
        <v>25</v>
      </c>
      <c r="C1906" s="4" t="s">
        <v>2716</v>
      </c>
      <c r="D1906" s="4" t="s">
        <v>2718</v>
      </c>
      <c r="E1906" s="4" t="s">
        <v>6109</v>
      </c>
      <c r="F1906" s="4">
        <v>1380748</v>
      </c>
      <c r="G1906" s="5" t="s">
        <v>1147</v>
      </c>
      <c r="H1906" s="4">
        <v>0</v>
      </c>
      <c r="I1906" s="6">
        <v>3000000</v>
      </c>
      <c r="J1906" s="6">
        <v>2141436</v>
      </c>
      <c r="K1906" s="7">
        <f t="shared" si="58"/>
        <v>858564</v>
      </c>
      <c r="L1906" s="4" t="str">
        <f t="shared" si="59"/>
        <v>SIN REPORTE</v>
      </c>
    </row>
    <row r="1907" spans="1:12" x14ac:dyDescent="0.2">
      <c r="A1907" s="4" t="s">
        <v>11</v>
      </c>
      <c r="B1907" s="4" t="s">
        <v>25</v>
      </c>
      <c r="C1907" s="4" t="s">
        <v>2716</v>
      </c>
      <c r="D1907" s="4" t="s">
        <v>37</v>
      </c>
      <c r="E1907" s="4" t="s">
        <v>6110</v>
      </c>
      <c r="F1907" s="4">
        <v>1096849</v>
      </c>
      <c r="G1907" s="5" t="s">
        <v>1147</v>
      </c>
      <c r="H1907" s="4">
        <v>0</v>
      </c>
      <c r="I1907" s="6">
        <v>3000000</v>
      </c>
      <c r="J1907" s="6">
        <v>2142440</v>
      </c>
      <c r="K1907" s="7">
        <f t="shared" si="58"/>
        <v>857560</v>
      </c>
      <c r="L1907" s="4" t="str">
        <f t="shared" si="59"/>
        <v>SIN REPORTE</v>
      </c>
    </row>
    <row r="1908" spans="1:12" x14ac:dyDescent="0.2">
      <c r="A1908" s="4" t="s">
        <v>11</v>
      </c>
      <c r="B1908" s="4" t="s">
        <v>12</v>
      </c>
      <c r="C1908" s="4" t="s">
        <v>737</v>
      </c>
      <c r="D1908" s="4" t="s">
        <v>2719</v>
      </c>
      <c r="E1908" s="4" t="s">
        <v>6111</v>
      </c>
      <c r="F1908" s="4">
        <v>1116480</v>
      </c>
      <c r="G1908" s="5" t="s">
        <v>1147</v>
      </c>
      <c r="H1908" s="4">
        <v>0</v>
      </c>
      <c r="I1908" s="6">
        <v>3000000</v>
      </c>
      <c r="J1908" s="6">
        <v>2143444</v>
      </c>
      <c r="K1908" s="7">
        <f t="shared" si="58"/>
        <v>856556</v>
      </c>
      <c r="L1908" s="4" t="str">
        <f t="shared" si="59"/>
        <v>SIN REPORTE</v>
      </c>
    </row>
    <row r="1909" spans="1:12" x14ac:dyDescent="0.2">
      <c r="A1909" s="4" t="s">
        <v>11</v>
      </c>
      <c r="B1909" s="4" t="s">
        <v>22</v>
      </c>
      <c r="C1909" s="4" t="s">
        <v>700</v>
      </c>
      <c r="D1909" s="4" t="s">
        <v>2720</v>
      </c>
      <c r="E1909" s="4" t="s">
        <v>6112</v>
      </c>
      <c r="F1909" s="4">
        <v>1662566</v>
      </c>
      <c r="G1909" s="5" t="s">
        <v>1147</v>
      </c>
      <c r="H1909" s="4">
        <v>0</v>
      </c>
      <c r="I1909" s="6">
        <v>3000000</v>
      </c>
      <c r="J1909" s="6">
        <v>2144448</v>
      </c>
      <c r="K1909" s="7">
        <f t="shared" si="58"/>
        <v>855552</v>
      </c>
      <c r="L1909" s="4" t="str">
        <f t="shared" si="59"/>
        <v>SIN REPORTE</v>
      </c>
    </row>
    <row r="1910" spans="1:12" x14ac:dyDescent="0.2">
      <c r="A1910" s="4" t="s">
        <v>11</v>
      </c>
      <c r="B1910" s="4" t="s">
        <v>12</v>
      </c>
      <c r="C1910" s="4" t="s">
        <v>1271</v>
      </c>
      <c r="D1910" s="4" t="s">
        <v>2721</v>
      </c>
      <c r="E1910" s="4" t="s">
        <v>6113</v>
      </c>
      <c r="F1910" s="4">
        <v>566461</v>
      </c>
      <c r="G1910" s="5" t="s">
        <v>1147</v>
      </c>
      <c r="H1910" s="4">
        <v>0</v>
      </c>
      <c r="I1910" s="6">
        <v>3000000</v>
      </c>
      <c r="J1910" s="6">
        <v>2145452</v>
      </c>
      <c r="K1910" s="7">
        <f t="shared" si="58"/>
        <v>854548</v>
      </c>
      <c r="L1910" s="4" t="str">
        <f t="shared" si="59"/>
        <v>SIN REPORTE</v>
      </c>
    </row>
    <row r="1911" spans="1:12" x14ac:dyDescent="0.2">
      <c r="A1911" s="4" t="s">
        <v>11</v>
      </c>
      <c r="B1911" s="4" t="s">
        <v>12</v>
      </c>
      <c r="C1911" s="4" t="s">
        <v>191</v>
      </c>
      <c r="D1911" s="4" t="s">
        <v>372</v>
      </c>
      <c r="E1911" s="4" t="s">
        <v>6114</v>
      </c>
      <c r="F1911" s="4">
        <v>1690138</v>
      </c>
      <c r="G1911" s="5" t="s">
        <v>1147</v>
      </c>
      <c r="H1911" s="4">
        <v>0</v>
      </c>
      <c r="I1911" s="6">
        <v>3000000</v>
      </c>
      <c r="J1911" s="6">
        <v>2146456</v>
      </c>
      <c r="K1911" s="7">
        <f t="shared" si="58"/>
        <v>853544</v>
      </c>
      <c r="L1911" s="4" t="str">
        <f t="shared" si="59"/>
        <v>SIN REPORTE</v>
      </c>
    </row>
    <row r="1912" spans="1:12" x14ac:dyDescent="0.2">
      <c r="A1912" s="4" t="s">
        <v>11</v>
      </c>
      <c r="B1912" s="4" t="s">
        <v>19</v>
      </c>
      <c r="C1912" s="4" t="s">
        <v>1760</v>
      </c>
      <c r="D1912" s="4" t="s">
        <v>669</v>
      </c>
      <c r="E1912" s="4" t="s">
        <v>6115</v>
      </c>
      <c r="F1912" s="4">
        <v>525194</v>
      </c>
      <c r="G1912" s="5" t="s">
        <v>1147</v>
      </c>
      <c r="H1912" s="4">
        <v>0</v>
      </c>
      <c r="I1912" s="6">
        <v>3000000</v>
      </c>
      <c r="J1912" s="6">
        <v>2147460</v>
      </c>
      <c r="K1912" s="7">
        <f t="shared" si="58"/>
        <v>852540</v>
      </c>
      <c r="L1912" s="4" t="str">
        <f t="shared" si="59"/>
        <v>SIN REPORTE</v>
      </c>
    </row>
    <row r="1913" spans="1:12" x14ac:dyDescent="0.2">
      <c r="A1913" s="4" t="s">
        <v>11</v>
      </c>
      <c r="B1913" s="4" t="s">
        <v>50</v>
      </c>
      <c r="C1913" s="4" t="s">
        <v>1760</v>
      </c>
      <c r="D1913" s="4" t="s">
        <v>372</v>
      </c>
      <c r="E1913" s="4" t="s">
        <v>6116</v>
      </c>
      <c r="F1913" s="4">
        <v>1616174</v>
      </c>
      <c r="G1913" s="5" t="s">
        <v>1147</v>
      </c>
      <c r="H1913" s="4">
        <v>0</v>
      </c>
      <c r="I1913" s="6">
        <v>3000000</v>
      </c>
      <c r="J1913" s="6">
        <v>2148464</v>
      </c>
      <c r="K1913" s="7">
        <f t="shared" si="58"/>
        <v>851536</v>
      </c>
      <c r="L1913" s="4" t="str">
        <f t="shared" si="59"/>
        <v>SIN REPORTE</v>
      </c>
    </row>
    <row r="1914" spans="1:12" x14ac:dyDescent="0.2">
      <c r="A1914" s="4" t="s">
        <v>11</v>
      </c>
      <c r="B1914" s="4" t="s">
        <v>19</v>
      </c>
      <c r="C1914" s="4" t="s">
        <v>1760</v>
      </c>
      <c r="D1914" s="4" t="s">
        <v>327</v>
      </c>
      <c r="E1914" s="4" t="s">
        <v>6117</v>
      </c>
      <c r="F1914" s="4">
        <v>525137</v>
      </c>
      <c r="G1914" s="5" t="s">
        <v>1147</v>
      </c>
      <c r="H1914" s="4">
        <v>0</v>
      </c>
      <c r="I1914" s="6">
        <v>3000000</v>
      </c>
      <c r="J1914" s="6">
        <v>2149468</v>
      </c>
      <c r="K1914" s="7">
        <f t="shared" si="58"/>
        <v>850532</v>
      </c>
      <c r="L1914" s="4" t="str">
        <f t="shared" si="59"/>
        <v>SIN REPORTE</v>
      </c>
    </row>
    <row r="1915" spans="1:12" x14ac:dyDescent="0.2">
      <c r="A1915" s="4" t="s">
        <v>11</v>
      </c>
      <c r="B1915" s="4" t="s">
        <v>19</v>
      </c>
      <c r="C1915" s="4" t="s">
        <v>2722</v>
      </c>
      <c r="D1915" s="4" t="s">
        <v>143</v>
      </c>
      <c r="E1915" s="4" t="s">
        <v>6118</v>
      </c>
      <c r="F1915" s="4">
        <v>1624269</v>
      </c>
      <c r="G1915" s="5" t="s">
        <v>1147</v>
      </c>
      <c r="H1915" s="4">
        <v>0</v>
      </c>
      <c r="I1915" s="6">
        <v>3000000</v>
      </c>
      <c r="J1915" s="6">
        <v>2150472</v>
      </c>
      <c r="K1915" s="7">
        <f t="shared" si="58"/>
        <v>849528</v>
      </c>
      <c r="L1915" s="4" t="str">
        <f t="shared" si="59"/>
        <v>SIN REPORTE</v>
      </c>
    </row>
    <row r="1916" spans="1:12" x14ac:dyDescent="0.2">
      <c r="A1916" s="4" t="s">
        <v>11</v>
      </c>
      <c r="B1916" s="4" t="s">
        <v>25</v>
      </c>
      <c r="C1916" s="4" t="s">
        <v>1760</v>
      </c>
      <c r="D1916" s="4" t="s">
        <v>2723</v>
      </c>
      <c r="E1916" s="4" t="s">
        <v>6119</v>
      </c>
      <c r="F1916" s="4">
        <v>613479</v>
      </c>
      <c r="G1916" s="5" t="s">
        <v>1147</v>
      </c>
      <c r="H1916" s="4">
        <v>0</v>
      </c>
      <c r="I1916" s="6">
        <v>3000000</v>
      </c>
      <c r="J1916" s="6">
        <v>2151476</v>
      </c>
      <c r="K1916" s="7">
        <f t="shared" si="58"/>
        <v>848524</v>
      </c>
      <c r="L1916" s="4" t="str">
        <f t="shared" si="59"/>
        <v>SIN REPORTE</v>
      </c>
    </row>
    <row r="1917" spans="1:12" x14ac:dyDescent="0.2">
      <c r="A1917" s="4" t="s">
        <v>11</v>
      </c>
      <c r="B1917" s="4" t="s">
        <v>19</v>
      </c>
      <c r="C1917" s="4" t="s">
        <v>275</v>
      </c>
      <c r="D1917" s="4" t="s">
        <v>141</v>
      </c>
      <c r="E1917" s="4" t="s">
        <v>6120</v>
      </c>
      <c r="F1917" s="4">
        <v>1380763</v>
      </c>
      <c r="G1917" s="5" t="s">
        <v>1147</v>
      </c>
      <c r="H1917" s="4">
        <v>0</v>
      </c>
      <c r="I1917" s="6">
        <v>3000000</v>
      </c>
      <c r="J1917" s="6">
        <v>2152480</v>
      </c>
      <c r="K1917" s="7">
        <f t="shared" si="58"/>
        <v>847520</v>
      </c>
      <c r="L1917" s="4" t="str">
        <f t="shared" si="59"/>
        <v>SIN REPORTE</v>
      </c>
    </row>
    <row r="1918" spans="1:12" x14ac:dyDescent="0.2">
      <c r="A1918" s="4" t="s">
        <v>11</v>
      </c>
      <c r="B1918" s="4" t="s">
        <v>12</v>
      </c>
      <c r="C1918" s="4" t="s">
        <v>2724</v>
      </c>
      <c r="D1918" s="4" t="s">
        <v>2725</v>
      </c>
      <c r="E1918" s="4" t="s">
        <v>6121</v>
      </c>
      <c r="F1918" s="4">
        <v>734200</v>
      </c>
      <c r="G1918" s="5" t="s">
        <v>1147</v>
      </c>
      <c r="H1918" s="4">
        <v>0</v>
      </c>
      <c r="I1918" s="6">
        <v>3000000</v>
      </c>
      <c r="J1918" s="6">
        <v>2153484</v>
      </c>
      <c r="K1918" s="7">
        <f t="shared" si="58"/>
        <v>846516</v>
      </c>
      <c r="L1918" s="4" t="str">
        <f t="shared" si="59"/>
        <v>SIN REPORTE</v>
      </c>
    </row>
    <row r="1919" spans="1:12" x14ac:dyDescent="0.2">
      <c r="A1919" s="4" t="s">
        <v>11</v>
      </c>
      <c r="B1919" s="4" t="s">
        <v>146</v>
      </c>
      <c r="C1919" s="4" t="s">
        <v>586</v>
      </c>
      <c r="D1919" s="4" t="s">
        <v>2726</v>
      </c>
      <c r="E1919" s="4" t="s">
        <v>6122</v>
      </c>
      <c r="F1919" s="4">
        <v>1556024</v>
      </c>
      <c r="G1919" s="5" t="s">
        <v>1147</v>
      </c>
      <c r="H1919" s="4">
        <v>0</v>
      </c>
      <c r="I1919" s="6">
        <v>3000000</v>
      </c>
      <c r="J1919" s="6">
        <v>2154488</v>
      </c>
      <c r="K1919" s="7">
        <f t="shared" si="58"/>
        <v>845512</v>
      </c>
      <c r="L1919" s="4" t="str">
        <f t="shared" si="59"/>
        <v>SIN REPORTE</v>
      </c>
    </row>
    <row r="1920" spans="1:12" x14ac:dyDescent="0.2">
      <c r="A1920" s="4" t="s">
        <v>11</v>
      </c>
      <c r="B1920" s="4" t="s">
        <v>12</v>
      </c>
      <c r="C1920" s="4" t="s">
        <v>1760</v>
      </c>
      <c r="D1920" s="4" t="s">
        <v>445</v>
      </c>
      <c r="E1920" s="4" t="s">
        <v>6123</v>
      </c>
      <c r="F1920" s="4">
        <v>1280294</v>
      </c>
      <c r="G1920" s="5" t="s">
        <v>1147</v>
      </c>
      <c r="H1920" s="4">
        <v>0</v>
      </c>
      <c r="I1920" s="6">
        <v>3000000</v>
      </c>
      <c r="J1920" s="6">
        <v>2155492</v>
      </c>
      <c r="K1920" s="7">
        <f t="shared" si="58"/>
        <v>844508</v>
      </c>
      <c r="L1920" s="4" t="str">
        <f t="shared" si="59"/>
        <v>SIN REPORTE</v>
      </c>
    </row>
    <row r="1921" spans="1:12" x14ac:dyDescent="0.2">
      <c r="A1921" s="4" t="s">
        <v>11</v>
      </c>
      <c r="B1921" s="4" t="s">
        <v>25</v>
      </c>
      <c r="C1921" s="4" t="s">
        <v>586</v>
      </c>
      <c r="D1921" s="4" t="s">
        <v>2727</v>
      </c>
      <c r="E1921" s="4" t="s">
        <v>6124</v>
      </c>
      <c r="F1921" s="4">
        <v>1173374</v>
      </c>
      <c r="G1921" s="5" t="s">
        <v>1147</v>
      </c>
      <c r="H1921" s="4">
        <v>0</v>
      </c>
      <c r="I1921" s="6">
        <v>3000000</v>
      </c>
      <c r="J1921" s="6">
        <v>2156496</v>
      </c>
      <c r="K1921" s="7">
        <f t="shared" si="58"/>
        <v>843504</v>
      </c>
      <c r="L1921" s="4" t="str">
        <f t="shared" si="59"/>
        <v>SIN REPORTE</v>
      </c>
    </row>
    <row r="1922" spans="1:12" x14ac:dyDescent="0.2">
      <c r="A1922" s="4" t="s">
        <v>11</v>
      </c>
      <c r="B1922" s="4" t="s">
        <v>22</v>
      </c>
      <c r="C1922" s="4" t="s">
        <v>2728</v>
      </c>
      <c r="D1922" s="4" t="s">
        <v>2729</v>
      </c>
      <c r="E1922" s="4" t="s">
        <v>6125</v>
      </c>
      <c r="F1922" s="4">
        <v>1383007</v>
      </c>
      <c r="G1922" s="5" t="s">
        <v>1147</v>
      </c>
      <c r="H1922" s="4">
        <v>0</v>
      </c>
      <c r="I1922" s="6">
        <v>3000000</v>
      </c>
      <c r="J1922" s="6">
        <v>2157500</v>
      </c>
      <c r="K1922" s="7">
        <f t="shared" si="58"/>
        <v>842500</v>
      </c>
      <c r="L1922" s="4" t="str">
        <f t="shared" si="59"/>
        <v>SIN REPORTE</v>
      </c>
    </row>
    <row r="1923" spans="1:12" x14ac:dyDescent="0.2">
      <c r="A1923" s="4" t="s">
        <v>11</v>
      </c>
      <c r="B1923" s="4" t="s">
        <v>67</v>
      </c>
      <c r="C1923" s="4" t="s">
        <v>2728</v>
      </c>
      <c r="D1923" s="4" t="s">
        <v>687</v>
      </c>
      <c r="E1923" s="4" t="s">
        <v>6126</v>
      </c>
      <c r="F1923" s="4">
        <v>1078722</v>
      </c>
      <c r="G1923" s="5" t="s">
        <v>1147</v>
      </c>
      <c r="H1923" s="4">
        <v>0</v>
      </c>
      <c r="I1923" s="6">
        <v>3000000</v>
      </c>
      <c r="J1923" s="6">
        <v>2158504</v>
      </c>
      <c r="K1923" s="7">
        <f t="shared" ref="K1923:K1986" si="60">I1923-J1923</f>
        <v>841496</v>
      </c>
      <c r="L1923" s="4" t="str">
        <f t="shared" ref="L1923:L1986" si="61">IF(H1923=0,"SIN REPORTE",IF(H1923&lt;=90,"COBRO JURIDICO","CARTERA CASTIGADA"))</f>
        <v>SIN REPORTE</v>
      </c>
    </row>
    <row r="1924" spans="1:12" x14ac:dyDescent="0.2">
      <c r="A1924" s="4" t="s">
        <v>11</v>
      </c>
      <c r="B1924" s="4" t="s">
        <v>50</v>
      </c>
      <c r="C1924" s="4" t="s">
        <v>2728</v>
      </c>
      <c r="D1924" s="4" t="s">
        <v>135</v>
      </c>
      <c r="E1924" s="4" t="s">
        <v>6127</v>
      </c>
      <c r="F1924" s="4">
        <v>679892</v>
      </c>
      <c r="G1924" s="5" t="s">
        <v>1147</v>
      </c>
      <c r="H1924" s="4">
        <v>0</v>
      </c>
      <c r="I1924" s="6">
        <v>3000000</v>
      </c>
      <c r="J1924" s="6">
        <v>2159508</v>
      </c>
      <c r="K1924" s="7">
        <f t="shared" si="60"/>
        <v>840492</v>
      </c>
      <c r="L1924" s="4" t="str">
        <f t="shared" si="61"/>
        <v>SIN REPORTE</v>
      </c>
    </row>
    <row r="1925" spans="1:12" x14ac:dyDescent="0.2">
      <c r="A1925" s="4" t="s">
        <v>11</v>
      </c>
      <c r="B1925" s="4" t="s">
        <v>25</v>
      </c>
      <c r="C1925" s="4" t="s">
        <v>2728</v>
      </c>
      <c r="D1925" s="4" t="s">
        <v>2730</v>
      </c>
      <c r="E1925" s="4" t="s">
        <v>6128</v>
      </c>
      <c r="F1925" s="4">
        <v>1596723</v>
      </c>
      <c r="G1925" s="5" t="s">
        <v>1147</v>
      </c>
      <c r="H1925" s="4">
        <v>0</v>
      </c>
      <c r="I1925" s="6">
        <v>3000000</v>
      </c>
      <c r="J1925" s="6">
        <v>2160512</v>
      </c>
      <c r="K1925" s="7">
        <f t="shared" si="60"/>
        <v>839488</v>
      </c>
      <c r="L1925" s="4" t="str">
        <f t="shared" si="61"/>
        <v>SIN REPORTE</v>
      </c>
    </row>
    <row r="1926" spans="1:12" x14ac:dyDescent="0.2">
      <c r="A1926" s="4" t="s">
        <v>11</v>
      </c>
      <c r="B1926" s="4" t="s">
        <v>19</v>
      </c>
      <c r="C1926" s="4" t="s">
        <v>2392</v>
      </c>
      <c r="D1926" s="4" t="s">
        <v>2731</v>
      </c>
      <c r="E1926" s="4" t="s">
        <v>6129</v>
      </c>
      <c r="F1926" s="4">
        <v>1608130</v>
      </c>
      <c r="G1926" s="5" t="s">
        <v>1147</v>
      </c>
      <c r="H1926" s="4">
        <v>0</v>
      </c>
      <c r="I1926" s="6">
        <v>3000000</v>
      </c>
      <c r="J1926" s="6">
        <v>2161516</v>
      </c>
      <c r="K1926" s="7">
        <f t="shared" si="60"/>
        <v>838484</v>
      </c>
      <c r="L1926" s="4" t="str">
        <f t="shared" si="61"/>
        <v>SIN REPORTE</v>
      </c>
    </row>
    <row r="1927" spans="1:12" x14ac:dyDescent="0.2">
      <c r="A1927" s="4" t="s">
        <v>11</v>
      </c>
      <c r="B1927" s="4" t="s">
        <v>67</v>
      </c>
      <c r="C1927" s="4" t="s">
        <v>2702</v>
      </c>
      <c r="D1927" s="4" t="s">
        <v>2732</v>
      </c>
      <c r="E1927" s="4" t="s">
        <v>6130</v>
      </c>
      <c r="F1927" s="4">
        <v>858488</v>
      </c>
      <c r="G1927" s="5" t="s">
        <v>1147</v>
      </c>
      <c r="H1927" s="4">
        <v>0</v>
      </c>
      <c r="I1927" s="6">
        <v>3000000</v>
      </c>
      <c r="J1927" s="6">
        <v>2162520</v>
      </c>
      <c r="K1927" s="7">
        <f t="shared" si="60"/>
        <v>837480</v>
      </c>
      <c r="L1927" s="4" t="str">
        <f t="shared" si="61"/>
        <v>SIN REPORTE</v>
      </c>
    </row>
    <row r="1928" spans="1:12" x14ac:dyDescent="0.2">
      <c r="A1928" s="4" t="s">
        <v>11</v>
      </c>
      <c r="B1928" s="4" t="s">
        <v>50</v>
      </c>
      <c r="C1928" s="4" t="s">
        <v>2702</v>
      </c>
      <c r="D1928" s="4" t="s">
        <v>2733</v>
      </c>
      <c r="E1928" s="4" t="s">
        <v>6131</v>
      </c>
      <c r="F1928" s="4">
        <v>1603479</v>
      </c>
      <c r="G1928" s="5" t="s">
        <v>1147</v>
      </c>
      <c r="H1928" s="4">
        <v>0</v>
      </c>
      <c r="I1928" s="6">
        <v>3000000</v>
      </c>
      <c r="J1928" s="6">
        <v>2163524</v>
      </c>
      <c r="K1928" s="7">
        <f t="shared" si="60"/>
        <v>836476</v>
      </c>
      <c r="L1928" s="4" t="str">
        <f t="shared" si="61"/>
        <v>SIN REPORTE</v>
      </c>
    </row>
    <row r="1929" spans="1:12" x14ac:dyDescent="0.2">
      <c r="A1929" s="4" t="s">
        <v>11</v>
      </c>
      <c r="B1929" s="4" t="s">
        <v>25</v>
      </c>
      <c r="C1929" s="4" t="s">
        <v>2734</v>
      </c>
      <c r="D1929" s="4" t="s">
        <v>1403</v>
      </c>
      <c r="E1929" s="4" t="s">
        <v>6132</v>
      </c>
      <c r="F1929" s="4">
        <v>1624244</v>
      </c>
      <c r="G1929" s="5" t="s">
        <v>1147</v>
      </c>
      <c r="H1929" s="4">
        <v>0</v>
      </c>
      <c r="I1929" s="6">
        <v>3000000</v>
      </c>
      <c r="J1929" s="6">
        <v>2164528</v>
      </c>
      <c r="K1929" s="7">
        <f t="shared" si="60"/>
        <v>835472</v>
      </c>
      <c r="L1929" s="4" t="str">
        <f t="shared" si="61"/>
        <v>SIN REPORTE</v>
      </c>
    </row>
    <row r="1930" spans="1:12" x14ac:dyDescent="0.2">
      <c r="A1930" s="4" t="s">
        <v>11</v>
      </c>
      <c r="B1930" s="4" t="s">
        <v>25</v>
      </c>
      <c r="C1930" s="4" t="s">
        <v>1361</v>
      </c>
      <c r="D1930" s="4" t="s">
        <v>2735</v>
      </c>
      <c r="E1930" s="4" t="s">
        <v>6133</v>
      </c>
      <c r="F1930" s="4">
        <v>1555588</v>
      </c>
      <c r="G1930" s="5" t="s">
        <v>1147</v>
      </c>
      <c r="H1930" s="4">
        <v>0</v>
      </c>
      <c r="I1930" s="6">
        <v>3000000</v>
      </c>
      <c r="J1930" s="6">
        <v>2165532</v>
      </c>
      <c r="K1930" s="7">
        <f t="shared" si="60"/>
        <v>834468</v>
      </c>
      <c r="L1930" s="4" t="str">
        <f t="shared" si="61"/>
        <v>SIN REPORTE</v>
      </c>
    </row>
    <row r="1931" spans="1:12" x14ac:dyDescent="0.2">
      <c r="A1931" s="4" t="s">
        <v>11</v>
      </c>
      <c r="B1931" s="4" t="s">
        <v>16</v>
      </c>
      <c r="C1931" s="4" t="s">
        <v>1454</v>
      </c>
      <c r="D1931" s="4" t="s">
        <v>2736</v>
      </c>
      <c r="E1931" s="4" t="s">
        <v>6134</v>
      </c>
      <c r="F1931" s="4">
        <v>1173200</v>
      </c>
      <c r="G1931" s="5" t="s">
        <v>1147</v>
      </c>
      <c r="H1931" s="4">
        <v>0</v>
      </c>
      <c r="I1931" s="6">
        <v>3000000</v>
      </c>
      <c r="J1931" s="6">
        <v>2166536</v>
      </c>
      <c r="K1931" s="7">
        <f t="shared" si="60"/>
        <v>833464</v>
      </c>
      <c r="L1931" s="4" t="str">
        <f t="shared" si="61"/>
        <v>SIN REPORTE</v>
      </c>
    </row>
    <row r="1932" spans="1:12" x14ac:dyDescent="0.2">
      <c r="A1932" s="4" t="s">
        <v>11</v>
      </c>
      <c r="B1932" s="4" t="s">
        <v>146</v>
      </c>
      <c r="C1932" s="4" t="s">
        <v>1454</v>
      </c>
      <c r="D1932" s="4" t="s">
        <v>2737</v>
      </c>
      <c r="E1932" s="4" t="s">
        <v>6135</v>
      </c>
      <c r="F1932" s="4">
        <v>1691797</v>
      </c>
      <c r="G1932" s="5" t="s">
        <v>1147</v>
      </c>
      <c r="H1932" s="4">
        <v>0</v>
      </c>
      <c r="I1932" s="6">
        <v>3000000</v>
      </c>
      <c r="J1932" s="6">
        <v>2167540</v>
      </c>
      <c r="K1932" s="7">
        <f t="shared" si="60"/>
        <v>832460</v>
      </c>
      <c r="L1932" s="4" t="str">
        <f t="shared" si="61"/>
        <v>SIN REPORTE</v>
      </c>
    </row>
    <row r="1933" spans="1:12" x14ac:dyDescent="0.2">
      <c r="A1933" s="4" t="s">
        <v>11</v>
      </c>
      <c r="B1933" s="4" t="s">
        <v>157</v>
      </c>
      <c r="C1933" s="4" t="s">
        <v>805</v>
      </c>
      <c r="D1933" s="4" t="s">
        <v>2738</v>
      </c>
      <c r="E1933" s="4" t="s">
        <v>6136</v>
      </c>
      <c r="F1933" s="4">
        <v>1757267</v>
      </c>
      <c r="G1933" s="5" t="s">
        <v>1147</v>
      </c>
      <c r="H1933" s="4">
        <v>0</v>
      </c>
      <c r="I1933" s="6">
        <v>3000000</v>
      </c>
      <c r="J1933" s="6">
        <v>2168544</v>
      </c>
      <c r="K1933" s="7">
        <f t="shared" si="60"/>
        <v>831456</v>
      </c>
      <c r="L1933" s="4" t="str">
        <f t="shared" si="61"/>
        <v>SIN REPORTE</v>
      </c>
    </row>
    <row r="1934" spans="1:12" x14ac:dyDescent="0.2">
      <c r="A1934" s="4" t="s">
        <v>11</v>
      </c>
      <c r="B1934" s="4" t="s">
        <v>12</v>
      </c>
      <c r="C1934" s="4" t="s">
        <v>1454</v>
      </c>
      <c r="D1934" s="4" t="s">
        <v>2739</v>
      </c>
      <c r="E1934" s="4" t="s">
        <v>6137</v>
      </c>
      <c r="F1934" s="4">
        <v>375087</v>
      </c>
      <c r="G1934" s="5" t="s">
        <v>1147</v>
      </c>
      <c r="H1934" s="4">
        <v>0</v>
      </c>
      <c r="I1934" s="6">
        <v>3000000</v>
      </c>
      <c r="J1934" s="6">
        <v>2169548</v>
      </c>
      <c r="K1934" s="7">
        <f t="shared" si="60"/>
        <v>830452</v>
      </c>
      <c r="L1934" s="4" t="str">
        <f t="shared" si="61"/>
        <v>SIN REPORTE</v>
      </c>
    </row>
    <row r="1935" spans="1:12" x14ac:dyDescent="0.2">
      <c r="A1935" s="4" t="s">
        <v>11</v>
      </c>
      <c r="B1935" s="4" t="s">
        <v>22</v>
      </c>
      <c r="C1935" s="4" t="s">
        <v>2740</v>
      </c>
      <c r="D1935" s="4" t="s">
        <v>1189</v>
      </c>
      <c r="E1935" s="4" t="s">
        <v>6138</v>
      </c>
      <c r="F1935" s="4">
        <v>1008695</v>
      </c>
      <c r="G1935" s="5" t="s">
        <v>1147</v>
      </c>
      <c r="H1935" s="4">
        <v>0</v>
      </c>
      <c r="I1935" s="6">
        <v>3000000</v>
      </c>
      <c r="J1935" s="6">
        <v>2170552</v>
      </c>
      <c r="K1935" s="7">
        <f t="shared" si="60"/>
        <v>829448</v>
      </c>
      <c r="L1935" s="4" t="str">
        <f t="shared" si="61"/>
        <v>SIN REPORTE</v>
      </c>
    </row>
    <row r="1936" spans="1:12" x14ac:dyDescent="0.2">
      <c r="A1936" s="4" t="s">
        <v>11</v>
      </c>
      <c r="B1936" s="4" t="s">
        <v>25</v>
      </c>
      <c r="C1936" s="4" t="s">
        <v>2741</v>
      </c>
      <c r="D1936" s="4" t="s">
        <v>2742</v>
      </c>
      <c r="E1936" s="4" t="s">
        <v>6139</v>
      </c>
      <c r="F1936" s="4">
        <v>505667</v>
      </c>
      <c r="G1936" s="5" t="s">
        <v>1147</v>
      </c>
      <c r="H1936" s="4">
        <v>0</v>
      </c>
      <c r="I1936" s="6">
        <v>3000000</v>
      </c>
      <c r="J1936" s="6">
        <v>2171556</v>
      </c>
      <c r="K1936" s="7">
        <f t="shared" si="60"/>
        <v>828444</v>
      </c>
      <c r="L1936" s="4" t="str">
        <f t="shared" si="61"/>
        <v>SIN REPORTE</v>
      </c>
    </row>
    <row r="1937" spans="1:12" x14ac:dyDescent="0.2">
      <c r="A1937" s="4" t="s">
        <v>11</v>
      </c>
      <c r="B1937" s="4" t="s">
        <v>19</v>
      </c>
      <c r="C1937" s="4" t="s">
        <v>1259</v>
      </c>
      <c r="D1937" s="4" t="s">
        <v>2743</v>
      </c>
      <c r="E1937" s="4" t="s">
        <v>6140</v>
      </c>
      <c r="F1937" s="4">
        <v>1662558</v>
      </c>
      <c r="G1937" s="5" t="s">
        <v>1147</v>
      </c>
      <c r="H1937" s="4">
        <v>0</v>
      </c>
      <c r="I1937" s="6">
        <v>3000000</v>
      </c>
      <c r="J1937" s="6">
        <v>2172560</v>
      </c>
      <c r="K1937" s="7">
        <f t="shared" si="60"/>
        <v>827440</v>
      </c>
      <c r="L1937" s="4" t="str">
        <f t="shared" si="61"/>
        <v>SIN REPORTE</v>
      </c>
    </row>
    <row r="1938" spans="1:12" x14ac:dyDescent="0.2">
      <c r="A1938" s="4" t="s">
        <v>11</v>
      </c>
      <c r="B1938" s="4" t="s">
        <v>12</v>
      </c>
      <c r="C1938" s="4" t="s">
        <v>2741</v>
      </c>
      <c r="D1938" s="4" t="s">
        <v>2744</v>
      </c>
      <c r="E1938" s="4" t="s">
        <v>6141</v>
      </c>
      <c r="F1938" s="4">
        <v>677862</v>
      </c>
      <c r="G1938" s="5" t="s">
        <v>1147</v>
      </c>
      <c r="H1938" s="4">
        <v>0</v>
      </c>
      <c r="I1938" s="6">
        <v>3000000</v>
      </c>
      <c r="J1938" s="6">
        <v>2173564</v>
      </c>
      <c r="K1938" s="7">
        <f t="shared" si="60"/>
        <v>826436</v>
      </c>
      <c r="L1938" s="4" t="str">
        <f t="shared" si="61"/>
        <v>SIN REPORTE</v>
      </c>
    </row>
    <row r="1939" spans="1:12" x14ac:dyDescent="0.2">
      <c r="A1939" s="4" t="s">
        <v>11</v>
      </c>
      <c r="B1939" s="4" t="s">
        <v>19</v>
      </c>
      <c r="C1939" s="4" t="s">
        <v>1259</v>
      </c>
      <c r="D1939" s="4" t="s">
        <v>2745</v>
      </c>
      <c r="E1939" s="4" t="s">
        <v>6142</v>
      </c>
      <c r="F1939" s="4">
        <v>1519097</v>
      </c>
      <c r="G1939" s="5" t="s">
        <v>1147</v>
      </c>
      <c r="H1939" s="4">
        <v>0</v>
      </c>
      <c r="I1939" s="6">
        <v>3000000</v>
      </c>
      <c r="J1939" s="6">
        <v>2174568</v>
      </c>
      <c r="K1939" s="7">
        <f t="shared" si="60"/>
        <v>825432</v>
      </c>
      <c r="L1939" s="4" t="str">
        <f t="shared" si="61"/>
        <v>SIN REPORTE</v>
      </c>
    </row>
    <row r="1940" spans="1:12" x14ac:dyDescent="0.2">
      <c r="A1940" s="4" t="s">
        <v>11</v>
      </c>
      <c r="B1940" s="4" t="s">
        <v>25</v>
      </c>
      <c r="C1940" s="4" t="s">
        <v>2741</v>
      </c>
      <c r="D1940" s="4" t="s">
        <v>1467</v>
      </c>
      <c r="E1940" s="4" t="s">
        <v>6143</v>
      </c>
      <c r="F1940" s="4">
        <v>768885</v>
      </c>
      <c r="G1940" s="5" t="s">
        <v>1147</v>
      </c>
      <c r="H1940" s="4">
        <v>0</v>
      </c>
      <c r="I1940" s="6">
        <v>3000000</v>
      </c>
      <c r="J1940" s="6">
        <v>2175572</v>
      </c>
      <c r="K1940" s="7">
        <f t="shared" si="60"/>
        <v>824428</v>
      </c>
      <c r="L1940" s="4" t="str">
        <f t="shared" si="61"/>
        <v>SIN REPORTE</v>
      </c>
    </row>
    <row r="1941" spans="1:12" x14ac:dyDescent="0.2">
      <c r="A1941" s="4" t="s">
        <v>11</v>
      </c>
      <c r="B1941" s="4" t="s">
        <v>25</v>
      </c>
      <c r="C1941" s="4" t="s">
        <v>1271</v>
      </c>
      <c r="D1941" s="4" t="s">
        <v>2746</v>
      </c>
      <c r="E1941" s="4" t="s">
        <v>6144</v>
      </c>
      <c r="F1941" s="4">
        <v>764322</v>
      </c>
      <c r="G1941" s="5" t="s">
        <v>1147</v>
      </c>
      <c r="H1941" s="4">
        <v>0</v>
      </c>
      <c r="I1941" s="6">
        <v>3000000</v>
      </c>
      <c r="J1941" s="6">
        <v>2176576</v>
      </c>
      <c r="K1941" s="7">
        <f t="shared" si="60"/>
        <v>823424</v>
      </c>
      <c r="L1941" s="4" t="str">
        <f t="shared" si="61"/>
        <v>SIN REPORTE</v>
      </c>
    </row>
    <row r="1942" spans="1:12" x14ac:dyDescent="0.2">
      <c r="A1942" s="4" t="s">
        <v>11</v>
      </c>
      <c r="B1942" s="4" t="s">
        <v>67</v>
      </c>
      <c r="C1942" s="4" t="s">
        <v>2747</v>
      </c>
      <c r="D1942" s="4" t="s">
        <v>2748</v>
      </c>
      <c r="E1942" s="4" t="s">
        <v>6145</v>
      </c>
      <c r="F1942" s="4">
        <v>526390</v>
      </c>
      <c r="G1942" s="5" t="s">
        <v>1147</v>
      </c>
      <c r="H1942" s="4">
        <v>0</v>
      </c>
      <c r="I1942" s="6">
        <v>3000000</v>
      </c>
      <c r="J1942" s="6">
        <v>2177580</v>
      </c>
      <c r="K1942" s="7">
        <f t="shared" si="60"/>
        <v>822420</v>
      </c>
      <c r="L1942" s="4" t="str">
        <f t="shared" si="61"/>
        <v>SIN REPORTE</v>
      </c>
    </row>
    <row r="1943" spans="1:12" x14ac:dyDescent="0.2">
      <c r="A1943" s="4" t="s">
        <v>11</v>
      </c>
      <c r="B1943" s="4" t="s">
        <v>19</v>
      </c>
      <c r="C1943" s="4" t="s">
        <v>1210</v>
      </c>
      <c r="D1943" s="4" t="s">
        <v>135</v>
      </c>
      <c r="E1943" s="4" t="s">
        <v>6146</v>
      </c>
      <c r="F1943" s="4">
        <v>764264</v>
      </c>
      <c r="G1943" s="5" t="s">
        <v>1147</v>
      </c>
      <c r="H1943" s="4">
        <v>0</v>
      </c>
      <c r="I1943" s="6">
        <v>3000000</v>
      </c>
      <c r="J1943" s="6">
        <v>2178584</v>
      </c>
      <c r="K1943" s="7">
        <f t="shared" si="60"/>
        <v>821416</v>
      </c>
      <c r="L1943" s="4" t="str">
        <f t="shared" si="61"/>
        <v>SIN REPORTE</v>
      </c>
    </row>
    <row r="1944" spans="1:12" x14ac:dyDescent="0.2">
      <c r="A1944" s="4" t="s">
        <v>11</v>
      </c>
      <c r="B1944" s="4" t="s">
        <v>25</v>
      </c>
      <c r="C1944" s="4" t="s">
        <v>1259</v>
      </c>
      <c r="D1944" s="4" t="s">
        <v>1543</v>
      </c>
      <c r="E1944" s="4" t="s">
        <v>6147</v>
      </c>
      <c r="F1944" s="4">
        <v>1688850</v>
      </c>
      <c r="G1944" s="5" t="s">
        <v>1147</v>
      </c>
      <c r="H1944" s="4">
        <v>0</v>
      </c>
      <c r="I1944" s="6">
        <v>3000000</v>
      </c>
      <c r="J1944" s="6">
        <v>2179588</v>
      </c>
      <c r="K1944" s="7">
        <f t="shared" si="60"/>
        <v>820412</v>
      </c>
      <c r="L1944" s="4" t="str">
        <f t="shared" si="61"/>
        <v>SIN REPORTE</v>
      </c>
    </row>
    <row r="1945" spans="1:12" x14ac:dyDescent="0.2">
      <c r="A1945" s="4" t="s">
        <v>11</v>
      </c>
      <c r="B1945" s="4" t="s">
        <v>12</v>
      </c>
      <c r="C1945" s="4" t="s">
        <v>1016</v>
      </c>
      <c r="D1945" s="4" t="s">
        <v>1347</v>
      </c>
      <c r="E1945" s="4" t="s">
        <v>6148</v>
      </c>
      <c r="F1945" s="4">
        <v>1661808</v>
      </c>
      <c r="G1945" s="5" t="s">
        <v>1147</v>
      </c>
      <c r="H1945" s="4">
        <v>0</v>
      </c>
      <c r="I1945" s="6">
        <v>3000000</v>
      </c>
      <c r="J1945" s="6">
        <v>2180592</v>
      </c>
      <c r="K1945" s="7">
        <f t="shared" si="60"/>
        <v>819408</v>
      </c>
      <c r="L1945" s="4" t="str">
        <f t="shared" si="61"/>
        <v>SIN REPORTE</v>
      </c>
    </row>
    <row r="1946" spans="1:12" x14ac:dyDescent="0.2">
      <c r="A1946" s="4" t="s">
        <v>11</v>
      </c>
      <c r="B1946" s="4" t="s">
        <v>12</v>
      </c>
      <c r="C1946" s="4" t="s">
        <v>2749</v>
      </c>
      <c r="D1946" s="4" t="s">
        <v>2750</v>
      </c>
      <c r="E1946" s="4" t="s">
        <v>6149</v>
      </c>
      <c r="F1946" s="4">
        <v>34583</v>
      </c>
      <c r="G1946" s="5" t="s">
        <v>1147</v>
      </c>
      <c r="H1946" s="4">
        <v>0</v>
      </c>
      <c r="I1946" s="6">
        <v>3000000</v>
      </c>
      <c r="J1946" s="6">
        <v>2181596</v>
      </c>
      <c r="K1946" s="7">
        <f t="shared" si="60"/>
        <v>818404</v>
      </c>
      <c r="L1946" s="4" t="str">
        <f t="shared" si="61"/>
        <v>SIN REPORTE</v>
      </c>
    </row>
    <row r="1947" spans="1:12" x14ac:dyDescent="0.2">
      <c r="A1947" s="4" t="s">
        <v>11</v>
      </c>
      <c r="B1947" s="4" t="s">
        <v>67</v>
      </c>
      <c r="C1947" s="4" t="s">
        <v>1154</v>
      </c>
      <c r="D1947" s="4" t="s">
        <v>310</v>
      </c>
      <c r="E1947" s="4" t="s">
        <v>6150</v>
      </c>
      <c r="F1947" s="4">
        <v>1450509</v>
      </c>
      <c r="G1947" s="5" t="s">
        <v>1147</v>
      </c>
      <c r="H1947" s="4">
        <v>0</v>
      </c>
      <c r="I1947" s="6">
        <v>3000000</v>
      </c>
      <c r="J1947" s="6">
        <v>2182600</v>
      </c>
      <c r="K1947" s="7">
        <f t="shared" si="60"/>
        <v>817400</v>
      </c>
      <c r="L1947" s="4" t="str">
        <f t="shared" si="61"/>
        <v>SIN REPORTE</v>
      </c>
    </row>
    <row r="1948" spans="1:12" x14ac:dyDescent="0.2">
      <c r="A1948" s="4" t="s">
        <v>11</v>
      </c>
      <c r="B1948" s="4" t="s">
        <v>22</v>
      </c>
      <c r="C1948" s="4" t="s">
        <v>2749</v>
      </c>
      <c r="D1948" s="4" t="s">
        <v>2751</v>
      </c>
      <c r="E1948" s="4" t="s">
        <v>6151</v>
      </c>
      <c r="F1948" s="4">
        <v>629392</v>
      </c>
      <c r="G1948" s="5" t="s">
        <v>1147</v>
      </c>
      <c r="H1948" s="4">
        <v>0</v>
      </c>
      <c r="I1948" s="6">
        <v>3000000</v>
      </c>
      <c r="J1948" s="6">
        <v>2183604</v>
      </c>
      <c r="K1948" s="7">
        <f t="shared" si="60"/>
        <v>816396</v>
      </c>
      <c r="L1948" s="4" t="str">
        <f t="shared" si="61"/>
        <v>SIN REPORTE</v>
      </c>
    </row>
    <row r="1949" spans="1:12" x14ac:dyDescent="0.2">
      <c r="A1949" s="4" t="s">
        <v>11</v>
      </c>
      <c r="B1949" s="4" t="s">
        <v>12</v>
      </c>
      <c r="C1949" s="4" t="s">
        <v>1154</v>
      </c>
      <c r="D1949" s="4" t="s">
        <v>2752</v>
      </c>
      <c r="E1949" s="4" t="s">
        <v>6152</v>
      </c>
      <c r="F1949" s="4">
        <v>1608270</v>
      </c>
      <c r="G1949" s="5" t="s">
        <v>1147</v>
      </c>
      <c r="H1949" s="4">
        <v>0</v>
      </c>
      <c r="I1949" s="6">
        <v>3000000</v>
      </c>
      <c r="J1949" s="6">
        <v>2184608</v>
      </c>
      <c r="K1949" s="7">
        <f t="shared" si="60"/>
        <v>815392</v>
      </c>
      <c r="L1949" s="4" t="str">
        <f t="shared" si="61"/>
        <v>SIN REPORTE</v>
      </c>
    </row>
    <row r="1950" spans="1:12" x14ac:dyDescent="0.2">
      <c r="A1950" s="4" t="s">
        <v>11</v>
      </c>
      <c r="B1950" s="4" t="s">
        <v>12</v>
      </c>
      <c r="C1950" s="4" t="s">
        <v>2753</v>
      </c>
      <c r="D1950" s="4" t="s">
        <v>2754</v>
      </c>
      <c r="E1950" s="4" t="s">
        <v>6153</v>
      </c>
      <c r="F1950" s="4">
        <v>1338811</v>
      </c>
      <c r="G1950" s="5" t="s">
        <v>1147</v>
      </c>
      <c r="H1950" s="4">
        <v>0</v>
      </c>
      <c r="I1950" s="6">
        <v>3000000</v>
      </c>
      <c r="J1950" s="6">
        <v>2185612</v>
      </c>
      <c r="K1950" s="7">
        <f t="shared" si="60"/>
        <v>814388</v>
      </c>
      <c r="L1950" s="4" t="str">
        <f t="shared" si="61"/>
        <v>SIN REPORTE</v>
      </c>
    </row>
    <row r="1951" spans="1:12" x14ac:dyDescent="0.2">
      <c r="A1951" s="4" t="s">
        <v>11</v>
      </c>
      <c r="B1951" s="4" t="s">
        <v>19</v>
      </c>
      <c r="C1951" s="4" t="s">
        <v>1361</v>
      </c>
      <c r="D1951" s="4" t="s">
        <v>2536</v>
      </c>
      <c r="E1951" s="4" t="s">
        <v>6154</v>
      </c>
      <c r="F1951" s="4">
        <v>749745</v>
      </c>
      <c r="G1951" s="5" t="s">
        <v>1147</v>
      </c>
      <c r="H1951" s="4">
        <v>0</v>
      </c>
      <c r="I1951" s="6">
        <v>3000000</v>
      </c>
      <c r="J1951" s="6">
        <v>2186616</v>
      </c>
      <c r="K1951" s="7">
        <f t="shared" si="60"/>
        <v>813384</v>
      </c>
      <c r="L1951" s="4" t="str">
        <f t="shared" si="61"/>
        <v>SIN REPORTE</v>
      </c>
    </row>
    <row r="1952" spans="1:12" x14ac:dyDescent="0.2">
      <c r="A1952" s="4" t="s">
        <v>11</v>
      </c>
      <c r="B1952" s="4" t="s">
        <v>12</v>
      </c>
      <c r="C1952" s="4" t="s">
        <v>1361</v>
      </c>
      <c r="D1952" s="4" t="s">
        <v>709</v>
      </c>
      <c r="E1952" s="4" t="s">
        <v>6155</v>
      </c>
      <c r="F1952" s="4">
        <v>742062</v>
      </c>
      <c r="G1952" s="5" t="s">
        <v>1147</v>
      </c>
      <c r="H1952" s="4">
        <v>0</v>
      </c>
      <c r="I1952" s="6">
        <v>3000000</v>
      </c>
      <c r="J1952" s="6">
        <v>2187620</v>
      </c>
      <c r="K1952" s="7">
        <f t="shared" si="60"/>
        <v>812380</v>
      </c>
      <c r="L1952" s="4" t="str">
        <f t="shared" si="61"/>
        <v>SIN REPORTE</v>
      </c>
    </row>
    <row r="1953" spans="1:12" x14ac:dyDescent="0.2">
      <c r="A1953" s="4" t="s">
        <v>11</v>
      </c>
      <c r="B1953" s="4" t="s">
        <v>25</v>
      </c>
      <c r="C1953" s="4" t="s">
        <v>1361</v>
      </c>
      <c r="D1953" s="4" t="s">
        <v>2755</v>
      </c>
      <c r="E1953" s="4" t="s">
        <v>6156</v>
      </c>
      <c r="F1953" s="4">
        <v>639490</v>
      </c>
      <c r="G1953" s="5" t="s">
        <v>1147</v>
      </c>
      <c r="H1953" s="4">
        <v>0</v>
      </c>
      <c r="I1953" s="6">
        <v>3000000</v>
      </c>
      <c r="J1953" s="6">
        <v>2188624</v>
      </c>
      <c r="K1953" s="7">
        <f t="shared" si="60"/>
        <v>811376</v>
      </c>
      <c r="L1953" s="4" t="str">
        <f t="shared" si="61"/>
        <v>SIN REPORTE</v>
      </c>
    </row>
    <row r="1954" spans="1:12" x14ac:dyDescent="0.2">
      <c r="A1954" s="4" t="s">
        <v>11</v>
      </c>
      <c r="B1954" s="4" t="s">
        <v>67</v>
      </c>
      <c r="C1954" s="4" t="s">
        <v>2756</v>
      </c>
      <c r="D1954" s="4" t="s">
        <v>1201</v>
      </c>
      <c r="E1954" s="4" t="s">
        <v>6157</v>
      </c>
      <c r="F1954" s="4">
        <v>639367</v>
      </c>
      <c r="G1954" s="5" t="s">
        <v>1147</v>
      </c>
      <c r="H1954" s="4">
        <v>0</v>
      </c>
      <c r="I1954" s="6">
        <v>3000000</v>
      </c>
      <c r="J1954" s="6">
        <v>2189628</v>
      </c>
      <c r="K1954" s="7">
        <f t="shared" si="60"/>
        <v>810372</v>
      </c>
      <c r="L1954" s="4" t="str">
        <f t="shared" si="61"/>
        <v>SIN REPORTE</v>
      </c>
    </row>
    <row r="1955" spans="1:12" x14ac:dyDescent="0.2">
      <c r="A1955" s="4" t="s">
        <v>11</v>
      </c>
      <c r="B1955" s="4" t="s">
        <v>16</v>
      </c>
      <c r="C1955" s="4" t="s">
        <v>791</v>
      </c>
      <c r="D1955" s="4" t="s">
        <v>2757</v>
      </c>
      <c r="E1955" s="4" t="s">
        <v>6158</v>
      </c>
      <c r="F1955" s="4">
        <v>1093879</v>
      </c>
      <c r="G1955" s="5" t="s">
        <v>1147</v>
      </c>
      <c r="H1955" s="4">
        <v>0</v>
      </c>
      <c r="I1955" s="6">
        <v>3000000</v>
      </c>
      <c r="J1955" s="6">
        <v>2190632</v>
      </c>
      <c r="K1955" s="7">
        <f t="shared" si="60"/>
        <v>809368</v>
      </c>
      <c r="L1955" s="4" t="str">
        <f t="shared" si="61"/>
        <v>SIN REPORTE</v>
      </c>
    </row>
    <row r="1956" spans="1:12" x14ac:dyDescent="0.2">
      <c r="A1956" s="4" t="s">
        <v>11</v>
      </c>
      <c r="B1956" s="4" t="s">
        <v>25</v>
      </c>
      <c r="C1956" s="4" t="s">
        <v>791</v>
      </c>
      <c r="D1956" s="4" t="s">
        <v>2758</v>
      </c>
      <c r="E1956" s="4" t="s">
        <v>6159</v>
      </c>
      <c r="F1956" s="4">
        <v>769891</v>
      </c>
      <c r="G1956" s="5" t="s">
        <v>1147</v>
      </c>
      <c r="H1956" s="4">
        <v>0</v>
      </c>
      <c r="I1956" s="6">
        <v>3000000</v>
      </c>
      <c r="J1956" s="6">
        <v>2191636</v>
      </c>
      <c r="K1956" s="7">
        <f t="shared" si="60"/>
        <v>808364</v>
      </c>
      <c r="L1956" s="4" t="str">
        <f t="shared" si="61"/>
        <v>SIN REPORTE</v>
      </c>
    </row>
    <row r="1957" spans="1:12" x14ac:dyDescent="0.2">
      <c r="A1957" s="4" t="s">
        <v>11</v>
      </c>
      <c r="B1957" s="4" t="s">
        <v>12</v>
      </c>
      <c r="C1957" s="4" t="s">
        <v>1014</v>
      </c>
      <c r="D1957" s="4" t="s">
        <v>908</v>
      </c>
      <c r="E1957" s="4" t="s">
        <v>6160</v>
      </c>
      <c r="F1957" s="4">
        <v>1660701</v>
      </c>
      <c r="G1957" s="5" t="s">
        <v>1147</v>
      </c>
      <c r="H1957" s="4">
        <v>0</v>
      </c>
      <c r="I1957" s="6">
        <v>3000000</v>
      </c>
      <c r="J1957" s="6">
        <v>2192640</v>
      </c>
      <c r="K1957" s="7">
        <f t="shared" si="60"/>
        <v>807360</v>
      </c>
      <c r="L1957" s="4" t="str">
        <f t="shared" si="61"/>
        <v>SIN REPORTE</v>
      </c>
    </row>
    <row r="1958" spans="1:12" x14ac:dyDescent="0.2">
      <c r="A1958" s="4" t="s">
        <v>11</v>
      </c>
      <c r="B1958" s="4" t="s">
        <v>19</v>
      </c>
      <c r="C1958" s="4" t="s">
        <v>1027</v>
      </c>
      <c r="D1958" s="4" t="s">
        <v>2759</v>
      </c>
      <c r="E1958" s="4" t="s">
        <v>6161</v>
      </c>
      <c r="F1958" s="4">
        <v>1436391</v>
      </c>
      <c r="G1958" s="5" t="s">
        <v>1147</v>
      </c>
      <c r="H1958" s="4">
        <v>0</v>
      </c>
      <c r="I1958" s="6">
        <v>3000000</v>
      </c>
      <c r="J1958" s="6">
        <v>2193644</v>
      </c>
      <c r="K1958" s="7">
        <f t="shared" si="60"/>
        <v>806356</v>
      </c>
      <c r="L1958" s="4" t="str">
        <f t="shared" si="61"/>
        <v>SIN REPORTE</v>
      </c>
    </row>
    <row r="1959" spans="1:12" x14ac:dyDescent="0.2">
      <c r="A1959" s="4" t="s">
        <v>11</v>
      </c>
      <c r="B1959" s="4" t="s">
        <v>50</v>
      </c>
      <c r="C1959" s="4" t="s">
        <v>2760</v>
      </c>
      <c r="D1959" s="4" t="s">
        <v>979</v>
      </c>
      <c r="E1959" s="4" t="s">
        <v>6162</v>
      </c>
      <c r="F1959" s="4">
        <v>1507589</v>
      </c>
      <c r="G1959" s="5" t="s">
        <v>1147</v>
      </c>
      <c r="H1959" s="4">
        <v>0</v>
      </c>
      <c r="I1959" s="6">
        <v>3000000</v>
      </c>
      <c r="J1959" s="6">
        <v>2194648</v>
      </c>
      <c r="K1959" s="7">
        <f t="shared" si="60"/>
        <v>805352</v>
      </c>
      <c r="L1959" s="4" t="str">
        <f t="shared" si="61"/>
        <v>SIN REPORTE</v>
      </c>
    </row>
    <row r="1960" spans="1:12" x14ac:dyDescent="0.2">
      <c r="A1960" s="4" t="s">
        <v>11</v>
      </c>
      <c r="B1960" s="4" t="s">
        <v>12</v>
      </c>
      <c r="C1960" s="4" t="s">
        <v>2760</v>
      </c>
      <c r="D1960" s="4" t="s">
        <v>2761</v>
      </c>
      <c r="E1960" s="4" t="s">
        <v>6163</v>
      </c>
      <c r="F1960" s="4">
        <v>1749579</v>
      </c>
      <c r="G1960" s="5" t="s">
        <v>1147</v>
      </c>
      <c r="H1960" s="4">
        <v>0</v>
      </c>
      <c r="I1960" s="6">
        <v>3000000</v>
      </c>
      <c r="J1960" s="6">
        <v>2195652</v>
      </c>
      <c r="K1960" s="7">
        <f t="shared" si="60"/>
        <v>804348</v>
      </c>
      <c r="L1960" s="4" t="str">
        <f t="shared" si="61"/>
        <v>SIN REPORTE</v>
      </c>
    </row>
    <row r="1961" spans="1:12" x14ac:dyDescent="0.2">
      <c r="A1961" s="4" t="s">
        <v>11</v>
      </c>
      <c r="B1961" s="4" t="s">
        <v>12</v>
      </c>
      <c r="C1961" s="4" t="s">
        <v>2425</v>
      </c>
      <c r="D1961" s="4" t="s">
        <v>2762</v>
      </c>
      <c r="E1961" s="4" t="s">
        <v>6164</v>
      </c>
      <c r="F1961" s="4">
        <v>1758901</v>
      </c>
      <c r="G1961" s="5" t="s">
        <v>1147</v>
      </c>
      <c r="H1961" s="4">
        <v>0</v>
      </c>
      <c r="I1961" s="6">
        <v>3000000</v>
      </c>
      <c r="J1961" s="6">
        <v>2196656</v>
      </c>
      <c r="K1961" s="7">
        <f t="shared" si="60"/>
        <v>803344</v>
      </c>
      <c r="L1961" s="4" t="str">
        <f t="shared" si="61"/>
        <v>SIN REPORTE</v>
      </c>
    </row>
    <row r="1962" spans="1:12" x14ac:dyDescent="0.2">
      <c r="A1962" s="4" t="s">
        <v>11</v>
      </c>
      <c r="B1962" s="4" t="s">
        <v>12</v>
      </c>
      <c r="C1962" s="4" t="s">
        <v>2760</v>
      </c>
      <c r="D1962" s="4" t="s">
        <v>341</v>
      </c>
      <c r="E1962" s="4" t="s">
        <v>6165</v>
      </c>
      <c r="F1962" s="4">
        <v>1608247</v>
      </c>
      <c r="G1962" s="5" t="s">
        <v>1147</v>
      </c>
      <c r="H1962" s="4">
        <v>0</v>
      </c>
      <c r="I1962" s="6">
        <v>3000000</v>
      </c>
      <c r="J1962" s="6">
        <v>2197660</v>
      </c>
      <c r="K1962" s="7">
        <f t="shared" si="60"/>
        <v>802340</v>
      </c>
      <c r="L1962" s="4" t="str">
        <f t="shared" si="61"/>
        <v>SIN REPORTE</v>
      </c>
    </row>
    <row r="1963" spans="1:12" x14ac:dyDescent="0.2">
      <c r="A1963" s="4" t="s">
        <v>11</v>
      </c>
      <c r="B1963" s="4" t="s">
        <v>50</v>
      </c>
      <c r="C1963" s="4" t="s">
        <v>1275</v>
      </c>
      <c r="D1963" s="4" t="s">
        <v>2706</v>
      </c>
      <c r="E1963" s="4" t="s">
        <v>6166</v>
      </c>
      <c r="F1963" s="4">
        <v>1715448</v>
      </c>
      <c r="G1963" s="5" t="s">
        <v>1147</v>
      </c>
      <c r="H1963" s="4">
        <v>0</v>
      </c>
      <c r="I1963" s="6">
        <v>3000000</v>
      </c>
      <c r="J1963" s="6">
        <v>2198664</v>
      </c>
      <c r="K1963" s="7">
        <f t="shared" si="60"/>
        <v>801336</v>
      </c>
      <c r="L1963" s="4" t="str">
        <f t="shared" si="61"/>
        <v>SIN REPORTE</v>
      </c>
    </row>
    <row r="1964" spans="1:12" x14ac:dyDescent="0.2">
      <c r="A1964" s="4" t="s">
        <v>11</v>
      </c>
      <c r="B1964" s="4" t="s">
        <v>25</v>
      </c>
      <c r="C1964" s="4" t="s">
        <v>1406</v>
      </c>
      <c r="D1964" s="4" t="s">
        <v>2763</v>
      </c>
      <c r="E1964" s="4" t="s">
        <v>6167</v>
      </c>
      <c r="F1964" s="4">
        <v>682375</v>
      </c>
      <c r="G1964" s="5" t="s">
        <v>1147</v>
      </c>
      <c r="H1964" s="4">
        <v>0</v>
      </c>
      <c r="I1964" s="6">
        <v>3000000</v>
      </c>
      <c r="J1964" s="6">
        <v>2199668</v>
      </c>
      <c r="K1964" s="7">
        <f t="shared" si="60"/>
        <v>800332</v>
      </c>
      <c r="L1964" s="4" t="str">
        <f t="shared" si="61"/>
        <v>SIN REPORTE</v>
      </c>
    </row>
    <row r="1965" spans="1:12" x14ac:dyDescent="0.2">
      <c r="A1965" s="4" t="s">
        <v>11</v>
      </c>
      <c r="B1965" s="4" t="s">
        <v>12</v>
      </c>
      <c r="C1965" s="4" t="s">
        <v>1406</v>
      </c>
      <c r="D1965" s="4" t="s">
        <v>2764</v>
      </c>
      <c r="E1965" s="4" t="s">
        <v>6168</v>
      </c>
      <c r="F1965" s="4">
        <v>1661303</v>
      </c>
      <c r="G1965" s="5" t="s">
        <v>1147</v>
      </c>
      <c r="H1965" s="4">
        <v>0</v>
      </c>
      <c r="I1965" s="6">
        <v>3000000</v>
      </c>
      <c r="J1965" s="6">
        <v>2200672</v>
      </c>
      <c r="K1965" s="7">
        <f t="shared" si="60"/>
        <v>799328</v>
      </c>
      <c r="L1965" s="4" t="str">
        <f t="shared" si="61"/>
        <v>SIN REPORTE</v>
      </c>
    </row>
    <row r="1966" spans="1:12" x14ac:dyDescent="0.2">
      <c r="A1966" s="4" t="s">
        <v>11</v>
      </c>
      <c r="B1966" s="4" t="s">
        <v>12</v>
      </c>
      <c r="C1966" s="4" t="s">
        <v>191</v>
      </c>
      <c r="D1966" s="4" t="s">
        <v>2765</v>
      </c>
      <c r="E1966" s="4" t="s">
        <v>6169</v>
      </c>
      <c r="F1966" s="4">
        <v>768604</v>
      </c>
      <c r="G1966" s="5" t="s">
        <v>1147</v>
      </c>
      <c r="H1966" s="4">
        <v>0</v>
      </c>
      <c r="I1966" s="6">
        <v>3000000</v>
      </c>
      <c r="J1966" s="6">
        <v>2201676</v>
      </c>
      <c r="K1966" s="7">
        <f t="shared" si="60"/>
        <v>798324</v>
      </c>
      <c r="L1966" s="4" t="str">
        <f t="shared" si="61"/>
        <v>SIN REPORTE</v>
      </c>
    </row>
    <row r="1967" spans="1:12" x14ac:dyDescent="0.2">
      <c r="A1967" s="4" t="s">
        <v>11</v>
      </c>
      <c r="B1967" s="4" t="s">
        <v>146</v>
      </c>
      <c r="C1967" s="4" t="s">
        <v>617</v>
      </c>
      <c r="D1967" s="4" t="s">
        <v>541</v>
      </c>
      <c r="E1967" s="4" t="s">
        <v>6170</v>
      </c>
      <c r="F1967" s="4">
        <v>1656899</v>
      </c>
      <c r="G1967" s="5" t="s">
        <v>1147</v>
      </c>
      <c r="H1967" s="4">
        <v>0</v>
      </c>
      <c r="I1967" s="6">
        <v>3000000</v>
      </c>
      <c r="J1967" s="6">
        <v>2202680</v>
      </c>
      <c r="K1967" s="7">
        <f t="shared" si="60"/>
        <v>797320</v>
      </c>
      <c r="L1967" s="4" t="str">
        <f t="shared" si="61"/>
        <v>SIN REPORTE</v>
      </c>
    </row>
    <row r="1968" spans="1:12" x14ac:dyDescent="0.2">
      <c r="A1968" s="4" t="s">
        <v>11</v>
      </c>
      <c r="B1968" s="4" t="s">
        <v>19</v>
      </c>
      <c r="C1968" s="4" t="s">
        <v>2766</v>
      </c>
      <c r="D1968" s="4" t="s">
        <v>2767</v>
      </c>
      <c r="E1968" s="4" t="s">
        <v>6171</v>
      </c>
      <c r="F1968" s="4">
        <v>751220</v>
      </c>
      <c r="G1968" s="5" t="s">
        <v>1147</v>
      </c>
      <c r="H1968" s="4">
        <v>0</v>
      </c>
      <c r="I1968" s="6">
        <v>3000000</v>
      </c>
      <c r="J1968" s="6">
        <v>2203684</v>
      </c>
      <c r="K1968" s="7">
        <f t="shared" si="60"/>
        <v>796316</v>
      </c>
      <c r="L1968" s="4" t="str">
        <f t="shared" si="61"/>
        <v>SIN REPORTE</v>
      </c>
    </row>
    <row r="1969" spans="1:12" x14ac:dyDescent="0.2">
      <c r="A1969" s="4" t="s">
        <v>11</v>
      </c>
      <c r="B1969" s="4" t="s">
        <v>22</v>
      </c>
      <c r="C1969" s="4" t="s">
        <v>2766</v>
      </c>
      <c r="D1969" s="4" t="s">
        <v>2768</v>
      </c>
      <c r="E1969" s="4" t="s">
        <v>6172</v>
      </c>
      <c r="F1969" s="4">
        <v>1061850</v>
      </c>
      <c r="G1969" s="5" t="s">
        <v>1147</v>
      </c>
      <c r="H1969" s="4">
        <v>0</v>
      </c>
      <c r="I1969" s="6">
        <v>3000000</v>
      </c>
      <c r="J1969" s="6">
        <v>2204688</v>
      </c>
      <c r="K1969" s="7">
        <f t="shared" si="60"/>
        <v>795312</v>
      </c>
      <c r="L1969" s="4" t="str">
        <f t="shared" si="61"/>
        <v>SIN REPORTE</v>
      </c>
    </row>
    <row r="1970" spans="1:12" x14ac:dyDescent="0.2">
      <c r="A1970" s="4" t="s">
        <v>11</v>
      </c>
      <c r="B1970" s="4" t="s">
        <v>67</v>
      </c>
      <c r="C1970" s="4" t="s">
        <v>1220</v>
      </c>
      <c r="D1970" s="4" t="s">
        <v>2769</v>
      </c>
      <c r="E1970" s="4" t="s">
        <v>6173</v>
      </c>
      <c r="F1970" s="4">
        <v>382232</v>
      </c>
      <c r="G1970" s="5" t="s">
        <v>1147</v>
      </c>
      <c r="H1970" s="4">
        <v>0</v>
      </c>
      <c r="I1970" s="6">
        <v>3000000</v>
      </c>
      <c r="J1970" s="6">
        <v>2205692</v>
      </c>
      <c r="K1970" s="7">
        <f t="shared" si="60"/>
        <v>794308</v>
      </c>
      <c r="L1970" s="4" t="str">
        <f t="shared" si="61"/>
        <v>SIN REPORTE</v>
      </c>
    </row>
    <row r="1971" spans="1:12" x14ac:dyDescent="0.2">
      <c r="A1971" s="4" t="s">
        <v>11</v>
      </c>
      <c r="B1971" s="4" t="s">
        <v>16</v>
      </c>
      <c r="C1971" s="4" t="s">
        <v>2766</v>
      </c>
      <c r="D1971" s="4" t="s">
        <v>2770</v>
      </c>
      <c r="E1971" s="4" t="s">
        <v>6174</v>
      </c>
      <c r="F1971" s="4">
        <v>756500</v>
      </c>
      <c r="G1971" s="5" t="s">
        <v>1147</v>
      </c>
      <c r="H1971" s="4">
        <v>0</v>
      </c>
      <c r="I1971" s="6">
        <v>3000000</v>
      </c>
      <c r="J1971" s="6">
        <v>2206696</v>
      </c>
      <c r="K1971" s="7">
        <f t="shared" si="60"/>
        <v>793304</v>
      </c>
      <c r="L1971" s="4" t="str">
        <f t="shared" si="61"/>
        <v>SIN REPORTE</v>
      </c>
    </row>
    <row r="1972" spans="1:12" x14ac:dyDescent="0.2">
      <c r="A1972" s="4" t="s">
        <v>11</v>
      </c>
      <c r="B1972" s="4" t="s">
        <v>22</v>
      </c>
      <c r="C1972" s="4" t="s">
        <v>2771</v>
      </c>
      <c r="D1972" s="4" t="s">
        <v>835</v>
      </c>
      <c r="E1972" s="4" t="s">
        <v>6175</v>
      </c>
      <c r="F1972" s="4">
        <v>605921</v>
      </c>
      <c r="G1972" s="5" t="s">
        <v>1147</v>
      </c>
      <c r="H1972" s="4">
        <v>0</v>
      </c>
      <c r="I1972" s="6">
        <v>3000000</v>
      </c>
      <c r="J1972" s="6">
        <v>2207700</v>
      </c>
      <c r="K1972" s="7">
        <f t="shared" si="60"/>
        <v>792300</v>
      </c>
      <c r="L1972" s="4" t="str">
        <f t="shared" si="61"/>
        <v>SIN REPORTE</v>
      </c>
    </row>
    <row r="1973" spans="1:12" x14ac:dyDescent="0.2">
      <c r="A1973" s="4" t="s">
        <v>11</v>
      </c>
      <c r="B1973" s="4" t="s">
        <v>12</v>
      </c>
      <c r="C1973" s="4" t="s">
        <v>1150</v>
      </c>
      <c r="D1973" s="4" t="s">
        <v>2772</v>
      </c>
      <c r="E1973" s="4" t="s">
        <v>6176</v>
      </c>
      <c r="F1973" s="4">
        <v>1660651</v>
      </c>
      <c r="G1973" s="5" t="s">
        <v>1147</v>
      </c>
      <c r="H1973" s="4">
        <v>0</v>
      </c>
      <c r="I1973" s="6">
        <v>3000000</v>
      </c>
      <c r="J1973" s="6">
        <v>2208704</v>
      </c>
      <c r="K1973" s="7">
        <f t="shared" si="60"/>
        <v>791296</v>
      </c>
      <c r="L1973" s="4" t="str">
        <f t="shared" si="61"/>
        <v>SIN REPORTE</v>
      </c>
    </row>
    <row r="1974" spans="1:12" x14ac:dyDescent="0.2">
      <c r="A1974" s="4" t="s">
        <v>11</v>
      </c>
      <c r="B1974" s="4" t="s">
        <v>12</v>
      </c>
      <c r="C1974" s="4" t="s">
        <v>2773</v>
      </c>
      <c r="D1974" s="4" t="s">
        <v>2774</v>
      </c>
      <c r="E1974" s="4" t="s">
        <v>6177</v>
      </c>
      <c r="F1974" s="4">
        <v>1660388</v>
      </c>
      <c r="G1974" s="5" t="s">
        <v>1147</v>
      </c>
      <c r="H1974" s="4">
        <v>0</v>
      </c>
      <c r="I1974" s="6">
        <v>3000000</v>
      </c>
      <c r="J1974" s="6">
        <v>2209708</v>
      </c>
      <c r="K1974" s="7">
        <f t="shared" si="60"/>
        <v>790292</v>
      </c>
      <c r="L1974" s="4" t="str">
        <f t="shared" si="61"/>
        <v>SIN REPORTE</v>
      </c>
    </row>
    <row r="1975" spans="1:12" x14ac:dyDescent="0.2">
      <c r="A1975" s="4" t="s">
        <v>11</v>
      </c>
      <c r="B1975" s="4" t="s">
        <v>25</v>
      </c>
      <c r="C1975" s="4" t="s">
        <v>1150</v>
      </c>
      <c r="D1975" s="4" t="s">
        <v>2775</v>
      </c>
      <c r="E1975" s="4" t="s">
        <v>6178</v>
      </c>
      <c r="F1975" s="4">
        <v>1525029</v>
      </c>
      <c r="G1975" s="5" t="s">
        <v>1147</v>
      </c>
      <c r="H1975" s="4">
        <v>0</v>
      </c>
      <c r="I1975" s="6">
        <v>3000000</v>
      </c>
      <c r="J1975" s="6">
        <v>2210712</v>
      </c>
      <c r="K1975" s="7">
        <f t="shared" si="60"/>
        <v>789288</v>
      </c>
      <c r="L1975" s="4" t="str">
        <f t="shared" si="61"/>
        <v>SIN REPORTE</v>
      </c>
    </row>
    <row r="1976" spans="1:12" x14ac:dyDescent="0.2">
      <c r="A1976" s="4" t="s">
        <v>11</v>
      </c>
      <c r="B1976" s="4" t="s">
        <v>19</v>
      </c>
      <c r="C1976" s="4" t="s">
        <v>1054</v>
      </c>
      <c r="D1976" s="4" t="s">
        <v>2776</v>
      </c>
      <c r="E1976" s="4" t="s">
        <v>6179</v>
      </c>
      <c r="F1976" s="4">
        <v>1602075</v>
      </c>
      <c r="G1976" s="5" t="s">
        <v>1147</v>
      </c>
      <c r="H1976" s="4">
        <v>0</v>
      </c>
      <c r="I1976" s="6">
        <v>3000000</v>
      </c>
      <c r="J1976" s="6">
        <v>2211716</v>
      </c>
      <c r="K1976" s="7">
        <f t="shared" si="60"/>
        <v>788284</v>
      </c>
      <c r="L1976" s="4" t="str">
        <f t="shared" si="61"/>
        <v>SIN REPORTE</v>
      </c>
    </row>
    <row r="1977" spans="1:12" x14ac:dyDescent="0.2">
      <c r="A1977" s="4" t="s">
        <v>11</v>
      </c>
      <c r="B1977" s="4" t="s">
        <v>12</v>
      </c>
      <c r="C1977" s="4" t="s">
        <v>1054</v>
      </c>
      <c r="D1977" s="4" t="s">
        <v>2777</v>
      </c>
      <c r="E1977" s="4" t="s">
        <v>6180</v>
      </c>
      <c r="F1977" s="4">
        <v>1610805</v>
      </c>
      <c r="G1977" s="5" t="s">
        <v>1147</v>
      </c>
      <c r="H1977" s="4">
        <v>0</v>
      </c>
      <c r="I1977" s="6">
        <v>3000000</v>
      </c>
      <c r="J1977" s="6">
        <v>2212720</v>
      </c>
      <c r="K1977" s="7">
        <f t="shared" si="60"/>
        <v>787280</v>
      </c>
      <c r="L1977" s="4" t="str">
        <f t="shared" si="61"/>
        <v>SIN REPORTE</v>
      </c>
    </row>
    <row r="1978" spans="1:12" x14ac:dyDescent="0.2">
      <c r="A1978" s="4" t="s">
        <v>11</v>
      </c>
      <c r="B1978" s="4" t="s">
        <v>50</v>
      </c>
      <c r="C1978" s="4" t="s">
        <v>2778</v>
      </c>
      <c r="D1978" s="4" t="s">
        <v>2779</v>
      </c>
      <c r="E1978" s="4" t="s">
        <v>6181</v>
      </c>
      <c r="F1978" s="4">
        <v>683886</v>
      </c>
      <c r="G1978" s="5" t="s">
        <v>1147</v>
      </c>
      <c r="H1978" s="4">
        <v>0</v>
      </c>
      <c r="I1978" s="6">
        <v>3000000</v>
      </c>
      <c r="J1978" s="6">
        <v>2213724</v>
      </c>
      <c r="K1978" s="7">
        <f t="shared" si="60"/>
        <v>786276</v>
      </c>
      <c r="L1978" s="4" t="str">
        <f t="shared" si="61"/>
        <v>SIN REPORTE</v>
      </c>
    </row>
    <row r="1979" spans="1:12" x14ac:dyDescent="0.2">
      <c r="A1979" s="4" t="s">
        <v>11</v>
      </c>
      <c r="B1979" s="4" t="s">
        <v>12</v>
      </c>
      <c r="C1979" s="4" t="s">
        <v>1054</v>
      </c>
      <c r="D1979" s="4" t="s">
        <v>755</v>
      </c>
      <c r="E1979" s="4" t="s">
        <v>6182</v>
      </c>
      <c r="F1979" s="4">
        <v>685147</v>
      </c>
      <c r="G1979" s="5" t="s">
        <v>1147</v>
      </c>
      <c r="H1979" s="4">
        <v>0</v>
      </c>
      <c r="I1979" s="6">
        <v>3000000</v>
      </c>
      <c r="J1979" s="6">
        <v>2214728</v>
      </c>
      <c r="K1979" s="7">
        <f t="shared" si="60"/>
        <v>785272</v>
      </c>
      <c r="L1979" s="4" t="str">
        <f t="shared" si="61"/>
        <v>SIN REPORTE</v>
      </c>
    </row>
    <row r="1980" spans="1:12" x14ac:dyDescent="0.2">
      <c r="A1980" s="4" t="s">
        <v>11</v>
      </c>
      <c r="B1980" s="4" t="s">
        <v>12</v>
      </c>
      <c r="C1980" s="4" t="s">
        <v>191</v>
      </c>
      <c r="D1980" s="4" t="s">
        <v>2780</v>
      </c>
      <c r="E1980" s="4" t="s">
        <v>6183</v>
      </c>
      <c r="F1980" s="4">
        <v>583177</v>
      </c>
      <c r="G1980" s="5" t="s">
        <v>1147</v>
      </c>
      <c r="H1980" s="4">
        <v>0</v>
      </c>
      <c r="I1980" s="6">
        <v>3000000</v>
      </c>
      <c r="J1980" s="6">
        <v>2215732</v>
      </c>
      <c r="K1980" s="7">
        <f t="shared" si="60"/>
        <v>784268</v>
      </c>
      <c r="L1980" s="4" t="str">
        <f t="shared" si="61"/>
        <v>SIN REPORTE</v>
      </c>
    </row>
    <row r="1981" spans="1:12" x14ac:dyDescent="0.2">
      <c r="A1981" s="4" t="s">
        <v>11</v>
      </c>
      <c r="B1981" s="4" t="s">
        <v>25</v>
      </c>
      <c r="C1981" s="4" t="s">
        <v>2475</v>
      </c>
      <c r="D1981" s="4" t="s">
        <v>2781</v>
      </c>
      <c r="E1981" s="4" t="s">
        <v>6184</v>
      </c>
      <c r="F1981" s="4">
        <v>760213</v>
      </c>
      <c r="G1981" s="5" t="s">
        <v>1147</v>
      </c>
      <c r="H1981" s="4">
        <v>0</v>
      </c>
      <c r="I1981" s="6">
        <v>3000000</v>
      </c>
      <c r="J1981" s="6">
        <v>2216736</v>
      </c>
      <c r="K1981" s="7">
        <f t="shared" si="60"/>
        <v>783264</v>
      </c>
      <c r="L1981" s="4" t="str">
        <f t="shared" si="61"/>
        <v>SIN REPORTE</v>
      </c>
    </row>
    <row r="1982" spans="1:12" x14ac:dyDescent="0.2">
      <c r="A1982" s="4" t="s">
        <v>11</v>
      </c>
      <c r="B1982" s="4" t="s">
        <v>12</v>
      </c>
      <c r="C1982" s="4" t="s">
        <v>1271</v>
      </c>
      <c r="D1982" s="4" t="s">
        <v>183</v>
      </c>
      <c r="E1982" s="4" t="s">
        <v>6185</v>
      </c>
      <c r="F1982" s="4">
        <v>512424</v>
      </c>
      <c r="G1982" s="5" t="s">
        <v>1147</v>
      </c>
      <c r="H1982" s="4">
        <v>0</v>
      </c>
      <c r="I1982" s="6">
        <v>3000000</v>
      </c>
      <c r="J1982" s="6">
        <v>2217740</v>
      </c>
      <c r="K1982" s="7">
        <f t="shared" si="60"/>
        <v>782260</v>
      </c>
      <c r="L1982" s="4" t="str">
        <f t="shared" si="61"/>
        <v>SIN REPORTE</v>
      </c>
    </row>
    <row r="1983" spans="1:12" x14ac:dyDescent="0.2">
      <c r="A1983" s="4" t="s">
        <v>11</v>
      </c>
      <c r="B1983" s="4" t="s">
        <v>146</v>
      </c>
      <c r="C1983" s="4" t="s">
        <v>1151</v>
      </c>
      <c r="D1983" s="4" t="s">
        <v>111</v>
      </c>
      <c r="E1983" s="4" t="s">
        <v>6186</v>
      </c>
      <c r="F1983" s="4">
        <v>1297942</v>
      </c>
      <c r="G1983" s="5" t="s">
        <v>1147</v>
      </c>
      <c r="H1983" s="4">
        <v>0</v>
      </c>
      <c r="I1983" s="6">
        <v>3000000</v>
      </c>
      <c r="J1983" s="6">
        <v>2218744</v>
      </c>
      <c r="K1983" s="7">
        <f t="shared" si="60"/>
        <v>781256</v>
      </c>
      <c r="L1983" s="4" t="str">
        <f t="shared" si="61"/>
        <v>SIN REPORTE</v>
      </c>
    </row>
    <row r="1984" spans="1:12" x14ac:dyDescent="0.2">
      <c r="A1984" s="4" t="s">
        <v>11</v>
      </c>
      <c r="B1984" s="4" t="s">
        <v>50</v>
      </c>
      <c r="C1984" s="4" t="s">
        <v>805</v>
      </c>
      <c r="D1984" s="4" t="s">
        <v>2782</v>
      </c>
      <c r="E1984" s="4" t="s">
        <v>6187</v>
      </c>
      <c r="F1984" s="4">
        <v>673465</v>
      </c>
      <c r="G1984" s="5" t="s">
        <v>1147</v>
      </c>
      <c r="H1984" s="4">
        <v>0</v>
      </c>
      <c r="I1984" s="6">
        <v>3000000</v>
      </c>
      <c r="J1984" s="6">
        <v>2219748</v>
      </c>
      <c r="K1984" s="7">
        <f t="shared" si="60"/>
        <v>780252</v>
      </c>
      <c r="L1984" s="4" t="str">
        <f t="shared" si="61"/>
        <v>SIN REPORTE</v>
      </c>
    </row>
    <row r="1985" spans="1:12" x14ac:dyDescent="0.2">
      <c r="A1985" s="4" t="s">
        <v>11</v>
      </c>
      <c r="B1985" s="4" t="s">
        <v>12</v>
      </c>
      <c r="C1985" s="4" t="s">
        <v>1151</v>
      </c>
      <c r="D1985" s="4" t="s">
        <v>2783</v>
      </c>
      <c r="E1985" s="4" t="s">
        <v>6188</v>
      </c>
      <c r="F1985" s="4">
        <v>609022</v>
      </c>
      <c r="G1985" s="5" t="s">
        <v>1147</v>
      </c>
      <c r="H1985" s="4">
        <v>0</v>
      </c>
      <c r="I1985" s="6">
        <v>3000000</v>
      </c>
      <c r="J1985" s="6">
        <v>2220752</v>
      </c>
      <c r="K1985" s="7">
        <f t="shared" si="60"/>
        <v>779248</v>
      </c>
      <c r="L1985" s="4" t="str">
        <f t="shared" si="61"/>
        <v>SIN REPORTE</v>
      </c>
    </row>
    <row r="1986" spans="1:12" x14ac:dyDescent="0.2">
      <c r="A1986" s="4" t="s">
        <v>11</v>
      </c>
      <c r="B1986" s="4" t="s">
        <v>12</v>
      </c>
      <c r="C1986" s="4" t="s">
        <v>700</v>
      </c>
      <c r="D1986" s="4" t="s">
        <v>2784</v>
      </c>
      <c r="E1986" s="4" t="s">
        <v>6189</v>
      </c>
      <c r="F1986" s="4">
        <v>1660578</v>
      </c>
      <c r="G1986" s="5" t="s">
        <v>1147</v>
      </c>
      <c r="H1986" s="4">
        <v>0</v>
      </c>
      <c r="I1986" s="6">
        <v>3000000</v>
      </c>
      <c r="J1986" s="6">
        <v>2221756</v>
      </c>
      <c r="K1986" s="7">
        <f t="shared" si="60"/>
        <v>778244</v>
      </c>
      <c r="L1986" s="4" t="str">
        <f t="shared" si="61"/>
        <v>SIN REPORTE</v>
      </c>
    </row>
    <row r="1987" spans="1:12" x14ac:dyDescent="0.2">
      <c r="A1987" s="4" t="s">
        <v>11</v>
      </c>
      <c r="B1987" s="4" t="s">
        <v>12</v>
      </c>
      <c r="C1987" s="4" t="s">
        <v>2785</v>
      </c>
      <c r="D1987" s="4" t="s">
        <v>2786</v>
      </c>
      <c r="E1987" s="4" t="s">
        <v>6190</v>
      </c>
      <c r="F1987" s="4">
        <v>514859</v>
      </c>
      <c r="G1987" s="5" t="s">
        <v>1147</v>
      </c>
      <c r="H1987" s="4">
        <v>0</v>
      </c>
      <c r="I1987" s="6">
        <v>3000000</v>
      </c>
      <c r="J1987" s="6">
        <v>2222760</v>
      </c>
      <c r="K1987" s="7">
        <f t="shared" ref="K1987:K2050" si="62">I1987-J1987</f>
        <v>777240</v>
      </c>
      <c r="L1987" s="4" t="str">
        <f t="shared" ref="L1987:L2050" si="63">IF(H1987=0,"SIN REPORTE",IF(H1987&lt;=90,"COBRO JURIDICO","CARTERA CASTIGADA"))</f>
        <v>SIN REPORTE</v>
      </c>
    </row>
    <row r="1988" spans="1:12" x14ac:dyDescent="0.2">
      <c r="A1988" s="4" t="s">
        <v>11</v>
      </c>
      <c r="B1988" s="4" t="s">
        <v>25</v>
      </c>
      <c r="C1988" s="4" t="s">
        <v>2787</v>
      </c>
      <c r="D1988" s="4" t="s">
        <v>2788</v>
      </c>
      <c r="E1988" s="4" t="s">
        <v>6191</v>
      </c>
      <c r="F1988" s="4">
        <v>520641</v>
      </c>
      <c r="G1988" s="5" t="s">
        <v>1147</v>
      </c>
      <c r="H1988" s="4">
        <v>0</v>
      </c>
      <c r="I1988" s="6">
        <v>3000000</v>
      </c>
      <c r="J1988" s="6">
        <v>2223764</v>
      </c>
      <c r="K1988" s="7">
        <f t="shared" si="62"/>
        <v>776236</v>
      </c>
      <c r="L1988" s="4" t="str">
        <f t="shared" si="63"/>
        <v>SIN REPORTE</v>
      </c>
    </row>
    <row r="1989" spans="1:12" x14ac:dyDescent="0.2">
      <c r="A1989" s="4" t="s">
        <v>11</v>
      </c>
      <c r="B1989" s="4" t="s">
        <v>16</v>
      </c>
      <c r="C1989" s="4" t="s">
        <v>805</v>
      </c>
      <c r="D1989" s="4" t="s">
        <v>2789</v>
      </c>
      <c r="E1989" s="4" t="s">
        <v>6192</v>
      </c>
      <c r="F1989" s="4">
        <v>1015955</v>
      </c>
      <c r="G1989" s="5" t="s">
        <v>1147</v>
      </c>
      <c r="H1989" s="4">
        <v>0</v>
      </c>
      <c r="I1989" s="6">
        <v>3000000</v>
      </c>
      <c r="J1989" s="6">
        <v>2224768</v>
      </c>
      <c r="K1989" s="7">
        <f t="shared" si="62"/>
        <v>775232</v>
      </c>
      <c r="L1989" s="4" t="str">
        <f t="shared" si="63"/>
        <v>SIN REPORTE</v>
      </c>
    </row>
    <row r="1990" spans="1:12" x14ac:dyDescent="0.2">
      <c r="A1990" s="4" t="s">
        <v>11</v>
      </c>
      <c r="B1990" s="4" t="s">
        <v>25</v>
      </c>
      <c r="C1990" s="4" t="s">
        <v>805</v>
      </c>
      <c r="D1990" s="4" t="s">
        <v>2790</v>
      </c>
      <c r="E1990" s="4" t="s">
        <v>6193</v>
      </c>
      <c r="F1990" s="4">
        <v>520708</v>
      </c>
      <c r="G1990" s="5" t="s">
        <v>1147</v>
      </c>
      <c r="H1990" s="4">
        <v>0</v>
      </c>
      <c r="I1990" s="6">
        <v>3000000</v>
      </c>
      <c r="J1990" s="6">
        <v>2225772</v>
      </c>
      <c r="K1990" s="7">
        <f t="shared" si="62"/>
        <v>774228</v>
      </c>
      <c r="L1990" s="4" t="str">
        <f t="shared" si="63"/>
        <v>SIN REPORTE</v>
      </c>
    </row>
    <row r="1991" spans="1:12" x14ac:dyDescent="0.2">
      <c r="A1991" s="4" t="s">
        <v>11</v>
      </c>
      <c r="B1991" s="4" t="s">
        <v>25</v>
      </c>
      <c r="C1991" s="4" t="s">
        <v>805</v>
      </c>
      <c r="D1991" s="4" t="s">
        <v>2791</v>
      </c>
      <c r="E1991" s="4" t="s">
        <v>6194</v>
      </c>
      <c r="F1991" s="4">
        <v>13141</v>
      </c>
      <c r="G1991" s="5" t="s">
        <v>1147</v>
      </c>
      <c r="H1991" s="4">
        <v>0</v>
      </c>
      <c r="I1991" s="6">
        <v>3000000</v>
      </c>
      <c r="J1991" s="6">
        <v>2226776</v>
      </c>
      <c r="K1991" s="7">
        <f t="shared" si="62"/>
        <v>773224</v>
      </c>
      <c r="L1991" s="4" t="str">
        <f t="shared" si="63"/>
        <v>SIN REPORTE</v>
      </c>
    </row>
    <row r="1992" spans="1:12" x14ac:dyDescent="0.2">
      <c r="A1992" s="4" t="s">
        <v>11</v>
      </c>
      <c r="B1992" s="4" t="s">
        <v>25</v>
      </c>
      <c r="C1992" s="4" t="s">
        <v>805</v>
      </c>
      <c r="D1992" s="4" t="s">
        <v>2792</v>
      </c>
      <c r="E1992" s="4" t="s">
        <v>6195</v>
      </c>
      <c r="F1992" s="4">
        <v>588846</v>
      </c>
      <c r="G1992" s="5" t="s">
        <v>1147</v>
      </c>
      <c r="H1992" s="4">
        <v>0</v>
      </c>
      <c r="I1992" s="6">
        <v>3000000</v>
      </c>
      <c r="J1992" s="6">
        <v>2227780</v>
      </c>
      <c r="K1992" s="7">
        <f t="shared" si="62"/>
        <v>772220</v>
      </c>
      <c r="L1992" s="4" t="str">
        <f t="shared" si="63"/>
        <v>SIN REPORTE</v>
      </c>
    </row>
    <row r="1993" spans="1:12" x14ac:dyDescent="0.2">
      <c r="A1993" s="4" t="s">
        <v>11</v>
      </c>
      <c r="B1993" s="4" t="s">
        <v>19</v>
      </c>
      <c r="C1993" s="4" t="s">
        <v>2793</v>
      </c>
      <c r="D1993" s="4" t="s">
        <v>1041</v>
      </c>
      <c r="E1993" s="4" t="s">
        <v>6196</v>
      </c>
      <c r="F1993" s="4">
        <v>1433844</v>
      </c>
      <c r="G1993" s="5" t="s">
        <v>1147</v>
      </c>
      <c r="H1993" s="4">
        <v>0</v>
      </c>
      <c r="I1993" s="6">
        <v>3000000</v>
      </c>
      <c r="J1993" s="6">
        <v>2228784</v>
      </c>
      <c r="K1993" s="7">
        <f t="shared" si="62"/>
        <v>771216</v>
      </c>
      <c r="L1993" s="4" t="str">
        <f t="shared" si="63"/>
        <v>SIN REPORTE</v>
      </c>
    </row>
    <row r="1994" spans="1:12" x14ac:dyDescent="0.2">
      <c r="A1994" s="4" t="s">
        <v>11</v>
      </c>
      <c r="B1994" s="4" t="s">
        <v>12</v>
      </c>
      <c r="C1994" s="4" t="s">
        <v>686</v>
      </c>
      <c r="D1994" s="4" t="s">
        <v>2794</v>
      </c>
      <c r="E1994" s="4" t="s">
        <v>6197</v>
      </c>
      <c r="F1994" s="4">
        <v>1660883</v>
      </c>
      <c r="G1994" s="5" t="s">
        <v>1147</v>
      </c>
      <c r="H1994" s="4">
        <v>0</v>
      </c>
      <c r="I1994" s="6">
        <v>3000000</v>
      </c>
      <c r="J1994" s="6">
        <v>2229788</v>
      </c>
      <c r="K1994" s="7">
        <f t="shared" si="62"/>
        <v>770212</v>
      </c>
      <c r="L1994" s="4" t="str">
        <f t="shared" si="63"/>
        <v>SIN REPORTE</v>
      </c>
    </row>
    <row r="1995" spans="1:12" x14ac:dyDescent="0.2">
      <c r="A1995" s="4" t="s">
        <v>11</v>
      </c>
      <c r="B1995" s="4" t="s">
        <v>157</v>
      </c>
      <c r="C1995" s="4" t="s">
        <v>686</v>
      </c>
      <c r="D1995" s="4" t="s">
        <v>2795</v>
      </c>
      <c r="E1995" s="4" t="s">
        <v>6198</v>
      </c>
      <c r="F1995" s="4">
        <v>11269</v>
      </c>
      <c r="G1995" s="5" t="s">
        <v>1147</v>
      </c>
      <c r="H1995" s="4">
        <v>0</v>
      </c>
      <c r="I1995" s="6">
        <v>3000000</v>
      </c>
      <c r="J1995" s="6">
        <v>2230792</v>
      </c>
      <c r="K1995" s="7">
        <f t="shared" si="62"/>
        <v>769208</v>
      </c>
      <c r="L1995" s="4" t="str">
        <f t="shared" si="63"/>
        <v>SIN REPORTE</v>
      </c>
    </row>
    <row r="1996" spans="1:12" x14ac:dyDescent="0.2">
      <c r="A1996" s="4" t="s">
        <v>11</v>
      </c>
      <c r="B1996" s="4" t="s">
        <v>50</v>
      </c>
      <c r="C1996" s="4" t="s">
        <v>2702</v>
      </c>
      <c r="D1996" s="4" t="s">
        <v>878</v>
      </c>
      <c r="E1996" s="4" t="s">
        <v>6199</v>
      </c>
      <c r="F1996" s="4">
        <v>36448</v>
      </c>
      <c r="G1996" s="5" t="s">
        <v>1147</v>
      </c>
      <c r="H1996" s="4">
        <v>0</v>
      </c>
      <c r="I1996" s="6">
        <v>3000000</v>
      </c>
      <c r="J1996" s="6">
        <v>2231796</v>
      </c>
      <c r="K1996" s="7">
        <f t="shared" si="62"/>
        <v>768204</v>
      </c>
      <c r="L1996" s="4" t="str">
        <f t="shared" si="63"/>
        <v>SIN REPORTE</v>
      </c>
    </row>
    <row r="1997" spans="1:12" x14ac:dyDescent="0.2">
      <c r="A1997" s="4" t="s">
        <v>11</v>
      </c>
      <c r="B1997" s="4" t="s">
        <v>25</v>
      </c>
      <c r="C1997" s="4" t="s">
        <v>686</v>
      </c>
      <c r="D1997" s="4" t="s">
        <v>2796</v>
      </c>
      <c r="E1997" s="4" t="s">
        <v>6200</v>
      </c>
      <c r="F1997" s="4">
        <v>1621927</v>
      </c>
      <c r="G1997" s="5" t="s">
        <v>1147</v>
      </c>
      <c r="H1997" s="4">
        <v>0</v>
      </c>
      <c r="I1997" s="6">
        <v>3000000</v>
      </c>
      <c r="J1997" s="6">
        <v>2232800</v>
      </c>
      <c r="K1997" s="7">
        <f t="shared" si="62"/>
        <v>767200</v>
      </c>
      <c r="L1997" s="4" t="str">
        <f t="shared" si="63"/>
        <v>SIN REPORTE</v>
      </c>
    </row>
    <row r="1998" spans="1:12" x14ac:dyDescent="0.2">
      <c r="A1998" s="4" t="s">
        <v>11</v>
      </c>
      <c r="B1998" s="4" t="s">
        <v>12</v>
      </c>
      <c r="C1998" s="4" t="s">
        <v>584</v>
      </c>
      <c r="D1998" s="4" t="s">
        <v>291</v>
      </c>
      <c r="E1998" s="4" t="s">
        <v>6201</v>
      </c>
      <c r="F1998" s="4">
        <v>1688793</v>
      </c>
      <c r="G1998" s="5" t="s">
        <v>1147</v>
      </c>
      <c r="H1998" s="4">
        <v>0</v>
      </c>
      <c r="I1998" s="6">
        <v>3000000</v>
      </c>
      <c r="J1998" s="6">
        <v>2233804</v>
      </c>
      <c r="K1998" s="7">
        <f t="shared" si="62"/>
        <v>766196</v>
      </c>
      <c r="L1998" s="4" t="str">
        <f t="shared" si="63"/>
        <v>SIN REPORTE</v>
      </c>
    </row>
    <row r="1999" spans="1:12" x14ac:dyDescent="0.2">
      <c r="A1999" s="4" t="s">
        <v>11</v>
      </c>
      <c r="B1999" s="4" t="s">
        <v>19</v>
      </c>
      <c r="C1999" s="4" t="s">
        <v>1054</v>
      </c>
      <c r="D1999" s="4" t="s">
        <v>111</v>
      </c>
      <c r="E1999" s="4" t="s">
        <v>6202</v>
      </c>
      <c r="F1999" s="4">
        <v>679272</v>
      </c>
      <c r="G1999" s="5" t="s">
        <v>1147</v>
      </c>
      <c r="H1999" s="4">
        <v>0</v>
      </c>
      <c r="I1999" s="6">
        <v>3000000</v>
      </c>
      <c r="J1999" s="6">
        <v>2234808</v>
      </c>
      <c r="K1999" s="7">
        <f t="shared" si="62"/>
        <v>765192</v>
      </c>
      <c r="L1999" s="4" t="str">
        <f t="shared" si="63"/>
        <v>SIN REPORTE</v>
      </c>
    </row>
    <row r="2000" spans="1:12" x14ac:dyDescent="0.2">
      <c r="A2000" s="4" t="s">
        <v>11</v>
      </c>
      <c r="B2000" s="4" t="s">
        <v>157</v>
      </c>
      <c r="C2000" s="4" t="s">
        <v>191</v>
      </c>
      <c r="D2000" s="4" t="s">
        <v>318</v>
      </c>
      <c r="E2000" s="4" t="s">
        <v>6203</v>
      </c>
      <c r="F2000" s="4">
        <v>733061</v>
      </c>
      <c r="G2000" s="5" t="s">
        <v>1147</v>
      </c>
      <c r="H2000" s="4">
        <v>0</v>
      </c>
      <c r="I2000" s="6">
        <v>3000000</v>
      </c>
      <c r="J2000" s="6">
        <v>2235812</v>
      </c>
      <c r="K2000" s="7">
        <f t="shared" si="62"/>
        <v>764188</v>
      </c>
      <c r="L2000" s="4" t="str">
        <f t="shared" si="63"/>
        <v>SIN REPORTE</v>
      </c>
    </row>
    <row r="2001" spans="1:12" x14ac:dyDescent="0.2">
      <c r="A2001" s="4" t="s">
        <v>11</v>
      </c>
      <c r="B2001" s="4" t="s">
        <v>22</v>
      </c>
      <c r="C2001" s="4" t="s">
        <v>1454</v>
      </c>
      <c r="D2001" s="4" t="s">
        <v>2797</v>
      </c>
      <c r="E2001" s="4" t="s">
        <v>6204</v>
      </c>
      <c r="F2001" s="4">
        <v>1359189</v>
      </c>
      <c r="G2001" s="5" t="s">
        <v>1147</v>
      </c>
      <c r="H2001" s="4">
        <v>0</v>
      </c>
      <c r="I2001" s="6">
        <v>3000000</v>
      </c>
      <c r="J2001" s="6">
        <v>2236816</v>
      </c>
      <c r="K2001" s="7">
        <f t="shared" si="62"/>
        <v>763184</v>
      </c>
      <c r="L2001" s="4" t="str">
        <f t="shared" si="63"/>
        <v>SIN REPORTE</v>
      </c>
    </row>
    <row r="2002" spans="1:12" x14ac:dyDescent="0.2">
      <c r="A2002" s="4" t="s">
        <v>11</v>
      </c>
      <c r="B2002" s="4" t="s">
        <v>67</v>
      </c>
      <c r="C2002" s="4" t="s">
        <v>1454</v>
      </c>
      <c r="D2002" s="4" t="s">
        <v>2798</v>
      </c>
      <c r="E2002" s="4" t="s">
        <v>6205</v>
      </c>
      <c r="F2002" s="4">
        <v>1441763</v>
      </c>
      <c r="G2002" s="5" t="s">
        <v>1147</v>
      </c>
      <c r="H2002" s="4">
        <v>0</v>
      </c>
      <c r="I2002" s="6">
        <v>3000000</v>
      </c>
      <c r="J2002" s="6">
        <v>2237820</v>
      </c>
      <c r="K2002" s="7">
        <f t="shared" si="62"/>
        <v>762180</v>
      </c>
      <c r="L2002" s="4" t="str">
        <f t="shared" si="63"/>
        <v>SIN REPORTE</v>
      </c>
    </row>
    <row r="2003" spans="1:12" x14ac:dyDescent="0.2">
      <c r="A2003" s="4" t="s">
        <v>11</v>
      </c>
      <c r="B2003" s="4" t="s">
        <v>488</v>
      </c>
      <c r="C2003" s="4" t="s">
        <v>1454</v>
      </c>
      <c r="D2003" s="4" t="s">
        <v>2799</v>
      </c>
      <c r="E2003" s="4" t="s">
        <v>6206</v>
      </c>
      <c r="F2003" s="4">
        <v>81923</v>
      </c>
      <c r="G2003" s="5" t="s">
        <v>1147</v>
      </c>
      <c r="H2003" s="4">
        <v>0</v>
      </c>
      <c r="I2003" s="6">
        <v>3000000</v>
      </c>
      <c r="J2003" s="6">
        <v>2238824</v>
      </c>
      <c r="K2003" s="7">
        <f t="shared" si="62"/>
        <v>761176</v>
      </c>
      <c r="L2003" s="4" t="str">
        <f t="shared" si="63"/>
        <v>SIN REPORTE</v>
      </c>
    </row>
    <row r="2004" spans="1:12" x14ac:dyDescent="0.2">
      <c r="A2004" s="4" t="s">
        <v>11</v>
      </c>
      <c r="B2004" s="4" t="s">
        <v>488</v>
      </c>
      <c r="C2004" s="4" t="s">
        <v>1454</v>
      </c>
      <c r="D2004" s="4" t="s">
        <v>2800</v>
      </c>
      <c r="E2004" s="4" t="s">
        <v>6207</v>
      </c>
      <c r="F2004" s="4">
        <v>1671427</v>
      </c>
      <c r="G2004" s="5" t="s">
        <v>1147</v>
      </c>
      <c r="H2004" s="4">
        <v>0</v>
      </c>
      <c r="I2004" s="6">
        <v>3000000</v>
      </c>
      <c r="J2004" s="6">
        <v>2239828</v>
      </c>
      <c r="K2004" s="7">
        <f t="shared" si="62"/>
        <v>760172</v>
      </c>
      <c r="L2004" s="4" t="str">
        <f t="shared" si="63"/>
        <v>SIN REPORTE</v>
      </c>
    </row>
    <row r="2005" spans="1:12" x14ac:dyDescent="0.2">
      <c r="A2005" s="4" t="s">
        <v>11</v>
      </c>
      <c r="B2005" s="4" t="s">
        <v>25</v>
      </c>
      <c r="C2005" s="4" t="s">
        <v>1213</v>
      </c>
      <c r="D2005" s="4" t="s">
        <v>2801</v>
      </c>
      <c r="E2005" s="4" t="s">
        <v>6208</v>
      </c>
      <c r="F2005" s="4">
        <v>1625209</v>
      </c>
      <c r="G2005" s="5" t="s">
        <v>1147</v>
      </c>
      <c r="H2005" s="4">
        <v>0</v>
      </c>
      <c r="I2005" s="6">
        <v>3000000</v>
      </c>
      <c r="J2005" s="6">
        <v>2240832</v>
      </c>
      <c r="K2005" s="7">
        <f t="shared" si="62"/>
        <v>759168</v>
      </c>
      <c r="L2005" s="4" t="str">
        <f t="shared" si="63"/>
        <v>SIN REPORTE</v>
      </c>
    </row>
    <row r="2006" spans="1:12" x14ac:dyDescent="0.2">
      <c r="A2006" s="4" t="s">
        <v>11</v>
      </c>
      <c r="B2006" s="4" t="s">
        <v>19</v>
      </c>
      <c r="C2006" s="4" t="s">
        <v>2802</v>
      </c>
      <c r="D2006" s="4" t="s">
        <v>2803</v>
      </c>
      <c r="E2006" s="4" t="s">
        <v>6209</v>
      </c>
      <c r="F2006" s="4">
        <v>1507605</v>
      </c>
      <c r="G2006" s="5" t="s">
        <v>954</v>
      </c>
      <c r="H2006" s="4">
        <v>0</v>
      </c>
      <c r="I2006" s="6">
        <v>3000000</v>
      </c>
      <c r="J2006" s="6">
        <v>2241836</v>
      </c>
      <c r="K2006" s="7">
        <f t="shared" si="62"/>
        <v>758164</v>
      </c>
      <c r="L2006" s="4" t="str">
        <f t="shared" si="63"/>
        <v>SIN REPORTE</v>
      </c>
    </row>
    <row r="2007" spans="1:12" x14ac:dyDescent="0.2">
      <c r="A2007" s="4" t="s">
        <v>11</v>
      </c>
      <c r="B2007" s="4" t="s">
        <v>12</v>
      </c>
      <c r="C2007" s="4" t="s">
        <v>2802</v>
      </c>
      <c r="D2007" s="4" t="s">
        <v>1399</v>
      </c>
      <c r="E2007" s="4" t="s">
        <v>6210</v>
      </c>
      <c r="F2007" s="4">
        <v>769750</v>
      </c>
      <c r="G2007" s="5" t="s">
        <v>954</v>
      </c>
      <c r="H2007" s="4">
        <v>0</v>
      </c>
      <c r="I2007" s="6">
        <v>3000000</v>
      </c>
      <c r="J2007" s="6">
        <v>2242840</v>
      </c>
      <c r="K2007" s="7">
        <f t="shared" si="62"/>
        <v>757160</v>
      </c>
      <c r="L2007" s="4" t="str">
        <f t="shared" si="63"/>
        <v>SIN REPORTE</v>
      </c>
    </row>
    <row r="2008" spans="1:12" x14ac:dyDescent="0.2">
      <c r="A2008" s="4" t="s">
        <v>11</v>
      </c>
      <c r="B2008" s="4" t="s">
        <v>19</v>
      </c>
      <c r="C2008" s="4" t="s">
        <v>1010</v>
      </c>
      <c r="D2008" s="4" t="s">
        <v>2804</v>
      </c>
      <c r="E2008" s="4" t="s">
        <v>6211</v>
      </c>
      <c r="F2008" s="4">
        <v>1517521</v>
      </c>
      <c r="G2008" s="5" t="s">
        <v>954</v>
      </c>
      <c r="H2008" s="4">
        <v>0</v>
      </c>
      <c r="I2008" s="6">
        <v>3000000</v>
      </c>
      <c r="J2008" s="6">
        <v>2243844</v>
      </c>
      <c r="K2008" s="7">
        <f t="shared" si="62"/>
        <v>756156</v>
      </c>
      <c r="L2008" s="4" t="str">
        <f t="shared" si="63"/>
        <v>SIN REPORTE</v>
      </c>
    </row>
    <row r="2009" spans="1:12" x14ac:dyDescent="0.2">
      <c r="A2009" s="4" t="s">
        <v>11</v>
      </c>
      <c r="B2009" s="4" t="s">
        <v>12</v>
      </c>
      <c r="C2009" s="4" t="s">
        <v>1010</v>
      </c>
      <c r="D2009" s="4" t="s">
        <v>863</v>
      </c>
      <c r="E2009" s="4" t="s">
        <v>6212</v>
      </c>
      <c r="F2009" s="4">
        <v>1172640</v>
      </c>
      <c r="G2009" s="5" t="s">
        <v>954</v>
      </c>
      <c r="H2009" s="4">
        <v>0</v>
      </c>
      <c r="I2009" s="6">
        <v>3000000</v>
      </c>
      <c r="J2009" s="6">
        <v>2244848</v>
      </c>
      <c r="K2009" s="7">
        <f t="shared" si="62"/>
        <v>755152</v>
      </c>
      <c r="L2009" s="4" t="str">
        <f t="shared" si="63"/>
        <v>SIN REPORTE</v>
      </c>
    </row>
    <row r="2010" spans="1:12" x14ac:dyDescent="0.2">
      <c r="A2010" s="4" t="s">
        <v>11</v>
      </c>
      <c r="B2010" s="4" t="s">
        <v>25</v>
      </c>
      <c r="C2010" s="4" t="s">
        <v>1010</v>
      </c>
      <c r="D2010" s="4" t="s">
        <v>2805</v>
      </c>
      <c r="E2010" s="4" t="s">
        <v>6213</v>
      </c>
      <c r="F2010" s="4">
        <v>503589</v>
      </c>
      <c r="G2010" s="5" t="s">
        <v>954</v>
      </c>
      <c r="H2010" s="4">
        <v>0</v>
      </c>
      <c r="I2010" s="6">
        <v>3000000</v>
      </c>
      <c r="J2010" s="6">
        <v>2245852</v>
      </c>
      <c r="K2010" s="7">
        <f t="shared" si="62"/>
        <v>754148</v>
      </c>
      <c r="L2010" s="4" t="str">
        <f t="shared" si="63"/>
        <v>SIN REPORTE</v>
      </c>
    </row>
    <row r="2011" spans="1:12" x14ac:dyDescent="0.2">
      <c r="A2011" s="4" t="s">
        <v>11</v>
      </c>
      <c r="B2011" s="4" t="s">
        <v>12</v>
      </c>
      <c r="C2011" s="4" t="s">
        <v>2492</v>
      </c>
      <c r="D2011" s="4" t="s">
        <v>2806</v>
      </c>
      <c r="E2011" s="4" t="s">
        <v>6214</v>
      </c>
      <c r="F2011" s="4">
        <v>1662160</v>
      </c>
      <c r="G2011" s="5" t="s">
        <v>954</v>
      </c>
      <c r="H2011" s="4">
        <v>0</v>
      </c>
      <c r="I2011" s="6">
        <v>3000000</v>
      </c>
      <c r="J2011" s="6">
        <v>2246856</v>
      </c>
      <c r="K2011" s="7">
        <f t="shared" si="62"/>
        <v>753144</v>
      </c>
      <c r="L2011" s="4" t="str">
        <f t="shared" si="63"/>
        <v>SIN REPORTE</v>
      </c>
    </row>
    <row r="2012" spans="1:12" x14ac:dyDescent="0.2">
      <c r="A2012" s="4" t="s">
        <v>11</v>
      </c>
      <c r="B2012" s="4" t="s">
        <v>12</v>
      </c>
      <c r="C2012" s="4" t="s">
        <v>1010</v>
      </c>
      <c r="D2012" s="4" t="s">
        <v>2807</v>
      </c>
      <c r="E2012" s="4" t="s">
        <v>6215</v>
      </c>
      <c r="F2012" s="4">
        <v>678225</v>
      </c>
      <c r="G2012" s="5" t="s">
        <v>954</v>
      </c>
      <c r="H2012" s="4">
        <v>0</v>
      </c>
      <c r="I2012" s="6">
        <v>3000000</v>
      </c>
      <c r="J2012" s="6">
        <v>2247860</v>
      </c>
      <c r="K2012" s="7">
        <f t="shared" si="62"/>
        <v>752140</v>
      </c>
      <c r="L2012" s="4" t="str">
        <f t="shared" si="63"/>
        <v>SIN REPORTE</v>
      </c>
    </row>
    <row r="2013" spans="1:12" x14ac:dyDescent="0.2">
      <c r="A2013" s="4" t="s">
        <v>11</v>
      </c>
      <c r="B2013" s="4" t="s">
        <v>146</v>
      </c>
      <c r="C2013" s="4" t="s">
        <v>2808</v>
      </c>
      <c r="D2013" s="4" t="s">
        <v>2809</v>
      </c>
      <c r="E2013" s="4" t="s">
        <v>6216</v>
      </c>
      <c r="F2013" s="4">
        <v>651545</v>
      </c>
      <c r="G2013" s="5" t="s">
        <v>954</v>
      </c>
      <c r="H2013" s="4">
        <v>0</v>
      </c>
      <c r="I2013" s="6">
        <v>3000000</v>
      </c>
      <c r="J2013" s="6">
        <v>2248864</v>
      </c>
      <c r="K2013" s="7">
        <f t="shared" si="62"/>
        <v>751136</v>
      </c>
      <c r="L2013" s="4" t="str">
        <f t="shared" si="63"/>
        <v>SIN REPORTE</v>
      </c>
    </row>
    <row r="2014" spans="1:12" x14ac:dyDescent="0.2">
      <c r="A2014" s="4" t="s">
        <v>11</v>
      </c>
      <c r="B2014" s="4" t="s">
        <v>12</v>
      </c>
      <c r="C2014" s="4" t="s">
        <v>1014</v>
      </c>
      <c r="D2014" s="4" t="s">
        <v>2810</v>
      </c>
      <c r="E2014" s="4" t="s">
        <v>6217</v>
      </c>
      <c r="F2014" s="4">
        <v>1659182</v>
      </c>
      <c r="G2014" s="5" t="s">
        <v>954</v>
      </c>
      <c r="H2014" s="4">
        <v>0</v>
      </c>
      <c r="I2014" s="6">
        <v>3000000</v>
      </c>
      <c r="J2014" s="6">
        <v>2249868</v>
      </c>
      <c r="K2014" s="7">
        <f t="shared" si="62"/>
        <v>750132</v>
      </c>
      <c r="L2014" s="4" t="str">
        <f t="shared" si="63"/>
        <v>SIN REPORTE</v>
      </c>
    </row>
    <row r="2015" spans="1:12" x14ac:dyDescent="0.2">
      <c r="A2015" s="4" t="s">
        <v>11</v>
      </c>
      <c r="B2015" s="4" t="s">
        <v>22</v>
      </c>
      <c r="C2015" s="4" t="s">
        <v>1014</v>
      </c>
      <c r="D2015" s="4" t="s">
        <v>2811</v>
      </c>
      <c r="E2015" s="4" t="s">
        <v>6218</v>
      </c>
      <c r="F2015" s="4">
        <v>83358</v>
      </c>
      <c r="G2015" s="5" t="s">
        <v>954</v>
      </c>
      <c r="H2015" s="4">
        <v>0</v>
      </c>
      <c r="I2015" s="6">
        <v>3000000</v>
      </c>
      <c r="J2015" s="6">
        <v>2250872</v>
      </c>
      <c r="K2015" s="7">
        <f t="shared" si="62"/>
        <v>749128</v>
      </c>
      <c r="L2015" s="4" t="str">
        <f t="shared" si="63"/>
        <v>SIN REPORTE</v>
      </c>
    </row>
    <row r="2016" spans="1:12" x14ac:dyDescent="0.2">
      <c r="A2016" s="4" t="s">
        <v>11</v>
      </c>
      <c r="B2016" s="4" t="s">
        <v>25</v>
      </c>
      <c r="C2016" s="4" t="s">
        <v>2808</v>
      </c>
      <c r="D2016" s="4" t="s">
        <v>324</v>
      </c>
      <c r="E2016" s="4" t="s">
        <v>6219</v>
      </c>
      <c r="F2016" s="4">
        <v>1747722</v>
      </c>
      <c r="G2016" s="5" t="s">
        <v>954</v>
      </c>
      <c r="H2016" s="4">
        <v>0</v>
      </c>
      <c r="I2016" s="6">
        <v>3000000</v>
      </c>
      <c r="J2016" s="6">
        <v>2251876</v>
      </c>
      <c r="K2016" s="7">
        <f t="shared" si="62"/>
        <v>748124</v>
      </c>
      <c r="L2016" s="4" t="str">
        <f t="shared" si="63"/>
        <v>SIN REPORTE</v>
      </c>
    </row>
    <row r="2017" spans="1:12" x14ac:dyDescent="0.2">
      <c r="A2017" s="4" t="s">
        <v>11</v>
      </c>
      <c r="B2017" s="4" t="s">
        <v>50</v>
      </c>
      <c r="C2017" s="4" t="s">
        <v>2812</v>
      </c>
      <c r="D2017" s="4" t="s">
        <v>2813</v>
      </c>
      <c r="E2017" s="4" t="s">
        <v>6220</v>
      </c>
      <c r="F2017" s="4">
        <v>731040</v>
      </c>
      <c r="G2017" s="5" t="s">
        <v>954</v>
      </c>
      <c r="H2017" s="4">
        <v>0</v>
      </c>
      <c r="I2017" s="6">
        <v>3000000</v>
      </c>
      <c r="J2017" s="6">
        <v>2252880</v>
      </c>
      <c r="K2017" s="7">
        <f t="shared" si="62"/>
        <v>747120</v>
      </c>
      <c r="L2017" s="4" t="str">
        <f t="shared" si="63"/>
        <v>SIN REPORTE</v>
      </c>
    </row>
    <row r="2018" spans="1:12" x14ac:dyDescent="0.2">
      <c r="A2018" s="4" t="s">
        <v>11</v>
      </c>
      <c r="B2018" s="4" t="s">
        <v>12</v>
      </c>
      <c r="C2018" s="4" t="s">
        <v>988</v>
      </c>
      <c r="D2018" s="4" t="s">
        <v>724</v>
      </c>
      <c r="E2018" s="4" t="s">
        <v>6221</v>
      </c>
      <c r="F2018" s="4">
        <v>1658747</v>
      </c>
      <c r="G2018" s="5" t="s">
        <v>954</v>
      </c>
      <c r="H2018" s="4">
        <v>0</v>
      </c>
      <c r="I2018" s="6">
        <v>3000000</v>
      </c>
      <c r="J2018" s="6">
        <v>2253884</v>
      </c>
      <c r="K2018" s="7">
        <f t="shared" si="62"/>
        <v>746116</v>
      </c>
      <c r="L2018" s="4" t="str">
        <f t="shared" si="63"/>
        <v>SIN REPORTE</v>
      </c>
    </row>
    <row r="2019" spans="1:12" x14ac:dyDescent="0.2">
      <c r="A2019" s="4" t="s">
        <v>11</v>
      </c>
      <c r="B2019" s="4" t="s">
        <v>157</v>
      </c>
      <c r="C2019" s="4" t="s">
        <v>1454</v>
      </c>
      <c r="D2019" s="4" t="s">
        <v>2814</v>
      </c>
      <c r="E2019" s="4" t="s">
        <v>6222</v>
      </c>
      <c r="F2019" s="4">
        <v>52205</v>
      </c>
      <c r="G2019" s="5" t="s">
        <v>954</v>
      </c>
      <c r="H2019" s="4">
        <v>0</v>
      </c>
      <c r="I2019" s="6">
        <v>3000000</v>
      </c>
      <c r="J2019" s="6">
        <v>2254888</v>
      </c>
      <c r="K2019" s="7">
        <f t="shared" si="62"/>
        <v>745112</v>
      </c>
      <c r="L2019" s="4" t="str">
        <f t="shared" si="63"/>
        <v>SIN REPORTE</v>
      </c>
    </row>
    <row r="2020" spans="1:12" x14ac:dyDescent="0.2">
      <c r="A2020" s="4" t="s">
        <v>11</v>
      </c>
      <c r="B2020" s="4" t="s">
        <v>19</v>
      </c>
      <c r="C2020" s="4" t="s">
        <v>1361</v>
      </c>
      <c r="D2020" s="4" t="s">
        <v>866</v>
      </c>
      <c r="E2020" s="4" t="s">
        <v>6223</v>
      </c>
      <c r="F2020" s="4">
        <v>635399</v>
      </c>
      <c r="G2020" s="5" t="s">
        <v>954</v>
      </c>
      <c r="H2020" s="4">
        <v>0</v>
      </c>
      <c r="I2020" s="6">
        <v>3000000</v>
      </c>
      <c r="J2020" s="6">
        <v>2255892</v>
      </c>
      <c r="K2020" s="7">
        <f t="shared" si="62"/>
        <v>744108</v>
      </c>
      <c r="L2020" s="4" t="str">
        <f t="shared" si="63"/>
        <v>SIN REPORTE</v>
      </c>
    </row>
    <row r="2021" spans="1:12" x14ac:dyDescent="0.2">
      <c r="A2021" s="4" t="s">
        <v>11</v>
      </c>
      <c r="B2021" s="4" t="s">
        <v>50</v>
      </c>
      <c r="C2021" s="4" t="s">
        <v>2815</v>
      </c>
      <c r="D2021" s="4" t="s">
        <v>2816</v>
      </c>
      <c r="E2021" s="4" t="s">
        <v>6224</v>
      </c>
      <c r="F2021" s="4">
        <v>51835</v>
      </c>
      <c r="G2021" s="5" t="s">
        <v>954</v>
      </c>
      <c r="H2021" s="4">
        <v>0</v>
      </c>
      <c r="I2021" s="6">
        <v>3000000</v>
      </c>
      <c r="J2021" s="6">
        <v>2256896</v>
      </c>
      <c r="K2021" s="7">
        <f t="shared" si="62"/>
        <v>743104</v>
      </c>
      <c r="L2021" s="4" t="str">
        <f t="shared" si="63"/>
        <v>SIN REPORTE</v>
      </c>
    </row>
    <row r="2022" spans="1:12" x14ac:dyDescent="0.2">
      <c r="A2022" s="4" t="s">
        <v>11</v>
      </c>
      <c r="B2022" s="4" t="s">
        <v>22</v>
      </c>
      <c r="C2022" s="4" t="s">
        <v>191</v>
      </c>
      <c r="D2022" s="4" t="s">
        <v>2816</v>
      </c>
      <c r="E2022" s="4" t="s">
        <v>6225</v>
      </c>
      <c r="F2022" s="4">
        <v>601490</v>
      </c>
      <c r="G2022" s="5" t="s">
        <v>954</v>
      </c>
      <c r="H2022" s="4">
        <v>0</v>
      </c>
      <c r="I2022" s="6">
        <v>3000000</v>
      </c>
      <c r="J2022" s="6">
        <v>2257900</v>
      </c>
      <c r="K2022" s="7">
        <f t="shared" si="62"/>
        <v>742100</v>
      </c>
      <c r="L2022" s="4" t="str">
        <f t="shared" si="63"/>
        <v>SIN REPORTE</v>
      </c>
    </row>
    <row r="2023" spans="1:12" x14ac:dyDescent="0.2">
      <c r="A2023" s="4" t="s">
        <v>11</v>
      </c>
      <c r="B2023" s="4" t="s">
        <v>22</v>
      </c>
      <c r="C2023" s="4" t="s">
        <v>2817</v>
      </c>
      <c r="D2023" s="4" t="s">
        <v>2818</v>
      </c>
      <c r="E2023" s="4" t="s">
        <v>6226</v>
      </c>
      <c r="F2023" s="4">
        <v>1740354</v>
      </c>
      <c r="G2023" s="5" t="s">
        <v>954</v>
      </c>
      <c r="H2023" s="4">
        <v>0</v>
      </c>
      <c r="I2023" s="6">
        <v>3000000</v>
      </c>
      <c r="J2023" s="6">
        <v>2258904</v>
      </c>
      <c r="K2023" s="7">
        <f t="shared" si="62"/>
        <v>741096</v>
      </c>
      <c r="L2023" s="4" t="str">
        <f t="shared" si="63"/>
        <v>SIN REPORTE</v>
      </c>
    </row>
    <row r="2024" spans="1:12" x14ac:dyDescent="0.2">
      <c r="A2024" s="4" t="s">
        <v>11</v>
      </c>
      <c r="B2024" s="4" t="s">
        <v>22</v>
      </c>
      <c r="C2024" s="4" t="s">
        <v>389</v>
      </c>
      <c r="D2024" s="4" t="s">
        <v>2819</v>
      </c>
      <c r="E2024" s="4" t="s">
        <v>6227</v>
      </c>
      <c r="F2024" s="4">
        <v>1360534</v>
      </c>
      <c r="G2024" s="5" t="s">
        <v>954</v>
      </c>
      <c r="H2024" s="4">
        <v>0</v>
      </c>
      <c r="I2024" s="6">
        <v>3000000</v>
      </c>
      <c r="J2024" s="6">
        <v>2259908</v>
      </c>
      <c r="K2024" s="7">
        <f t="shared" si="62"/>
        <v>740092</v>
      </c>
      <c r="L2024" s="4" t="str">
        <f t="shared" si="63"/>
        <v>SIN REPORTE</v>
      </c>
    </row>
    <row r="2025" spans="1:12" x14ac:dyDescent="0.2">
      <c r="A2025" s="4" t="s">
        <v>11</v>
      </c>
      <c r="B2025" s="4" t="s">
        <v>25</v>
      </c>
      <c r="C2025" s="4" t="s">
        <v>389</v>
      </c>
      <c r="D2025" s="4" t="s">
        <v>2820</v>
      </c>
      <c r="E2025" s="4" t="s">
        <v>6228</v>
      </c>
      <c r="F2025" s="4">
        <v>1555620</v>
      </c>
      <c r="G2025" s="5" t="s">
        <v>954</v>
      </c>
      <c r="H2025" s="4">
        <v>0</v>
      </c>
      <c r="I2025" s="6">
        <v>3000000</v>
      </c>
      <c r="J2025" s="6">
        <v>2260912</v>
      </c>
      <c r="K2025" s="7">
        <f t="shared" si="62"/>
        <v>739088</v>
      </c>
      <c r="L2025" s="4" t="str">
        <f t="shared" si="63"/>
        <v>SIN REPORTE</v>
      </c>
    </row>
    <row r="2026" spans="1:12" x14ac:dyDescent="0.2">
      <c r="A2026" s="4" t="s">
        <v>11</v>
      </c>
      <c r="B2026" s="4" t="s">
        <v>12</v>
      </c>
      <c r="C2026" s="4" t="s">
        <v>389</v>
      </c>
      <c r="D2026" s="4" t="s">
        <v>2821</v>
      </c>
      <c r="E2026" s="4" t="s">
        <v>6229</v>
      </c>
      <c r="F2026" s="4">
        <v>1661436</v>
      </c>
      <c r="G2026" s="5" t="s">
        <v>954</v>
      </c>
      <c r="H2026" s="4">
        <v>0</v>
      </c>
      <c r="I2026" s="6">
        <v>3000000</v>
      </c>
      <c r="J2026" s="6">
        <v>2261916</v>
      </c>
      <c r="K2026" s="7">
        <f t="shared" si="62"/>
        <v>738084</v>
      </c>
      <c r="L2026" s="4" t="str">
        <f t="shared" si="63"/>
        <v>SIN REPORTE</v>
      </c>
    </row>
    <row r="2027" spans="1:12" x14ac:dyDescent="0.2">
      <c r="A2027" s="4" t="s">
        <v>11</v>
      </c>
      <c r="B2027" s="4" t="s">
        <v>67</v>
      </c>
      <c r="C2027" s="4" t="s">
        <v>389</v>
      </c>
      <c r="D2027" s="4" t="s">
        <v>2822</v>
      </c>
      <c r="E2027" s="4" t="s">
        <v>6230</v>
      </c>
      <c r="F2027" s="4">
        <v>1600525</v>
      </c>
      <c r="G2027" s="5" t="s">
        <v>954</v>
      </c>
      <c r="H2027" s="4">
        <v>0</v>
      </c>
      <c r="I2027" s="6">
        <v>3000000</v>
      </c>
      <c r="J2027" s="6">
        <v>2262920</v>
      </c>
      <c r="K2027" s="7">
        <f t="shared" si="62"/>
        <v>737080</v>
      </c>
      <c r="L2027" s="4" t="str">
        <f t="shared" si="63"/>
        <v>SIN REPORTE</v>
      </c>
    </row>
    <row r="2028" spans="1:12" x14ac:dyDescent="0.2">
      <c r="A2028" s="4" t="s">
        <v>11</v>
      </c>
      <c r="B2028" s="4" t="s">
        <v>25</v>
      </c>
      <c r="C2028" s="4" t="s">
        <v>1220</v>
      </c>
      <c r="D2028" s="4" t="s">
        <v>2823</v>
      </c>
      <c r="E2028" s="4" t="s">
        <v>6231</v>
      </c>
      <c r="F2028" s="4">
        <v>1612355</v>
      </c>
      <c r="G2028" s="5" t="s">
        <v>954</v>
      </c>
      <c r="H2028" s="4">
        <v>0</v>
      </c>
      <c r="I2028" s="6">
        <v>3000000</v>
      </c>
      <c r="J2028" s="6">
        <v>2263924</v>
      </c>
      <c r="K2028" s="7">
        <f t="shared" si="62"/>
        <v>736076</v>
      </c>
      <c r="L2028" s="4" t="str">
        <f t="shared" si="63"/>
        <v>SIN REPORTE</v>
      </c>
    </row>
    <row r="2029" spans="1:12" x14ac:dyDescent="0.2">
      <c r="A2029" s="4" t="s">
        <v>11</v>
      </c>
      <c r="B2029" s="4" t="s">
        <v>12</v>
      </c>
      <c r="C2029" s="4" t="s">
        <v>691</v>
      </c>
      <c r="D2029" s="4" t="s">
        <v>2824</v>
      </c>
      <c r="E2029" s="4" t="s">
        <v>6232</v>
      </c>
      <c r="F2029" s="4">
        <v>527117</v>
      </c>
      <c r="G2029" s="5" t="s">
        <v>954</v>
      </c>
      <c r="H2029" s="4">
        <v>0</v>
      </c>
      <c r="I2029" s="6">
        <v>3000000</v>
      </c>
      <c r="J2029" s="6">
        <v>2264928</v>
      </c>
      <c r="K2029" s="7">
        <f t="shared" si="62"/>
        <v>735072</v>
      </c>
      <c r="L2029" s="4" t="str">
        <f t="shared" si="63"/>
        <v>SIN REPORTE</v>
      </c>
    </row>
    <row r="2030" spans="1:12" x14ac:dyDescent="0.2">
      <c r="A2030" s="4" t="s">
        <v>11</v>
      </c>
      <c r="B2030" s="4" t="s">
        <v>50</v>
      </c>
      <c r="C2030" s="4" t="s">
        <v>191</v>
      </c>
      <c r="D2030" s="4" t="s">
        <v>2825</v>
      </c>
      <c r="E2030" s="4" t="s">
        <v>6233</v>
      </c>
      <c r="F2030" s="4">
        <v>1739828</v>
      </c>
      <c r="G2030" s="5" t="s">
        <v>954</v>
      </c>
      <c r="H2030" s="4">
        <v>0</v>
      </c>
      <c r="I2030" s="6">
        <v>3000000</v>
      </c>
      <c r="J2030" s="6">
        <v>2265932</v>
      </c>
      <c r="K2030" s="7">
        <f t="shared" si="62"/>
        <v>734068</v>
      </c>
      <c r="L2030" s="4" t="str">
        <f t="shared" si="63"/>
        <v>SIN REPORTE</v>
      </c>
    </row>
    <row r="2031" spans="1:12" x14ac:dyDescent="0.2">
      <c r="A2031" s="4" t="s">
        <v>11</v>
      </c>
      <c r="B2031" s="4" t="s">
        <v>19</v>
      </c>
      <c r="C2031" s="4" t="s">
        <v>2826</v>
      </c>
      <c r="D2031" s="4" t="s">
        <v>831</v>
      </c>
      <c r="E2031" s="4" t="s">
        <v>6234</v>
      </c>
      <c r="F2031" s="4">
        <v>1756004</v>
      </c>
      <c r="G2031" s="5" t="s">
        <v>954</v>
      </c>
      <c r="H2031" s="4">
        <v>0</v>
      </c>
      <c r="I2031" s="6">
        <v>3000000</v>
      </c>
      <c r="J2031" s="6">
        <v>2266936</v>
      </c>
      <c r="K2031" s="7">
        <f t="shared" si="62"/>
        <v>733064</v>
      </c>
      <c r="L2031" s="4" t="str">
        <f t="shared" si="63"/>
        <v>SIN REPORTE</v>
      </c>
    </row>
    <row r="2032" spans="1:12" x14ac:dyDescent="0.2">
      <c r="A2032" s="4" t="s">
        <v>11</v>
      </c>
      <c r="B2032" s="4" t="s">
        <v>12</v>
      </c>
      <c r="C2032" s="4" t="s">
        <v>793</v>
      </c>
      <c r="D2032" s="4" t="s">
        <v>2827</v>
      </c>
      <c r="E2032" s="4" t="s">
        <v>6235</v>
      </c>
      <c r="F2032" s="4">
        <v>730448</v>
      </c>
      <c r="G2032" s="5" t="s">
        <v>954</v>
      </c>
      <c r="H2032" s="4">
        <v>0</v>
      </c>
      <c r="I2032" s="6">
        <v>3000000</v>
      </c>
      <c r="J2032" s="6">
        <v>2267940</v>
      </c>
      <c r="K2032" s="7">
        <f t="shared" si="62"/>
        <v>732060</v>
      </c>
      <c r="L2032" s="4" t="str">
        <f t="shared" si="63"/>
        <v>SIN REPORTE</v>
      </c>
    </row>
    <row r="2033" spans="1:12" x14ac:dyDescent="0.2">
      <c r="A2033" s="4" t="s">
        <v>11</v>
      </c>
      <c r="B2033" s="4" t="s">
        <v>25</v>
      </c>
      <c r="C2033" s="4" t="s">
        <v>2828</v>
      </c>
      <c r="D2033" s="4" t="s">
        <v>2829</v>
      </c>
      <c r="E2033" s="4" t="s">
        <v>6236</v>
      </c>
      <c r="F2033" s="4">
        <v>676609</v>
      </c>
      <c r="G2033" s="5" t="s">
        <v>954</v>
      </c>
      <c r="H2033" s="4">
        <v>0</v>
      </c>
      <c r="I2033" s="6">
        <v>3000000</v>
      </c>
      <c r="J2033" s="6">
        <v>2268944</v>
      </c>
      <c r="K2033" s="7">
        <f t="shared" si="62"/>
        <v>731056</v>
      </c>
      <c r="L2033" s="4" t="str">
        <f t="shared" si="63"/>
        <v>SIN REPORTE</v>
      </c>
    </row>
    <row r="2034" spans="1:12" x14ac:dyDescent="0.2">
      <c r="A2034" s="4" t="s">
        <v>11</v>
      </c>
      <c r="B2034" s="4" t="s">
        <v>22</v>
      </c>
      <c r="C2034" s="4" t="s">
        <v>793</v>
      </c>
      <c r="D2034" s="4" t="s">
        <v>2825</v>
      </c>
      <c r="E2034" s="4" t="s">
        <v>6237</v>
      </c>
      <c r="F2034" s="4">
        <v>678654</v>
      </c>
      <c r="G2034" s="5" t="s">
        <v>954</v>
      </c>
      <c r="H2034" s="4">
        <v>0</v>
      </c>
      <c r="I2034" s="6">
        <v>3000000</v>
      </c>
      <c r="J2034" s="6">
        <v>2269948</v>
      </c>
      <c r="K2034" s="7">
        <f t="shared" si="62"/>
        <v>730052</v>
      </c>
      <c r="L2034" s="4" t="str">
        <f t="shared" si="63"/>
        <v>SIN REPORTE</v>
      </c>
    </row>
    <row r="2035" spans="1:12" x14ac:dyDescent="0.2">
      <c r="A2035" s="4" t="s">
        <v>11</v>
      </c>
      <c r="B2035" s="4" t="s">
        <v>19</v>
      </c>
      <c r="C2035" s="4" t="s">
        <v>2830</v>
      </c>
      <c r="D2035" s="4" t="s">
        <v>243</v>
      </c>
      <c r="E2035" s="4" t="s">
        <v>6238</v>
      </c>
      <c r="F2035" s="4">
        <v>1691300</v>
      </c>
      <c r="G2035" s="5" t="s">
        <v>954</v>
      </c>
      <c r="H2035" s="4">
        <v>0</v>
      </c>
      <c r="I2035" s="6">
        <v>3000000</v>
      </c>
      <c r="J2035" s="6">
        <v>2270952</v>
      </c>
      <c r="K2035" s="7">
        <f t="shared" si="62"/>
        <v>729048</v>
      </c>
      <c r="L2035" s="4" t="str">
        <f t="shared" si="63"/>
        <v>SIN REPORTE</v>
      </c>
    </row>
    <row r="2036" spans="1:12" x14ac:dyDescent="0.2">
      <c r="A2036" s="4" t="s">
        <v>11</v>
      </c>
      <c r="B2036" s="4" t="s">
        <v>157</v>
      </c>
      <c r="C2036" s="4" t="s">
        <v>2831</v>
      </c>
      <c r="D2036" s="4" t="s">
        <v>2832</v>
      </c>
      <c r="E2036" s="4" t="s">
        <v>6239</v>
      </c>
      <c r="F2036" s="4">
        <v>1540168</v>
      </c>
      <c r="G2036" s="5" t="s">
        <v>954</v>
      </c>
      <c r="H2036" s="4">
        <v>0</v>
      </c>
      <c r="I2036" s="6">
        <v>3000000</v>
      </c>
      <c r="J2036" s="6">
        <v>2271956</v>
      </c>
      <c r="K2036" s="7">
        <f t="shared" si="62"/>
        <v>728044</v>
      </c>
      <c r="L2036" s="4" t="str">
        <f t="shared" si="63"/>
        <v>SIN REPORTE</v>
      </c>
    </row>
    <row r="2037" spans="1:12" x14ac:dyDescent="0.2">
      <c r="A2037" s="4" t="s">
        <v>11</v>
      </c>
      <c r="B2037" s="4" t="s">
        <v>19</v>
      </c>
      <c r="C2037" s="4" t="s">
        <v>2831</v>
      </c>
      <c r="D2037" s="4" t="s">
        <v>831</v>
      </c>
      <c r="E2037" s="4" t="s">
        <v>6240</v>
      </c>
      <c r="F2037" s="4">
        <v>1662525</v>
      </c>
      <c r="G2037" s="5" t="s">
        <v>954</v>
      </c>
      <c r="H2037" s="4">
        <v>0</v>
      </c>
      <c r="I2037" s="6">
        <v>3000000</v>
      </c>
      <c r="J2037" s="6">
        <v>2272960</v>
      </c>
      <c r="K2037" s="7">
        <f t="shared" si="62"/>
        <v>727040</v>
      </c>
      <c r="L2037" s="4" t="str">
        <f t="shared" si="63"/>
        <v>SIN REPORTE</v>
      </c>
    </row>
    <row r="2038" spans="1:12" x14ac:dyDescent="0.2">
      <c r="A2038" s="4" t="s">
        <v>11</v>
      </c>
      <c r="B2038" s="4" t="s">
        <v>16</v>
      </c>
      <c r="C2038" s="4" t="s">
        <v>2833</v>
      </c>
      <c r="D2038" s="4" t="s">
        <v>2834</v>
      </c>
      <c r="E2038" s="4" t="s">
        <v>6241</v>
      </c>
      <c r="F2038" s="4">
        <v>1395258</v>
      </c>
      <c r="G2038" s="5" t="s">
        <v>954</v>
      </c>
      <c r="H2038" s="4">
        <v>0</v>
      </c>
      <c r="I2038" s="6">
        <v>3000000</v>
      </c>
      <c r="J2038" s="6">
        <v>2273964</v>
      </c>
      <c r="K2038" s="7">
        <f t="shared" si="62"/>
        <v>726036</v>
      </c>
      <c r="L2038" s="4" t="str">
        <f t="shared" si="63"/>
        <v>SIN REPORTE</v>
      </c>
    </row>
    <row r="2039" spans="1:12" x14ac:dyDescent="0.2">
      <c r="A2039" s="4" t="s">
        <v>11</v>
      </c>
      <c r="B2039" s="4" t="s">
        <v>16</v>
      </c>
      <c r="C2039" s="4" t="s">
        <v>2095</v>
      </c>
      <c r="D2039" s="4" t="s">
        <v>2835</v>
      </c>
      <c r="E2039" s="4" t="s">
        <v>6242</v>
      </c>
      <c r="F2039" s="4">
        <v>1098670</v>
      </c>
      <c r="G2039" s="5" t="s">
        <v>954</v>
      </c>
      <c r="H2039" s="4">
        <v>0</v>
      </c>
      <c r="I2039" s="6">
        <v>3000000</v>
      </c>
      <c r="J2039" s="6">
        <v>2274968</v>
      </c>
      <c r="K2039" s="7">
        <f t="shared" si="62"/>
        <v>725032</v>
      </c>
      <c r="L2039" s="4" t="str">
        <f t="shared" si="63"/>
        <v>SIN REPORTE</v>
      </c>
    </row>
    <row r="2040" spans="1:12" x14ac:dyDescent="0.2">
      <c r="A2040" s="4" t="s">
        <v>11</v>
      </c>
      <c r="B2040" s="4" t="s">
        <v>25</v>
      </c>
      <c r="C2040" s="4" t="s">
        <v>2388</v>
      </c>
      <c r="D2040" s="4" t="s">
        <v>14</v>
      </c>
      <c r="E2040" s="4" t="s">
        <v>6243</v>
      </c>
      <c r="F2040" s="4">
        <v>1536463</v>
      </c>
      <c r="G2040" s="5" t="s">
        <v>954</v>
      </c>
      <c r="H2040" s="4">
        <v>0</v>
      </c>
      <c r="I2040" s="6">
        <v>3000000</v>
      </c>
      <c r="J2040" s="6">
        <v>2275972</v>
      </c>
      <c r="K2040" s="7">
        <f t="shared" si="62"/>
        <v>724028</v>
      </c>
      <c r="L2040" s="4" t="str">
        <f t="shared" si="63"/>
        <v>SIN REPORTE</v>
      </c>
    </row>
    <row r="2041" spans="1:12" x14ac:dyDescent="0.2">
      <c r="A2041" s="4" t="s">
        <v>11</v>
      </c>
      <c r="B2041" s="4" t="s">
        <v>19</v>
      </c>
      <c r="C2041" s="4" t="s">
        <v>190</v>
      </c>
      <c r="D2041" s="4" t="s">
        <v>327</v>
      </c>
      <c r="E2041" s="4" t="s">
        <v>6244</v>
      </c>
      <c r="F2041" s="4">
        <v>1444767</v>
      </c>
      <c r="G2041" s="5" t="s">
        <v>954</v>
      </c>
      <c r="H2041" s="4">
        <v>0</v>
      </c>
      <c r="I2041" s="6">
        <v>3000000</v>
      </c>
      <c r="J2041" s="6">
        <v>2276976</v>
      </c>
      <c r="K2041" s="7">
        <f t="shared" si="62"/>
        <v>723024</v>
      </c>
      <c r="L2041" s="4" t="str">
        <f t="shared" si="63"/>
        <v>SIN REPORTE</v>
      </c>
    </row>
    <row r="2042" spans="1:12" x14ac:dyDescent="0.2">
      <c r="A2042" s="4" t="s">
        <v>11</v>
      </c>
      <c r="B2042" s="4" t="s">
        <v>22</v>
      </c>
      <c r="C2042" s="4" t="s">
        <v>190</v>
      </c>
      <c r="D2042" s="4" t="s">
        <v>1189</v>
      </c>
      <c r="E2042" s="4" t="s">
        <v>6245</v>
      </c>
      <c r="F2042" s="4">
        <v>596401</v>
      </c>
      <c r="G2042" s="5" t="s">
        <v>954</v>
      </c>
      <c r="H2042" s="4">
        <v>0</v>
      </c>
      <c r="I2042" s="6">
        <v>3000000</v>
      </c>
      <c r="J2042" s="6">
        <v>2277980</v>
      </c>
      <c r="K2042" s="7">
        <f t="shared" si="62"/>
        <v>722020</v>
      </c>
      <c r="L2042" s="4" t="str">
        <f t="shared" si="63"/>
        <v>SIN REPORTE</v>
      </c>
    </row>
    <row r="2043" spans="1:12" x14ac:dyDescent="0.2">
      <c r="A2043" s="4" t="s">
        <v>11</v>
      </c>
      <c r="B2043" s="4" t="s">
        <v>19</v>
      </c>
      <c r="C2043" s="4" t="s">
        <v>190</v>
      </c>
      <c r="D2043" s="4" t="s">
        <v>52</v>
      </c>
      <c r="E2043" s="4" t="s">
        <v>6246</v>
      </c>
      <c r="F2043" s="4">
        <v>1662533</v>
      </c>
      <c r="G2043" s="5" t="s">
        <v>954</v>
      </c>
      <c r="H2043" s="4">
        <v>0</v>
      </c>
      <c r="I2043" s="6">
        <v>3000000</v>
      </c>
      <c r="J2043" s="6">
        <v>2278984</v>
      </c>
      <c r="K2043" s="7">
        <f t="shared" si="62"/>
        <v>721016</v>
      </c>
      <c r="L2043" s="4" t="str">
        <f t="shared" si="63"/>
        <v>SIN REPORTE</v>
      </c>
    </row>
    <row r="2044" spans="1:12" x14ac:dyDescent="0.2">
      <c r="A2044" s="4" t="s">
        <v>11</v>
      </c>
      <c r="B2044" s="4" t="s">
        <v>12</v>
      </c>
      <c r="C2044" s="4" t="s">
        <v>2836</v>
      </c>
      <c r="D2044" s="4" t="s">
        <v>2837</v>
      </c>
      <c r="E2044" s="4" t="s">
        <v>6247</v>
      </c>
      <c r="F2044" s="4">
        <v>841963</v>
      </c>
      <c r="G2044" s="5" t="s">
        <v>954</v>
      </c>
      <c r="H2044" s="4">
        <v>0</v>
      </c>
      <c r="I2044" s="6">
        <v>3000000</v>
      </c>
      <c r="J2044" s="6">
        <v>2279988</v>
      </c>
      <c r="K2044" s="7">
        <f t="shared" si="62"/>
        <v>720012</v>
      </c>
      <c r="L2044" s="4" t="str">
        <f t="shared" si="63"/>
        <v>SIN REPORTE</v>
      </c>
    </row>
    <row r="2045" spans="1:12" x14ac:dyDescent="0.2">
      <c r="A2045" s="4" t="s">
        <v>11</v>
      </c>
      <c r="B2045" s="4" t="s">
        <v>50</v>
      </c>
      <c r="C2045" s="4" t="s">
        <v>887</v>
      </c>
      <c r="D2045" s="4" t="s">
        <v>2838</v>
      </c>
      <c r="E2045" s="4" t="s">
        <v>6248</v>
      </c>
      <c r="F2045" s="4">
        <v>1424413</v>
      </c>
      <c r="G2045" s="5" t="s">
        <v>954</v>
      </c>
      <c r="H2045" s="4">
        <v>0</v>
      </c>
      <c r="I2045" s="6">
        <v>3000000</v>
      </c>
      <c r="J2045" s="6">
        <v>2280992</v>
      </c>
      <c r="K2045" s="7">
        <f t="shared" si="62"/>
        <v>719008</v>
      </c>
      <c r="L2045" s="4" t="str">
        <f t="shared" si="63"/>
        <v>SIN REPORTE</v>
      </c>
    </row>
    <row r="2046" spans="1:12" x14ac:dyDescent="0.2">
      <c r="A2046" s="4" t="s">
        <v>11</v>
      </c>
      <c r="B2046" s="4" t="s">
        <v>19</v>
      </c>
      <c r="C2046" s="4" t="s">
        <v>686</v>
      </c>
      <c r="D2046" s="4" t="s">
        <v>2839</v>
      </c>
      <c r="E2046" s="4" t="s">
        <v>6249</v>
      </c>
      <c r="F2046" s="4">
        <v>1297413</v>
      </c>
      <c r="G2046" s="5" t="s">
        <v>954</v>
      </c>
      <c r="H2046" s="4">
        <v>0</v>
      </c>
      <c r="I2046" s="6">
        <v>3000000</v>
      </c>
      <c r="J2046" s="6">
        <v>2281996</v>
      </c>
      <c r="K2046" s="7">
        <f t="shared" si="62"/>
        <v>718004</v>
      </c>
      <c r="L2046" s="4" t="str">
        <f t="shared" si="63"/>
        <v>SIN REPORTE</v>
      </c>
    </row>
    <row r="2047" spans="1:12" x14ac:dyDescent="0.2">
      <c r="A2047" s="4" t="s">
        <v>11</v>
      </c>
      <c r="B2047" s="4" t="s">
        <v>19</v>
      </c>
      <c r="C2047" s="4" t="s">
        <v>2840</v>
      </c>
      <c r="D2047" s="4" t="s">
        <v>2841</v>
      </c>
      <c r="E2047" s="4" t="s">
        <v>6250</v>
      </c>
      <c r="F2047" s="4">
        <v>1297322</v>
      </c>
      <c r="G2047" s="5" t="s">
        <v>954</v>
      </c>
      <c r="H2047" s="4">
        <v>0</v>
      </c>
      <c r="I2047" s="6">
        <v>3000000</v>
      </c>
      <c r="J2047" s="6">
        <v>2283000</v>
      </c>
      <c r="K2047" s="7">
        <f t="shared" si="62"/>
        <v>717000</v>
      </c>
      <c r="L2047" s="4" t="str">
        <f t="shared" si="63"/>
        <v>SIN REPORTE</v>
      </c>
    </row>
    <row r="2048" spans="1:12" x14ac:dyDescent="0.2">
      <c r="A2048" s="4" t="s">
        <v>11</v>
      </c>
      <c r="B2048" s="4" t="s">
        <v>19</v>
      </c>
      <c r="C2048" s="4" t="s">
        <v>2840</v>
      </c>
      <c r="D2048" s="4" t="s">
        <v>2842</v>
      </c>
      <c r="E2048" s="4" t="s">
        <v>6251</v>
      </c>
      <c r="F2048" s="4">
        <v>1451051</v>
      </c>
      <c r="G2048" s="5" t="s">
        <v>954</v>
      </c>
      <c r="H2048" s="4">
        <v>0</v>
      </c>
      <c r="I2048" s="6">
        <v>3000000</v>
      </c>
      <c r="J2048" s="6">
        <v>2284004</v>
      </c>
      <c r="K2048" s="7">
        <f t="shared" si="62"/>
        <v>715996</v>
      </c>
      <c r="L2048" s="4" t="str">
        <f t="shared" si="63"/>
        <v>SIN REPORTE</v>
      </c>
    </row>
    <row r="2049" spans="1:12" x14ac:dyDescent="0.2">
      <c r="A2049" s="4" t="s">
        <v>11</v>
      </c>
      <c r="B2049" s="4" t="s">
        <v>50</v>
      </c>
      <c r="C2049" s="4" t="s">
        <v>686</v>
      </c>
      <c r="D2049" s="4" t="s">
        <v>2843</v>
      </c>
      <c r="E2049" s="4" t="s">
        <v>6252</v>
      </c>
      <c r="F2049" s="4">
        <v>1450673</v>
      </c>
      <c r="G2049" s="5" t="s">
        <v>954</v>
      </c>
      <c r="H2049" s="4">
        <v>0</v>
      </c>
      <c r="I2049" s="6">
        <v>3000000</v>
      </c>
      <c r="J2049" s="6">
        <v>2285008</v>
      </c>
      <c r="K2049" s="7">
        <f t="shared" si="62"/>
        <v>714992</v>
      </c>
      <c r="L2049" s="4" t="str">
        <f t="shared" si="63"/>
        <v>SIN REPORTE</v>
      </c>
    </row>
    <row r="2050" spans="1:12" x14ac:dyDescent="0.2">
      <c r="A2050" s="4" t="s">
        <v>11</v>
      </c>
      <c r="B2050" s="4" t="s">
        <v>157</v>
      </c>
      <c r="C2050" s="4" t="s">
        <v>686</v>
      </c>
      <c r="D2050" s="4" t="s">
        <v>2844</v>
      </c>
      <c r="E2050" s="4" t="s">
        <v>6253</v>
      </c>
      <c r="F2050" s="4">
        <v>582898</v>
      </c>
      <c r="G2050" s="5" t="s">
        <v>954</v>
      </c>
      <c r="H2050" s="4">
        <v>0</v>
      </c>
      <c r="I2050" s="6">
        <v>3000000</v>
      </c>
      <c r="J2050" s="6">
        <v>2286012</v>
      </c>
      <c r="K2050" s="7">
        <f t="shared" si="62"/>
        <v>713988</v>
      </c>
      <c r="L2050" s="4" t="str">
        <f t="shared" si="63"/>
        <v>SIN REPORTE</v>
      </c>
    </row>
    <row r="2051" spans="1:12" x14ac:dyDescent="0.2">
      <c r="A2051" s="4" t="s">
        <v>11</v>
      </c>
      <c r="B2051" s="4" t="s">
        <v>157</v>
      </c>
      <c r="C2051" s="4" t="s">
        <v>1361</v>
      </c>
      <c r="D2051" s="4" t="s">
        <v>2845</v>
      </c>
      <c r="E2051" s="4" t="s">
        <v>6254</v>
      </c>
      <c r="F2051" s="4">
        <v>1387644</v>
      </c>
      <c r="G2051" s="5" t="s">
        <v>954</v>
      </c>
      <c r="H2051" s="4">
        <v>0</v>
      </c>
      <c r="I2051" s="6">
        <v>3000000</v>
      </c>
      <c r="J2051" s="6">
        <v>2287016</v>
      </c>
      <c r="K2051" s="7">
        <f t="shared" ref="K2051:K2114" si="64">I2051-J2051</f>
        <v>712984</v>
      </c>
      <c r="L2051" s="4" t="str">
        <f t="shared" ref="L2051:L2114" si="65">IF(H2051=0,"SIN REPORTE",IF(H2051&lt;=90,"COBRO JURIDICO","CARTERA CASTIGADA"))</f>
        <v>SIN REPORTE</v>
      </c>
    </row>
    <row r="2052" spans="1:12" x14ac:dyDescent="0.2">
      <c r="A2052" s="4" t="s">
        <v>11</v>
      </c>
      <c r="B2052" s="4" t="s">
        <v>157</v>
      </c>
      <c r="C2052" s="4" t="s">
        <v>2846</v>
      </c>
      <c r="D2052" s="4" t="s">
        <v>831</v>
      </c>
      <c r="E2052" s="4" t="s">
        <v>6255</v>
      </c>
      <c r="F2052" s="4">
        <v>1450475</v>
      </c>
      <c r="G2052" s="5" t="s">
        <v>954</v>
      </c>
      <c r="H2052" s="4">
        <v>0</v>
      </c>
      <c r="I2052" s="6">
        <v>3000000</v>
      </c>
      <c r="J2052" s="6">
        <v>2288020</v>
      </c>
      <c r="K2052" s="7">
        <f t="shared" si="64"/>
        <v>711980</v>
      </c>
      <c r="L2052" s="4" t="str">
        <f t="shared" si="65"/>
        <v>SIN REPORTE</v>
      </c>
    </row>
    <row r="2053" spans="1:12" x14ac:dyDescent="0.2">
      <c r="A2053" s="4" t="s">
        <v>11</v>
      </c>
      <c r="B2053" s="4" t="s">
        <v>16</v>
      </c>
      <c r="C2053" s="4" t="s">
        <v>1196</v>
      </c>
      <c r="D2053" s="4" t="s">
        <v>2847</v>
      </c>
      <c r="E2053" s="4" t="s">
        <v>6256</v>
      </c>
      <c r="F2053" s="4">
        <v>1434099</v>
      </c>
      <c r="G2053" s="5" t="s">
        <v>954</v>
      </c>
      <c r="H2053" s="4">
        <v>0</v>
      </c>
      <c r="I2053" s="6">
        <v>3000000</v>
      </c>
      <c r="J2053" s="6">
        <v>2289024</v>
      </c>
      <c r="K2053" s="7">
        <f t="shared" si="64"/>
        <v>710976</v>
      </c>
      <c r="L2053" s="4" t="str">
        <f t="shared" si="65"/>
        <v>SIN REPORTE</v>
      </c>
    </row>
    <row r="2054" spans="1:12" x14ac:dyDescent="0.2">
      <c r="A2054" s="4" t="s">
        <v>11</v>
      </c>
      <c r="B2054" s="4" t="s">
        <v>67</v>
      </c>
      <c r="C2054" s="4" t="s">
        <v>887</v>
      </c>
      <c r="D2054" s="4" t="s">
        <v>2848</v>
      </c>
      <c r="E2054" s="4" t="s">
        <v>6257</v>
      </c>
      <c r="F2054" s="4">
        <v>1365657</v>
      </c>
      <c r="G2054" s="5" t="s">
        <v>954</v>
      </c>
      <c r="H2054" s="4">
        <v>0</v>
      </c>
      <c r="I2054" s="6">
        <v>3000000</v>
      </c>
      <c r="J2054" s="6">
        <v>2290028</v>
      </c>
      <c r="K2054" s="7">
        <f t="shared" si="64"/>
        <v>709972</v>
      </c>
      <c r="L2054" s="4" t="str">
        <f t="shared" si="65"/>
        <v>SIN REPORTE</v>
      </c>
    </row>
    <row r="2055" spans="1:12" x14ac:dyDescent="0.2">
      <c r="A2055" s="4" t="s">
        <v>11</v>
      </c>
      <c r="B2055" s="4" t="s">
        <v>22</v>
      </c>
      <c r="C2055" s="4" t="s">
        <v>2849</v>
      </c>
      <c r="D2055" s="4" t="s">
        <v>2850</v>
      </c>
      <c r="E2055" s="4" t="s">
        <v>6258</v>
      </c>
      <c r="F2055" s="4">
        <v>1424595</v>
      </c>
      <c r="G2055" s="5" t="s">
        <v>954</v>
      </c>
      <c r="H2055" s="4">
        <v>0</v>
      </c>
      <c r="I2055" s="6">
        <v>3000000</v>
      </c>
      <c r="J2055" s="6">
        <v>2291032</v>
      </c>
      <c r="K2055" s="7">
        <f t="shared" si="64"/>
        <v>708968</v>
      </c>
      <c r="L2055" s="4" t="str">
        <f t="shared" si="65"/>
        <v>SIN REPORTE</v>
      </c>
    </row>
    <row r="2056" spans="1:12" x14ac:dyDescent="0.2">
      <c r="A2056" s="4" t="s">
        <v>11</v>
      </c>
      <c r="B2056" s="4" t="s">
        <v>12</v>
      </c>
      <c r="C2056" s="4" t="s">
        <v>191</v>
      </c>
      <c r="D2056" s="4" t="s">
        <v>2851</v>
      </c>
      <c r="E2056" s="4" t="s">
        <v>6259</v>
      </c>
      <c r="F2056" s="4">
        <v>1759727</v>
      </c>
      <c r="G2056" s="5" t="s">
        <v>954</v>
      </c>
      <c r="H2056" s="4">
        <v>0</v>
      </c>
      <c r="I2056" s="6">
        <v>3000000</v>
      </c>
      <c r="J2056" s="6">
        <v>2292036</v>
      </c>
      <c r="K2056" s="7">
        <f t="shared" si="64"/>
        <v>707964</v>
      </c>
      <c r="L2056" s="4" t="str">
        <f t="shared" si="65"/>
        <v>SIN REPORTE</v>
      </c>
    </row>
    <row r="2057" spans="1:12" x14ac:dyDescent="0.2">
      <c r="A2057" s="4" t="s">
        <v>11</v>
      </c>
      <c r="B2057" s="4" t="s">
        <v>157</v>
      </c>
      <c r="C2057" s="4" t="s">
        <v>2852</v>
      </c>
      <c r="D2057" s="4" t="s">
        <v>2835</v>
      </c>
      <c r="E2057" s="4" t="s">
        <v>6260</v>
      </c>
      <c r="F2057" s="4">
        <v>603215</v>
      </c>
      <c r="G2057" s="5" t="s">
        <v>954</v>
      </c>
      <c r="H2057" s="4">
        <v>0</v>
      </c>
      <c r="I2057" s="6">
        <v>3000000</v>
      </c>
      <c r="J2057" s="6">
        <v>2293040</v>
      </c>
      <c r="K2057" s="7">
        <f t="shared" si="64"/>
        <v>706960</v>
      </c>
      <c r="L2057" s="4" t="str">
        <f t="shared" si="65"/>
        <v>SIN REPORTE</v>
      </c>
    </row>
    <row r="2058" spans="1:12" x14ac:dyDescent="0.2">
      <c r="A2058" s="4" t="s">
        <v>11</v>
      </c>
      <c r="B2058" s="4" t="s">
        <v>22</v>
      </c>
      <c r="C2058" s="4" t="s">
        <v>2853</v>
      </c>
      <c r="D2058" s="4" t="s">
        <v>2854</v>
      </c>
      <c r="E2058" s="4" t="s">
        <v>6261</v>
      </c>
      <c r="F2058" s="4">
        <v>1352986</v>
      </c>
      <c r="G2058" s="5" t="s">
        <v>954</v>
      </c>
      <c r="H2058" s="4">
        <v>0</v>
      </c>
      <c r="I2058" s="6">
        <v>3000000</v>
      </c>
      <c r="J2058" s="6">
        <v>2294044</v>
      </c>
      <c r="K2058" s="7">
        <f t="shared" si="64"/>
        <v>705956</v>
      </c>
      <c r="L2058" s="4" t="str">
        <f t="shared" si="65"/>
        <v>SIN REPORTE</v>
      </c>
    </row>
    <row r="2059" spans="1:12" x14ac:dyDescent="0.2">
      <c r="A2059" s="4" t="s">
        <v>11</v>
      </c>
      <c r="B2059" s="4" t="s">
        <v>22</v>
      </c>
      <c r="C2059" s="4" t="s">
        <v>2852</v>
      </c>
      <c r="D2059" s="4" t="s">
        <v>2855</v>
      </c>
      <c r="E2059" s="4" t="s">
        <v>6262</v>
      </c>
      <c r="F2059" s="4">
        <v>1610276</v>
      </c>
      <c r="G2059" s="5" t="s">
        <v>954</v>
      </c>
      <c r="H2059" s="4">
        <v>0</v>
      </c>
      <c r="I2059" s="6">
        <v>3000000</v>
      </c>
      <c r="J2059" s="6">
        <v>2295048</v>
      </c>
      <c r="K2059" s="7">
        <f t="shared" si="64"/>
        <v>704952</v>
      </c>
      <c r="L2059" s="4" t="str">
        <f t="shared" si="65"/>
        <v>SIN REPORTE</v>
      </c>
    </row>
    <row r="2060" spans="1:12" x14ac:dyDescent="0.2">
      <c r="A2060" s="4" t="s">
        <v>11</v>
      </c>
      <c r="B2060" s="4" t="s">
        <v>12</v>
      </c>
      <c r="C2060" s="4" t="s">
        <v>2853</v>
      </c>
      <c r="D2060" s="4" t="s">
        <v>2856</v>
      </c>
      <c r="E2060" s="4" t="s">
        <v>6263</v>
      </c>
      <c r="F2060" s="4">
        <v>1078078</v>
      </c>
      <c r="G2060" s="5" t="s">
        <v>954</v>
      </c>
      <c r="H2060" s="4">
        <v>0</v>
      </c>
      <c r="I2060" s="6">
        <v>3000000</v>
      </c>
      <c r="J2060" s="6">
        <v>2296052</v>
      </c>
      <c r="K2060" s="7">
        <f t="shared" si="64"/>
        <v>703948</v>
      </c>
      <c r="L2060" s="4" t="str">
        <f t="shared" si="65"/>
        <v>SIN REPORTE</v>
      </c>
    </row>
    <row r="2061" spans="1:12" x14ac:dyDescent="0.2">
      <c r="A2061" s="4" t="s">
        <v>11</v>
      </c>
      <c r="B2061" s="4" t="s">
        <v>22</v>
      </c>
      <c r="C2061" s="4" t="s">
        <v>2852</v>
      </c>
      <c r="D2061" s="4" t="s">
        <v>43</v>
      </c>
      <c r="E2061" s="4" t="s">
        <v>6264</v>
      </c>
      <c r="F2061" s="4">
        <v>749281</v>
      </c>
      <c r="G2061" s="5" t="s">
        <v>954</v>
      </c>
      <c r="H2061" s="4">
        <v>0</v>
      </c>
      <c r="I2061" s="6">
        <v>3000000</v>
      </c>
      <c r="J2061" s="6">
        <v>2297056</v>
      </c>
      <c r="K2061" s="7">
        <f t="shared" si="64"/>
        <v>702944</v>
      </c>
      <c r="L2061" s="4" t="str">
        <f t="shared" si="65"/>
        <v>SIN REPORTE</v>
      </c>
    </row>
    <row r="2062" spans="1:12" x14ac:dyDescent="0.2">
      <c r="A2062" s="4" t="s">
        <v>11</v>
      </c>
      <c r="B2062" s="4" t="s">
        <v>19</v>
      </c>
      <c r="C2062" s="4" t="s">
        <v>2853</v>
      </c>
      <c r="D2062" s="4" t="s">
        <v>221</v>
      </c>
      <c r="E2062" s="4" t="s">
        <v>6265</v>
      </c>
      <c r="F2062" s="4">
        <v>618759</v>
      </c>
      <c r="G2062" s="5" t="s">
        <v>954</v>
      </c>
      <c r="H2062" s="4">
        <v>0</v>
      </c>
      <c r="I2062" s="6">
        <v>3000000</v>
      </c>
      <c r="J2062" s="6">
        <v>2298060</v>
      </c>
      <c r="K2062" s="7">
        <f t="shared" si="64"/>
        <v>701940</v>
      </c>
      <c r="L2062" s="4" t="str">
        <f t="shared" si="65"/>
        <v>SIN REPORTE</v>
      </c>
    </row>
    <row r="2063" spans="1:12" x14ac:dyDescent="0.2">
      <c r="A2063" s="4" t="s">
        <v>11</v>
      </c>
      <c r="B2063" s="4" t="s">
        <v>12</v>
      </c>
      <c r="C2063" s="4" t="s">
        <v>2853</v>
      </c>
      <c r="D2063" s="4" t="s">
        <v>2857</v>
      </c>
      <c r="E2063" s="4" t="s">
        <v>6266</v>
      </c>
      <c r="F2063" s="4">
        <v>1660271</v>
      </c>
      <c r="G2063" s="5" t="s">
        <v>954</v>
      </c>
      <c r="H2063" s="4">
        <v>0</v>
      </c>
      <c r="I2063" s="6">
        <v>3000000</v>
      </c>
      <c r="J2063" s="6">
        <v>2299064</v>
      </c>
      <c r="K2063" s="7">
        <f t="shared" si="64"/>
        <v>700936</v>
      </c>
      <c r="L2063" s="4" t="str">
        <f t="shared" si="65"/>
        <v>SIN REPORTE</v>
      </c>
    </row>
    <row r="2064" spans="1:12" x14ac:dyDescent="0.2">
      <c r="A2064" s="4" t="s">
        <v>11</v>
      </c>
      <c r="B2064" s="4" t="s">
        <v>12</v>
      </c>
      <c r="C2064" s="4" t="s">
        <v>1740</v>
      </c>
      <c r="D2064" s="4" t="s">
        <v>1417</v>
      </c>
      <c r="E2064" s="4" t="s">
        <v>6267</v>
      </c>
      <c r="F2064" s="4">
        <v>36661</v>
      </c>
      <c r="G2064" s="5" t="s">
        <v>954</v>
      </c>
      <c r="H2064" s="4">
        <v>0</v>
      </c>
      <c r="I2064" s="6">
        <v>3000000</v>
      </c>
      <c r="J2064" s="6">
        <v>2300068</v>
      </c>
      <c r="K2064" s="7">
        <f t="shared" si="64"/>
        <v>699932</v>
      </c>
      <c r="L2064" s="4" t="str">
        <f t="shared" si="65"/>
        <v>SIN REPORTE</v>
      </c>
    </row>
    <row r="2065" spans="1:12" x14ac:dyDescent="0.2">
      <c r="A2065" s="4" t="s">
        <v>11</v>
      </c>
      <c r="B2065" s="4" t="s">
        <v>12</v>
      </c>
      <c r="C2065" s="4" t="s">
        <v>1227</v>
      </c>
      <c r="D2065" s="4" t="s">
        <v>2858</v>
      </c>
      <c r="E2065" s="4" t="s">
        <v>6268</v>
      </c>
      <c r="F2065" s="4">
        <v>674257</v>
      </c>
      <c r="G2065" s="5" t="s">
        <v>954</v>
      </c>
      <c r="H2065" s="4">
        <v>0</v>
      </c>
      <c r="I2065" s="6">
        <v>3000000</v>
      </c>
      <c r="J2065" s="6">
        <v>2301072</v>
      </c>
      <c r="K2065" s="7">
        <f t="shared" si="64"/>
        <v>698928</v>
      </c>
      <c r="L2065" s="4" t="str">
        <f t="shared" si="65"/>
        <v>SIN REPORTE</v>
      </c>
    </row>
    <row r="2066" spans="1:12" x14ac:dyDescent="0.2">
      <c r="A2066" s="4" t="s">
        <v>11</v>
      </c>
      <c r="B2066" s="4" t="s">
        <v>25</v>
      </c>
      <c r="C2066" s="4" t="s">
        <v>1227</v>
      </c>
      <c r="D2066" s="4" t="s">
        <v>2859</v>
      </c>
      <c r="E2066" s="4" t="s">
        <v>6269</v>
      </c>
      <c r="F2066" s="4">
        <v>1396579</v>
      </c>
      <c r="G2066" s="5" t="s">
        <v>954</v>
      </c>
      <c r="H2066" s="4">
        <v>0</v>
      </c>
      <c r="I2066" s="6">
        <v>3000000</v>
      </c>
      <c r="J2066" s="6">
        <v>2302076</v>
      </c>
      <c r="K2066" s="7">
        <f t="shared" si="64"/>
        <v>697924</v>
      </c>
      <c r="L2066" s="4" t="str">
        <f t="shared" si="65"/>
        <v>SIN REPORTE</v>
      </c>
    </row>
    <row r="2067" spans="1:12" x14ac:dyDescent="0.2">
      <c r="A2067" s="4" t="s">
        <v>11</v>
      </c>
      <c r="B2067" s="4" t="s">
        <v>488</v>
      </c>
      <c r="C2067" s="4" t="s">
        <v>2215</v>
      </c>
      <c r="D2067" s="4" t="s">
        <v>1310</v>
      </c>
      <c r="E2067" s="4" t="s">
        <v>6270</v>
      </c>
      <c r="F2067" s="4">
        <v>1115896</v>
      </c>
      <c r="G2067" s="5" t="s">
        <v>954</v>
      </c>
      <c r="H2067" s="4">
        <v>0</v>
      </c>
      <c r="I2067" s="6">
        <v>3000000</v>
      </c>
      <c r="J2067" s="6">
        <v>2303080</v>
      </c>
      <c r="K2067" s="7">
        <f t="shared" si="64"/>
        <v>696920</v>
      </c>
      <c r="L2067" s="4" t="str">
        <f t="shared" si="65"/>
        <v>SIN REPORTE</v>
      </c>
    </row>
    <row r="2068" spans="1:12" x14ac:dyDescent="0.2">
      <c r="A2068" s="4" t="s">
        <v>11</v>
      </c>
      <c r="B2068" s="4" t="s">
        <v>25</v>
      </c>
      <c r="C2068" s="4" t="s">
        <v>191</v>
      </c>
      <c r="D2068" s="4" t="s">
        <v>2860</v>
      </c>
      <c r="E2068" s="4" t="s">
        <v>6271</v>
      </c>
      <c r="F2068" s="4">
        <v>841948</v>
      </c>
      <c r="G2068" s="5" t="s">
        <v>954</v>
      </c>
      <c r="H2068" s="4">
        <v>0</v>
      </c>
      <c r="I2068" s="6">
        <v>3000000</v>
      </c>
      <c r="J2068" s="6">
        <v>2304084</v>
      </c>
      <c r="K2068" s="7">
        <f t="shared" si="64"/>
        <v>695916</v>
      </c>
      <c r="L2068" s="4" t="str">
        <f t="shared" si="65"/>
        <v>SIN REPORTE</v>
      </c>
    </row>
    <row r="2069" spans="1:12" x14ac:dyDescent="0.2">
      <c r="A2069" s="4" t="s">
        <v>11</v>
      </c>
      <c r="B2069" s="4" t="s">
        <v>19</v>
      </c>
      <c r="C2069" s="4" t="s">
        <v>1760</v>
      </c>
      <c r="D2069" s="4" t="s">
        <v>345</v>
      </c>
      <c r="E2069" s="4" t="s">
        <v>6272</v>
      </c>
      <c r="F2069" s="4">
        <v>1654100</v>
      </c>
      <c r="G2069" s="5" t="s">
        <v>954</v>
      </c>
      <c r="H2069" s="4">
        <v>0</v>
      </c>
      <c r="I2069" s="6">
        <v>3000000</v>
      </c>
      <c r="J2069" s="6">
        <v>2305088</v>
      </c>
      <c r="K2069" s="7">
        <f t="shared" si="64"/>
        <v>694912</v>
      </c>
      <c r="L2069" s="4" t="str">
        <f t="shared" si="65"/>
        <v>SIN REPORTE</v>
      </c>
    </row>
    <row r="2070" spans="1:12" x14ac:dyDescent="0.2">
      <c r="A2070" s="4" t="s">
        <v>11</v>
      </c>
      <c r="B2070" s="4" t="s">
        <v>25</v>
      </c>
      <c r="C2070" s="4" t="s">
        <v>191</v>
      </c>
      <c r="D2070" s="4" t="s">
        <v>2861</v>
      </c>
      <c r="E2070" s="4" t="s">
        <v>6273</v>
      </c>
      <c r="F2070" s="4">
        <v>1749439</v>
      </c>
      <c r="G2070" s="5" t="s">
        <v>954</v>
      </c>
      <c r="H2070" s="4">
        <v>0</v>
      </c>
      <c r="I2070" s="6">
        <v>3000000</v>
      </c>
      <c r="J2070" s="6">
        <v>2306092</v>
      </c>
      <c r="K2070" s="7">
        <f t="shared" si="64"/>
        <v>693908</v>
      </c>
      <c r="L2070" s="4" t="str">
        <f t="shared" si="65"/>
        <v>SIN REPORTE</v>
      </c>
    </row>
    <row r="2071" spans="1:12" x14ac:dyDescent="0.2">
      <c r="A2071" s="4" t="s">
        <v>11</v>
      </c>
      <c r="B2071" s="4" t="s">
        <v>67</v>
      </c>
      <c r="C2071" s="4" t="s">
        <v>1760</v>
      </c>
      <c r="D2071" s="4" t="s">
        <v>902</v>
      </c>
      <c r="E2071" s="4" t="s">
        <v>6274</v>
      </c>
      <c r="F2071" s="4">
        <v>455533</v>
      </c>
      <c r="G2071" s="5" t="s">
        <v>954</v>
      </c>
      <c r="H2071" s="4">
        <v>0</v>
      </c>
      <c r="I2071" s="6">
        <v>3000000</v>
      </c>
      <c r="J2071" s="6">
        <v>2307096</v>
      </c>
      <c r="K2071" s="7">
        <f t="shared" si="64"/>
        <v>692904</v>
      </c>
      <c r="L2071" s="4" t="str">
        <f t="shared" si="65"/>
        <v>SIN REPORTE</v>
      </c>
    </row>
    <row r="2072" spans="1:12" x14ac:dyDescent="0.2">
      <c r="A2072" s="4" t="s">
        <v>11</v>
      </c>
      <c r="B2072" s="4" t="s">
        <v>50</v>
      </c>
      <c r="C2072" s="4" t="s">
        <v>2862</v>
      </c>
      <c r="D2072" s="4" t="s">
        <v>2863</v>
      </c>
      <c r="E2072" s="4" t="s">
        <v>6275</v>
      </c>
      <c r="F2072" s="4">
        <v>1753944</v>
      </c>
      <c r="G2072" s="5" t="s">
        <v>954</v>
      </c>
      <c r="H2072" s="4">
        <v>0</v>
      </c>
      <c r="I2072" s="6">
        <v>3000000</v>
      </c>
      <c r="J2072" s="6">
        <v>2308100</v>
      </c>
      <c r="K2072" s="7">
        <f t="shared" si="64"/>
        <v>691900</v>
      </c>
      <c r="L2072" s="4" t="str">
        <f t="shared" si="65"/>
        <v>SIN REPORTE</v>
      </c>
    </row>
    <row r="2073" spans="1:12" x14ac:dyDescent="0.2">
      <c r="A2073" s="4" t="s">
        <v>11</v>
      </c>
      <c r="B2073" s="4" t="s">
        <v>12</v>
      </c>
      <c r="C2073" s="4" t="s">
        <v>2862</v>
      </c>
      <c r="D2073" s="4" t="s">
        <v>893</v>
      </c>
      <c r="E2073" s="4" t="s">
        <v>6276</v>
      </c>
      <c r="F2073" s="4">
        <v>4310</v>
      </c>
      <c r="G2073" s="5" t="s">
        <v>954</v>
      </c>
      <c r="H2073" s="4">
        <v>0</v>
      </c>
      <c r="I2073" s="6">
        <v>3000000</v>
      </c>
      <c r="J2073" s="6">
        <v>2309104</v>
      </c>
      <c r="K2073" s="7">
        <f t="shared" si="64"/>
        <v>690896</v>
      </c>
      <c r="L2073" s="4" t="str">
        <f t="shared" si="65"/>
        <v>SIN REPORTE</v>
      </c>
    </row>
    <row r="2074" spans="1:12" x14ac:dyDescent="0.2">
      <c r="A2074" s="4" t="s">
        <v>11</v>
      </c>
      <c r="B2074" s="4" t="s">
        <v>22</v>
      </c>
      <c r="C2074" s="4" t="s">
        <v>765</v>
      </c>
      <c r="D2074" s="4" t="s">
        <v>1285</v>
      </c>
      <c r="E2074" s="4" t="s">
        <v>6277</v>
      </c>
      <c r="F2074" s="4">
        <v>533651</v>
      </c>
      <c r="G2074" s="5" t="s">
        <v>954</v>
      </c>
      <c r="H2074" s="4">
        <v>0</v>
      </c>
      <c r="I2074" s="6">
        <v>3000000</v>
      </c>
      <c r="J2074" s="6">
        <v>2310108</v>
      </c>
      <c r="K2074" s="7">
        <f t="shared" si="64"/>
        <v>689892</v>
      </c>
      <c r="L2074" s="4" t="str">
        <f t="shared" si="65"/>
        <v>SIN REPORTE</v>
      </c>
    </row>
    <row r="2075" spans="1:12" x14ac:dyDescent="0.2">
      <c r="A2075" s="4" t="s">
        <v>11</v>
      </c>
      <c r="B2075" s="4" t="s">
        <v>22</v>
      </c>
      <c r="C2075" s="4" t="s">
        <v>2862</v>
      </c>
      <c r="D2075" s="4" t="s">
        <v>2864</v>
      </c>
      <c r="E2075" s="4" t="s">
        <v>6278</v>
      </c>
      <c r="F2075" s="4">
        <v>1683216</v>
      </c>
      <c r="G2075" s="5" t="s">
        <v>954</v>
      </c>
      <c r="H2075" s="4">
        <v>0</v>
      </c>
      <c r="I2075" s="6">
        <v>3000000</v>
      </c>
      <c r="J2075" s="6">
        <v>2311112</v>
      </c>
      <c r="K2075" s="7">
        <f t="shared" si="64"/>
        <v>688888</v>
      </c>
      <c r="L2075" s="4" t="str">
        <f t="shared" si="65"/>
        <v>SIN REPORTE</v>
      </c>
    </row>
    <row r="2076" spans="1:12" x14ac:dyDescent="0.2">
      <c r="A2076" s="4" t="s">
        <v>11</v>
      </c>
      <c r="B2076" s="4" t="s">
        <v>22</v>
      </c>
      <c r="C2076" s="4" t="s">
        <v>1027</v>
      </c>
      <c r="D2076" s="4" t="s">
        <v>667</v>
      </c>
      <c r="E2076" s="4" t="s">
        <v>6279</v>
      </c>
      <c r="F2076" s="4">
        <v>650299</v>
      </c>
      <c r="G2076" s="5" t="s">
        <v>954</v>
      </c>
      <c r="H2076" s="4">
        <v>0</v>
      </c>
      <c r="I2076" s="6">
        <v>3000000</v>
      </c>
      <c r="J2076" s="6">
        <v>2312116</v>
      </c>
      <c r="K2076" s="7">
        <f t="shared" si="64"/>
        <v>687884</v>
      </c>
      <c r="L2076" s="4" t="str">
        <f t="shared" si="65"/>
        <v>SIN REPORTE</v>
      </c>
    </row>
    <row r="2077" spans="1:12" x14ac:dyDescent="0.2">
      <c r="A2077" s="4" t="s">
        <v>11</v>
      </c>
      <c r="B2077" s="4" t="s">
        <v>12</v>
      </c>
      <c r="C2077" s="4" t="s">
        <v>191</v>
      </c>
      <c r="D2077" s="4" t="s">
        <v>2865</v>
      </c>
      <c r="E2077" s="4" t="s">
        <v>6280</v>
      </c>
      <c r="F2077" s="4">
        <v>1098662</v>
      </c>
      <c r="G2077" s="5" t="s">
        <v>954</v>
      </c>
      <c r="H2077" s="4">
        <v>0</v>
      </c>
      <c r="I2077" s="6">
        <v>3000000</v>
      </c>
      <c r="J2077" s="6">
        <v>2313120</v>
      </c>
      <c r="K2077" s="7">
        <f t="shared" si="64"/>
        <v>686880</v>
      </c>
      <c r="L2077" s="4" t="str">
        <f t="shared" si="65"/>
        <v>SIN REPORTE</v>
      </c>
    </row>
    <row r="2078" spans="1:12" x14ac:dyDescent="0.2">
      <c r="A2078" s="4" t="s">
        <v>11</v>
      </c>
      <c r="B2078" s="4" t="s">
        <v>157</v>
      </c>
      <c r="C2078" s="4" t="s">
        <v>275</v>
      </c>
      <c r="D2078" s="4" t="s">
        <v>541</v>
      </c>
      <c r="E2078" s="4" t="s">
        <v>6281</v>
      </c>
      <c r="F2078" s="4">
        <v>1072485</v>
      </c>
      <c r="G2078" s="5" t="s">
        <v>954</v>
      </c>
      <c r="H2078" s="4">
        <v>0</v>
      </c>
      <c r="I2078" s="6">
        <v>3000000</v>
      </c>
      <c r="J2078" s="6">
        <v>2314124</v>
      </c>
      <c r="K2078" s="7">
        <f t="shared" si="64"/>
        <v>685876</v>
      </c>
      <c r="L2078" s="4" t="str">
        <f t="shared" si="65"/>
        <v>SIN REPORTE</v>
      </c>
    </row>
    <row r="2079" spans="1:12" x14ac:dyDescent="0.2">
      <c r="A2079" s="4" t="s">
        <v>11</v>
      </c>
      <c r="B2079" s="4" t="s">
        <v>50</v>
      </c>
      <c r="C2079" s="4" t="s">
        <v>462</v>
      </c>
      <c r="D2079" s="4" t="s">
        <v>2866</v>
      </c>
      <c r="E2079" s="4" t="s">
        <v>6282</v>
      </c>
      <c r="F2079" s="4">
        <v>1737467</v>
      </c>
      <c r="G2079" s="5" t="s">
        <v>954</v>
      </c>
      <c r="H2079" s="4">
        <v>0</v>
      </c>
      <c r="I2079" s="6">
        <v>3000000</v>
      </c>
      <c r="J2079" s="6">
        <v>2315128</v>
      </c>
      <c r="K2079" s="7">
        <f t="shared" si="64"/>
        <v>684872</v>
      </c>
      <c r="L2079" s="4" t="str">
        <f t="shared" si="65"/>
        <v>SIN REPORTE</v>
      </c>
    </row>
    <row r="2080" spans="1:12" x14ac:dyDescent="0.2">
      <c r="A2080" s="4" t="s">
        <v>11</v>
      </c>
      <c r="B2080" s="4" t="s">
        <v>12</v>
      </c>
      <c r="C2080" s="4" t="s">
        <v>275</v>
      </c>
      <c r="D2080" s="4" t="s">
        <v>2867</v>
      </c>
      <c r="E2080" s="4" t="s">
        <v>6283</v>
      </c>
      <c r="F2080" s="4">
        <v>600872</v>
      </c>
      <c r="G2080" s="5" t="s">
        <v>954</v>
      </c>
      <c r="H2080" s="4">
        <v>0</v>
      </c>
      <c r="I2080" s="6">
        <v>3000000</v>
      </c>
      <c r="J2080" s="6">
        <v>2316132</v>
      </c>
      <c r="K2080" s="7">
        <f t="shared" si="64"/>
        <v>683868</v>
      </c>
      <c r="L2080" s="4" t="str">
        <f t="shared" si="65"/>
        <v>SIN REPORTE</v>
      </c>
    </row>
    <row r="2081" spans="1:12" x14ac:dyDescent="0.2">
      <c r="A2081" s="4" t="s">
        <v>11</v>
      </c>
      <c r="B2081" s="4" t="s">
        <v>67</v>
      </c>
      <c r="C2081" s="4" t="s">
        <v>1059</v>
      </c>
      <c r="D2081" s="4" t="s">
        <v>2868</v>
      </c>
      <c r="E2081" s="4" t="s">
        <v>6284</v>
      </c>
      <c r="F2081" s="4">
        <v>1017506</v>
      </c>
      <c r="G2081" s="5" t="s">
        <v>954</v>
      </c>
      <c r="H2081" s="4">
        <v>0</v>
      </c>
      <c r="I2081" s="6">
        <v>3000000</v>
      </c>
      <c r="J2081" s="6">
        <v>2317136</v>
      </c>
      <c r="K2081" s="7">
        <f t="shared" si="64"/>
        <v>682864</v>
      </c>
      <c r="L2081" s="4" t="str">
        <f t="shared" si="65"/>
        <v>SIN REPORTE</v>
      </c>
    </row>
    <row r="2082" spans="1:12" x14ac:dyDescent="0.2">
      <c r="A2082" s="4" t="s">
        <v>11</v>
      </c>
      <c r="B2082" s="4" t="s">
        <v>25</v>
      </c>
      <c r="C2082" s="4" t="s">
        <v>1760</v>
      </c>
      <c r="D2082" s="4" t="s">
        <v>310</v>
      </c>
      <c r="E2082" s="4" t="s">
        <v>6285</v>
      </c>
      <c r="F2082" s="4">
        <v>1538824</v>
      </c>
      <c r="G2082" s="5" t="s">
        <v>954</v>
      </c>
      <c r="H2082" s="4">
        <v>0</v>
      </c>
      <c r="I2082" s="6">
        <v>3000000</v>
      </c>
      <c r="J2082" s="6">
        <v>2318140</v>
      </c>
      <c r="K2082" s="7">
        <f t="shared" si="64"/>
        <v>681860</v>
      </c>
      <c r="L2082" s="4" t="str">
        <f t="shared" si="65"/>
        <v>SIN REPORTE</v>
      </c>
    </row>
    <row r="2083" spans="1:12" x14ac:dyDescent="0.2">
      <c r="A2083" s="4" t="s">
        <v>11</v>
      </c>
      <c r="B2083" s="4" t="s">
        <v>12</v>
      </c>
      <c r="C2083" s="4" t="s">
        <v>1760</v>
      </c>
      <c r="D2083" s="4" t="s">
        <v>2869</v>
      </c>
      <c r="E2083" s="4" t="s">
        <v>6286</v>
      </c>
      <c r="F2083" s="4">
        <v>1660313</v>
      </c>
      <c r="G2083" s="5" t="s">
        <v>954</v>
      </c>
      <c r="H2083" s="4">
        <v>0</v>
      </c>
      <c r="I2083" s="6">
        <v>3000000</v>
      </c>
      <c r="J2083" s="6">
        <v>2319144</v>
      </c>
      <c r="K2083" s="7">
        <f t="shared" si="64"/>
        <v>680856</v>
      </c>
      <c r="L2083" s="4" t="str">
        <f t="shared" si="65"/>
        <v>SIN REPORTE</v>
      </c>
    </row>
    <row r="2084" spans="1:12" x14ac:dyDescent="0.2">
      <c r="A2084" s="4" t="s">
        <v>11</v>
      </c>
      <c r="B2084" s="4" t="s">
        <v>16</v>
      </c>
      <c r="C2084" s="4" t="s">
        <v>2870</v>
      </c>
      <c r="D2084" s="4" t="s">
        <v>2871</v>
      </c>
      <c r="E2084" s="4" t="s">
        <v>6287</v>
      </c>
      <c r="F2084" s="4">
        <v>586360</v>
      </c>
      <c r="G2084" s="5" t="s">
        <v>954</v>
      </c>
      <c r="H2084" s="4">
        <v>0</v>
      </c>
      <c r="I2084" s="6">
        <v>3000000</v>
      </c>
      <c r="J2084" s="6">
        <v>2320148</v>
      </c>
      <c r="K2084" s="7">
        <f t="shared" si="64"/>
        <v>679852</v>
      </c>
      <c r="L2084" s="4" t="str">
        <f t="shared" si="65"/>
        <v>SIN REPORTE</v>
      </c>
    </row>
    <row r="2085" spans="1:12" x14ac:dyDescent="0.2">
      <c r="A2085" s="4" t="s">
        <v>11</v>
      </c>
      <c r="B2085" s="4" t="s">
        <v>157</v>
      </c>
      <c r="C2085" s="4" t="s">
        <v>1760</v>
      </c>
      <c r="D2085" s="4" t="s">
        <v>2872</v>
      </c>
      <c r="E2085" s="4" t="s">
        <v>6288</v>
      </c>
      <c r="F2085" s="4">
        <v>1076296</v>
      </c>
      <c r="G2085" s="5" t="s">
        <v>954</v>
      </c>
      <c r="H2085" s="4">
        <v>0</v>
      </c>
      <c r="I2085" s="6">
        <v>3000000</v>
      </c>
      <c r="J2085" s="6">
        <v>2321152</v>
      </c>
      <c r="K2085" s="7">
        <f t="shared" si="64"/>
        <v>678848</v>
      </c>
      <c r="L2085" s="4" t="str">
        <f t="shared" si="65"/>
        <v>SIN REPORTE</v>
      </c>
    </row>
    <row r="2086" spans="1:12" x14ac:dyDescent="0.2">
      <c r="A2086" s="4" t="s">
        <v>11</v>
      </c>
      <c r="B2086" s="4" t="s">
        <v>12</v>
      </c>
      <c r="C2086" s="4" t="s">
        <v>691</v>
      </c>
      <c r="D2086" s="4" t="s">
        <v>263</v>
      </c>
      <c r="E2086" s="4" t="s">
        <v>6289</v>
      </c>
      <c r="F2086" s="4">
        <v>118501</v>
      </c>
      <c r="G2086" s="5" t="s">
        <v>954</v>
      </c>
      <c r="H2086" s="4">
        <v>0</v>
      </c>
      <c r="I2086" s="6">
        <v>3000000</v>
      </c>
      <c r="J2086" s="6">
        <v>2322156</v>
      </c>
      <c r="K2086" s="7">
        <f t="shared" si="64"/>
        <v>677844</v>
      </c>
      <c r="L2086" s="4" t="str">
        <f t="shared" si="65"/>
        <v>SIN REPORTE</v>
      </c>
    </row>
    <row r="2087" spans="1:12" x14ac:dyDescent="0.2">
      <c r="A2087" s="4" t="s">
        <v>11</v>
      </c>
      <c r="B2087" s="4" t="s">
        <v>50</v>
      </c>
      <c r="C2087" s="4" t="s">
        <v>737</v>
      </c>
      <c r="D2087" s="4" t="s">
        <v>2873</v>
      </c>
      <c r="E2087" s="4" t="s">
        <v>6290</v>
      </c>
      <c r="F2087" s="4">
        <v>59465</v>
      </c>
      <c r="G2087" s="5" t="s">
        <v>954</v>
      </c>
      <c r="H2087" s="4">
        <v>0</v>
      </c>
      <c r="I2087" s="6">
        <v>3000000</v>
      </c>
      <c r="J2087" s="6">
        <v>2323160</v>
      </c>
      <c r="K2087" s="7">
        <f t="shared" si="64"/>
        <v>676840</v>
      </c>
      <c r="L2087" s="4" t="str">
        <f t="shared" si="65"/>
        <v>SIN REPORTE</v>
      </c>
    </row>
    <row r="2088" spans="1:12" x14ac:dyDescent="0.2">
      <c r="A2088" s="4" t="s">
        <v>11</v>
      </c>
      <c r="B2088" s="4" t="s">
        <v>19</v>
      </c>
      <c r="C2088" s="4" t="s">
        <v>737</v>
      </c>
      <c r="D2088" s="4" t="s">
        <v>41</v>
      </c>
      <c r="E2088" s="4" t="s">
        <v>6291</v>
      </c>
      <c r="F2088" s="4">
        <v>1060522</v>
      </c>
      <c r="G2088" s="5" t="s">
        <v>954</v>
      </c>
      <c r="H2088" s="4">
        <v>0</v>
      </c>
      <c r="I2088" s="6">
        <v>3000000</v>
      </c>
      <c r="J2088" s="6">
        <v>2324164</v>
      </c>
      <c r="K2088" s="7">
        <f t="shared" si="64"/>
        <v>675836</v>
      </c>
      <c r="L2088" s="4" t="str">
        <f t="shared" si="65"/>
        <v>SIN REPORTE</v>
      </c>
    </row>
    <row r="2089" spans="1:12" x14ac:dyDescent="0.2">
      <c r="A2089" s="4" t="s">
        <v>11</v>
      </c>
      <c r="B2089" s="4" t="s">
        <v>50</v>
      </c>
      <c r="C2089" s="4" t="s">
        <v>2484</v>
      </c>
      <c r="D2089" s="4" t="s">
        <v>2874</v>
      </c>
      <c r="E2089" s="4" t="s">
        <v>6292</v>
      </c>
      <c r="F2089" s="4">
        <v>584282</v>
      </c>
      <c r="G2089" s="5" t="s">
        <v>954</v>
      </c>
      <c r="H2089" s="4">
        <v>0</v>
      </c>
      <c r="I2089" s="6">
        <v>3000000</v>
      </c>
      <c r="J2089" s="6">
        <v>2325168</v>
      </c>
      <c r="K2089" s="7">
        <f t="shared" si="64"/>
        <v>674832</v>
      </c>
      <c r="L2089" s="4" t="str">
        <f t="shared" si="65"/>
        <v>SIN REPORTE</v>
      </c>
    </row>
    <row r="2090" spans="1:12" x14ac:dyDescent="0.2">
      <c r="A2090" s="4" t="s">
        <v>11</v>
      </c>
      <c r="B2090" s="4" t="s">
        <v>25</v>
      </c>
      <c r="C2090" s="4" t="s">
        <v>191</v>
      </c>
      <c r="D2090" s="4" t="s">
        <v>738</v>
      </c>
      <c r="E2090" s="4" t="s">
        <v>6293</v>
      </c>
      <c r="F2090" s="4">
        <v>1749611</v>
      </c>
      <c r="G2090" s="5" t="s">
        <v>954</v>
      </c>
      <c r="H2090" s="4">
        <v>0</v>
      </c>
      <c r="I2090" s="6">
        <v>3000000</v>
      </c>
      <c r="J2090" s="6">
        <v>2326172</v>
      </c>
      <c r="K2090" s="7">
        <f t="shared" si="64"/>
        <v>673828</v>
      </c>
      <c r="L2090" s="4" t="str">
        <f t="shared" si="65"/>
        <v>SIN REPORTE</v>
      </c>
    </row>
    <row r="2091" spans="1:12" x14ac:dyDescent="0.2">
      <c r="A2091" s="4" t="s">
        <v>11</v>
      </c>
      <c r="B2091" s="4" t="s">
        <v>19</v>
      </c>
      <c r="C2091" s="4" t="s">
        <v>1684</v>
      </c>
      <c r="D2091" s="4" t="s">
        <v>2875</v>
      </c>
      <c r="E2091" s="4" t="s">
        <v>6294</v>
      </c>
      <c r="F2091" s="4">
        <v>459204</v>
      </c>
      <c r="G2091" s="5" t="s">
        <v>954</v>
      </c>
      <c r="H2091" s="4">
        <v>0</v>
      </c>
      <c r="I2091" s="6">
        <v>3000000</v>
      </c>
      <c r="J2091" s="6">
        <v>2327176</v>
      </c>
      <c r="K2091" s="7">
        <f t="shared" si="64"/>
        <v>672824</v>
      </c>
      <c r="L2091" s="4" t="str">
        <f t="shared" si="65"/>
        <v>SIN REPORTE</v>
      </c>
    </row>
    <row r="2092" spans="1:12" x14ac:dyDescent="0.2">
      <c r="A2092" s="4" t="s">
        <v>11</v>
      </c>
      <c r="B2092" s="4" t="s">
        <v>12</v>
      </c>
      <c r="C2092" s="4" t="s">
        <v>389</v>
      </c>
      <c r="D2092" s="4" t="s">
        <v>2876</v>
      </c>
      <c r="E2092" s="4" t="s">
        <v>6295</v>
      </c>
      <c r="F2092" s="4">
        <v>1658838</v>
      </c>
      <c r="G2092" s="5" t="s">
        <v>954</v>
      </c>
      <c r="H2092" s="4">
        <v>0</v>
      </c>
      <c r="I2092" s="6">
        <v>3000000</v>
      </c>
      <c r="J2092" s="6">
        <v>2328180</v>
      </c>
      <c r="K2092" s="7">
        <f t="shared" si="64"/>
        <v>671820</v>
      </c>
      <c r="L2092" s="4" t="str">
        <f t="shared" si="65"/>
        <v>SIN REPORTE</v>
      </c>
    </row>
    <row r="2093" spans="1:12" x14ac:dyDescent="0.2">
      <c r="A2093" s="4" t="s">
        <v>11</v>
      </c>
      <c r="B2093" s="4" t="s">
        <v>50</v>
      </c>
      <c r="C2093" s="4" t="s">
        <v>389</v>
      </c>
      <c r="D2093" s="4" t="s">
        <v>79</v>
      </c>
      <c r="E2093" s="4" t="s">
        <v>6296</v>
      </c>
      <c r="F2093" s="4">
        <v>505923</v>
      </c>
      <c r="G2093" s="5" t="s">
        <v>954</v>
      </c>
      <c r="H2093" s="4">
        <v>0</v>
      </c>
      <c r="I2093" s="6">
        <v>3000000</v>
      </c>
      <c r="J2093" s="6">
        <v>2329184</v>
      </c>
      <c r="K2093" s="7">
        <f t="shared" si="64"/>
        <v>670816</v>
      </c>
      <c r="L2093" s="4" t="str">
        <f t="shared" si="65"/>
        <v>SIN REPORTE</v>
      </c>
    </row>
    <row r="2094" spans="1:12" x14ac:dyDescent="0.2">
      <c r="A2094" s="4" t="s">
        <v>11</v>
      </c>
      <c r="B2094" s="4" t="s">
        <v>25</v>
      </c>
      <c r="C2094" s="4" t="s">
        <v>2877</v>
      </c>
      <c r="D2094" s="4" t="s">
        <v>1396</v>
      </c>
      <c r="E2094" s="4" t="s">
        <v>6297</v>
      </c>
      <c r="F2094" s="4">
        <v>1715497</v>
      </c>
      <c r="G2094" s="5" t="s">
        <v>954</v>
      </c>
      <c r="H2094" s="4">
        <v>0</v>
      </c>
      <c r="I2094" s="6">
        <v>3000000</v>
      </c>
      <c r="J2094" s="6">
        <v>2330188</v>
      </c>
      <c r="K2094" s="7">
        <f t="shared" si="64"/>
        <v>669812</v>
      </c>
      <c r="L2094" s="4" t="str">
        <f t="shared" si="65"/>
        <v>SIN REPORTE</v>
      </c>
    </row>
    <row r="2095" spans="1:12" x14ac:dyDescent="0.2">
      <c r="A2095" s="4" t="s">
        <v>11</v>
      </c>
      <c r="B2095" s="4" t="s">
        <v>12</v>
      </c>
      <c r="C2095" s="4" t="s">
        <v>2626</v>
      </c>
      <c r="D2095" s="4" t="s">
        <v>2878</v>
      </c>
      <c r="E2095" s="4" t="s">
        <v>6298</v>
      </c>
      <c r="F2095" s="4">
        <v>754794</v>
      </c>
      <c r="G2095" s="5" t="s">
        <v>954</v>
      </c>
      <c r="H2095" s="4">
        <v>0</v>
      </c>
      <c r="I2095" s="6">
        <v>3000000</v>
      </c>
      <c r="J2095" s="6">
        <v>2331192</v>
      </c>
      <c r="K2095" s="7">
        <f t="shared" si="64"/>
        <v>668808</v>
      </c>
      <c r="L2095" s="4" t="str">
        <f t="shared" si="65"/>
        <v>SIN REPORTE</v>
      </c>
    </row>
    <row r="2096" spans="1:12" x14ac:dyDescent="0.2">
      <c r="A2096" s="4" t="s">
        <v>11</v>
      </c>
      <c r="B2096" s="4" t="s">
        <v>19</v>
      </c>
      <c r="C2096" s="4" t="s">
        <v>2879</v>
      </c>
      <c r="D2096" s="4" t="s">
        <v>2880</v>
      </c>
      <c r="E2096" s="4" t="s">
        <v>6299</v>
      </c>
      <c r="F2096" s="4">
        <v>616100</v>
      </c>
      <c r="G2096" s="5" t="s">
        <v>954</v>
      </c>
      <c r="H2096" s="4">
        <v>0</v>
      </c>
      <c r="I2096" s="6">
        <v>3000000</v>
      </c>
      <c r="J2096" s="6">
        <v>2332196</v>
      </c>
      <c r="K2096" s="7">
        <f t="shared" si="64"/>
        <v>667804</v>
      </c>
      <c r="L2096" s="4" t="str">
        <f t="shared" si="65"/>
        <v>SIN REPORTE</v>
      </c>
    </row>
    <row r="2097" spans="1:12" x14ac:dyDescent="0.2">
      <c r="A2097" s="4" t="s">
        <v>11</v>
      </c>
      <c r="B2097" s="4" t="s">
        <v>12</v>
      </c>
      <c r="C2097" s="4" t="s">
        <v>191</v>
      </c>
      <c r="D2097" s="4" t="s">
        <v>288</v>
      </c>
      <c r="E2097" s="4" t="s">
        <v>6300</v>
      </c>
      <c r="F2097" s="4">
        <v>1661543</v>
      </c>
      <c r="G2097" s="5" t="s">
        <v>954</v>
      </c>
      <c r="H2097" s="4">
        <v>0</v>
      </c>
      <c r="I2097" s="6">
        <v>3000000</v>
      </c>
      <c r="J2097" s="6">
        <v>2333200</v>
      </c>
      <c r="K2097" s="7">
        <f t="shared" si="64"/>
        <v>666800</v>
      </c>
      <c r="L2097" s="4" t="str">
        <f t="shared" si="65"/>
        <v>SIN REPORTE</v>
      </c>
    </row>
    <row r="2098" spans="1:12" x14ac:dyDescent="0.2">
      <c r="A2098" s="4" t="s">
        <v>11</v>
      </c>
      <c r="B2098" s="4" t="s">
        <v>12</v>
      </c>
      <c r="C2098" s="4" t="s">
        <v>726</v>
      </c>
      <c r="D2098" s="4" t="s">
        <v>2881</v>
      </c>
      <c r="E2098" s="4" t="s">
        <v>6301</v>
      </c>
      <c r="F2098" s="4">
        <v>1658812</v>
      </c>
      <c r="G2098" s="5" t="s">
        <v>954</v>
      </c>
      <c r="H2098" s="4">
        <v>0</v>
      </c>
      <c r="I2098" s="6">
        <v>3000000</v>
      </c>
      <c r="J2098" s="6">
        <v>2334204</v>
      </c>
      <c r="K2098" s="7">
        <f t="shared" si="64"/>
        <v>665796</v>
      </c>
      <c r="L2098" s="4" t="str">
        <f t="shared" si="65"/>
        <v>SIN REPORTE</v>
      </c>
    </row>
    <row r="2099" spans="1:12" x14ac:dyDescent="0.2">
      <c r="A2099" s="4" t="s">
        <v>11</v>
      </c>
      <c r="B2099" s="4" t="s">
        <v>16</v>
      </c>
      <c r="C2099" s="4" t="s">
        <v>795</v>
      </c>
      <c r="D2099" s="4" t="s">
        <v>2882</v>
      </c>
      <c r="E2099" s="4" t="s">
        <v>6302</v>
      </c>
      <c r="F2099" s="4">
        <v>745594</v>
      </c>
      <c r="G2099" s="5" t="s">
        <v>954</v>
      </c>
      <c r="H2099" s="4">
        <v>0</v>
      </c>
      <c r="I2099" s="6">
        <v>3000000</v>
      </c>
      <c r="J2099" s="6">
        <v>2335208</v>
      </c>
      <c r="K2099" s="7">
        <f t="shared" si="64"/>
        <v>664792</v>
      </c>
      <c r="L2099" s="4" t="str">
        <f t="shared" si="65"/>
        <v>SIN REPORTE</v>
      </c>
    </row>
    <row r="2100" spans="1:12" x14ac:dyDescent="0.2">
      <c r="A2100" s="4" t="s">
        <v>11</v>
      </c>
      <c r="B2100" s="4" t="s">
        <v>12</v>
      </c>
      <c r="C2100" s="4" t="s">
        <v>765</v>
      </c>
      <c r="D2100" s="4" t="s">
        <v>1037</v>
      </c>
      <c r="E2100" s="4" t="s">
        <v>6303</v>
      </c>
      <c r="F2100" s="4">
        <v>682391</v>
      </c>
      <c r="G2100" s="5" t="s">
        <v>954</v>
      </c>
      <c r="H2100" s="4">
        <v>0</v>
      </c>
      <c r="I2100" s="6">
        <v>3000000</v>
      </c>
      <c r="J2100" s="6">
        <v>2336212</v>
      </c>
      <c r="K2100" s="7">
        <f t="shared" si="64"/>
        <v>663788</v>
      </c>
      <c r="L2100" s="4" t="str">
        <f t="shared" si="65"/>
        <v>SIN REPORTE</v>
      </c>
    </row>
    <row r="2101" spans="1:12" x14ac:dyDescent="0.2">
      <c r="A2101" s="4" t="s">
        <v>11</v>
      </c>
      <c r="B2101" s="4" t="s">
        <v>25</v>
      </c>
      <c r="C2101" s="4" t="s">
        <v>795</v>
      </c>
      <c r="D2101" s="4" t="s">
        <v>2883</v>
      </c>
      <c r="E2101" s="4" t="s">
        <v>6304</v>
      </c>
      <c r="F2101" s="4">
        <v>1499779</v>
      </c>
      <c r="G2101" s="5" t="s">
        <v>954</v>
      </c>
      <c r="H2101" s="4">
        <v>0</v>
      </c>
      <c r="I2101" s="6">
        <v>3000000</v>
      </c>
      <c r="J2101" s="6">
        <v>2337216</v>
      </c>
      <c r="K2101" s="7">
        <f t="shared" si="64"/>
        <v>662784</v>
      </c>
      <c r="L2101" s="4" t="str">
        <f t="shared" si="65"/>
        <v>SIN REPORTE</v>
      </c>
    </row>
    <row r="2102" spans="1:12" x14ac:dyDescent="0.2">
      <c r="A2102" s="4" t="s">
        <v>11</v>
      </c>
      <c r="B2102" s="4" t="s">
        <v>50</v>
      </c>
      <c r="C2102" s="4" t="s">
        <v>191</v>
      </c>
      <c r="D2102" s="4" t="s">
        <v>2884</v>
      </c>
      <c r="E2102" s="4" t="s">
        <v>6305</v>
      </c>
      <c r="F2102" s="4">
        <v>1527876</v>
      </c>
      <c r="G2102" s="5" t="s">
        <v>954</v>
      </c>
      <c r="H2102" s="4">
        <v>0</v>
      </c>
      <c r="I2102" s="6">
        <v>3000000</v>
      </c>
      <c r="J2102" s="6">
        <v>2338220</v>
      </c>
      <c r="K2102" s="7">
        <f t="shared" si="64"/>
        <v>661780</v>
      </c>
      <c r="L2102" s="4" t="str">
        <f t="shared" si="65"/>
        <v>SIN REPORTE</v>
      </c>
    </row>
    <row r="2103" spans="1:12" x14ac:dyDescent="0.2">
      <c r="A2103" s="4" t="s">
        <v>11</v>
      </c>
      <c r="B2103" s="4" t="s">
        <v>12</v>
      </c>
      <c r="C2103" s="4" t="s">
        <v>2885</v>
      </c>
      <c r="D2103" s="4" t="s">
        <v>1379</v>
      </c>
      <c r="E2103" s="4" t="s">
        <v>6306</v>
      </c>
      <c r="F2103" s="4">
        <v>527307</v>
      </c>
      <c r="G2103" s="5" t="s">
        <v>954</v>
      </c>
      <c r="H2103" s="4">
        <v>0</v>
      </c>
      <c r="I2103" s="6">
        <v>3000000</v>
      </c>
      <c r="J2103" s="6">
        <v>2339224</v>
      </c>
      <c r="K2103" s="7">
        <f t="shared" si="64"/>
        <v>660776</v>
      </c>
      <c r="L2103" s="4" t="str">
        <f t="shared" si="65"/>
        <v>SIN REPORTE</v>
      </c>
    </row>
    <row r="2104" spans="1:12" x14ac:dyDescent="0.2">
      <c r="A2104" s="4" t="s">
        <v>11</v>
      </c>
      <c r="B2104" s="4" t="s">
        <v>19</v>
      </c>
      <c r="C2104" s="4" t="s">
        <v>2886</v>
      </c>
      <c r="D2104" s="4" t="s">
        <v>2884</v>
      </c>
      <c r="E2104" s="4" t="s">
        <v>6307</v>
      </c>
      <c r="F2104" s="4">
        <v>513828</v>
      </c>
      <c r="G2104" s="5" t="s">
        <v>954</v>
      </c>
      <c r="H2104" s="4">
        <v>0</v>
      </c>
      <c r="I2104" s="6">
        <v>3000000</v>
      </c>
      <c r="J2104" s="6">
        <v>2340228</v>
      </c>
      <c r="K2104" s="7">
        <f t="shared" si="64"/>
        <v>659772</v>
      </c>
      <c r="L2104" s="4" t="str">
        <f t="shared" si="65"/>
        <v>SIN REPORTE</v>
      </c>
    </row>
    <row r="2105" spans="1:12" x14ac:dyDescent="0.2">
      <c r="A2105" s="4" t="s">
        <v>11</v>
      </c>
      <c r="B2105" s="4" t="s">
        <v>25</v>
      </c>
      <c r="C2105" s="4" t="s">
        <v>2885</v>
      </c>
      <c r="D2105" s="4" t="s">
        <v>2653</v>
      </c>
      <c r="E2105" s="4" t="s">
        <v>6308</v>
      </c>
      <c r="F2105" s="4">
        <v>1534468</v>
      </c>
      <c r="G2105" s="5" t="s">
        <v>954</v>
      </c>
      <c r="H2105" s="4">
        <v>0</v>
      </c>
      <c r="I2105" s="6">
        <v>3000000</v>
      </c>
      <c r="J2105" s="6">
        <v>2341232</v>
      </c>
      <c r="K2105" s="7">
        <f t="shared" si="64"/>
        <v>658768</v>
      </c>
      <c r="L2105" s="4" t="str">
        <f t="shared" si="65"/>
        <v>SIN REPORTE</v>
      </c>
    </row>
    <row r="2106" spans="1:12" x14ac:dyDescent="0.2">
      <c r="A2106" s="4" t="s">
        <v>11</v>
      </c>
      <c r="B2106" s="4" t="s">
        <v>16</v>
      </c>
      <c r="C2106" s="4" t="s">
        <v>191</v>
      </c>
      <c r="D2106" s="4" t="s">
        <v>1368</v>
      </c>
      <c r="E2106" s="4" t="s">
        <v>6309</v>
      </c>
      <c r="F2106" s="4">
        <v>800456</v>
      </c>
      <c r="G2106" s="5" t="s">
        <v>954</v>
      </c>
      <c r="H2106" s="4">
        <v>0</v>
      </c>
      <c r="I2106" s="6">
        <v>3000000</v>
      </c>
      <c r="J2106" s="6">
        <v>2342236</v>
      </c>
      <c r="K2106" s="7">
        <f t="shared" si="64"/>
        <v>657764</v>
      </c>
      <c r="L2106" s="4" t="str">
        <f t="shared" si="65"/>
        <v>SIN REPORTE</v>
      </c>
    </row>
    <row r="2107" spans="1:12" x14ac:dyDescent="0.2">
      <c r="A2107" s="4" t="s">
        <v>11</v>
      </c>
      <c r="B2107" s="4" t="s">
        <v>25</v>
      </c>
      <c r="C2107" s="4" t="s">
        <v>1040</v>
      </c>
      <c r="D2107" s="4" t="s">
        <v>2719</v>
      </c>
      <c r="E2107" s="4" t="s">
        <v>6310</v>
      </c>
      <c r="F2107" s="4">
        <v>1595824</v>
      </c>
      <c r="G2107" s="5" t="s">
        <v>954</v>
      </c>
      <c r="H2107" s="4">
        <v>0</v>
      </c>
      <c r="I2107" s="6">
        <v>3000000</v>
      </c>
      <c r="J2107" s="6">
        <v>2343240</v>
      </c>
      <c r="K2107" s="7">
        <f t="shared" si="64"/>
        <v>656760</v>
      </c>
      <c r="L2107" s="4" t="str">
        <f t="shared" si="65"/>
        <v>SIN REPORTE</v>
      </c>
    </row>
    <row r="2108" spans="1:12" x14ac:dyDescent="0.2">
      <c r="A2108" s="4" t="s">
        <v>11</v>
      </c>
      <c r="B2108" s="4" t="s">
        <v>19</v>
      </c>
      <c r="C2108" s="4" t="s">
        <v>1150</v>
      </c>
      <c r="D2108" s="4" t="s">
        <v>2887</v>
      </c>
      <c r="E2108" s="4" t="s">
        <v>6311</v>
      </c>
      <c r="F2108" s="4">
        <v>592566</v>
      </c>
      <c r="G2108" s="5" t="s">
        <v>954</v>
      </c>
      <c r="H2108" s="4">
        <v>0</v>
      </c>
      <c r="I2108" s="6">
        <v>3000000</v>
      </c>
      <c r="J2108" s="6">
        <v>2344244</v>
      </c>
      <c r="K2108" s="7">
        <f t="shared" si="64"/>
        <v>655756</v>
      </c>
      <c r="L2108" s="4" t="str">
        <f t="shared" si="65"/>
        <v>SIN REPORTE</v>
      </c>
    </row>
    <row r="2109" spans="1:12" x14ac:dyDescent="0.2">
      <c r="A2109" s="4" t="s">
        <v>11</v>
      </c>
      <c r="B2109" s="4" t="s">
        <v>12</v>
      </c>
      <c r="C2109" s="4" t="s">
        <v>1159</v>
      </c>
      <c r="D2109" s="4" t="s">
        <v>2888</v>
      </c>
      <c r="E2109" s="4" t="s">
        <v>6312</v>
      </c>
      <c r="F2109" s="4">
        <v>50183</v>
      </c>
      <c r="G2109" s="5" t="s">
        <v>954</v>
      </c>
      <c r="H2109" s="4">
        <v>0</v>
      </c>
      <c r="I2109" s="6">
        <v>3000000</v>
      </c>
      <c r="J2109" s="6">
        <v>2345248</v>
      </c>
      <c r="K2109" s="7">
        <f t="shared" si="64"/>
        <v>654752</v>
      </c>
      <c r="L2109" s="4" t="str">
        <f t="shared" si="65"/>
        <v>SIN REPORTE</v>
      </c>
    </row>
    <row r="2110" spans="1:12" x14ac:dyDescent="0.2">
      <c r="A2110" s="4" t="s">
        <v>11</v>
      </c>
      <c r="B2110" s="4" t="s">
        <v>19</v>
      </c>
      <c r="C2110" s="4" t="s">
        <v>1159</v>
      </c>
      <c r="D2110" s="4" t="s">
        <v>2889</v>
      </c>
      <c r="E2110" s="4" t="s">
        <v>6313</v>
      </c>
      <c r="F2110" s="4">
        <v>1623261</v>
      </c>
      <c r="G2110" s="5" t="s">
        <v>954</v>
      </c>
      <c r="H2110" s="4">
        <v>0</v>
      </c>
      <c r="I2110" s="6">
        <v>3000000</v>
      </c>
      <c r="J2110" s="6">
        <v>2346252</v>
      </c>
      <c r="K2110" s="7">
        <f t="shared" si="64"/>
        <v>653748</v>
      </c>
      <c r="L2110" s="4" t="str">
        <f t="shared" si="65"/>
        <v>SIN REPORTE</v>
      </c>
    </row>
    <row r="2111" spans="1:12" x14ac:dyDescent="0.2">
      <c r="A2111" s="4" t="s">
        <v>11</v>
      </c>
      <c r="B2111" s="4" t="s">
        <v>25</v>
      </c>
      <c r="C2111" s="4" t="s">
        <v>1159</v>
      </c>
      <c r="D2111" s="4" t="s">
        <v>2890</v>
      </c>
      <c r="E2111" s="4" t="s">
        <v>6314</v>
      </c>
      <c r="F2111" s="4">
        <v>1688868</v>
      </c>
      <c r="G2111" s="5" t="s">
        <v>954</v>
      </c>
      <c r="H2111" s="4">
        <v>0</v>
      </c>
      <c r="I2111" s="6">
        <v>3000000</v>
      </c>
      <c r="J2111" s="6">
        <v>2347256</v>
      </c>
      <c r="K2111" s="7">
        <f t="shared" si="64"/>
        <v>652744</v>
      </c>
      <c r="L2111" s="4" t="str">
        <f t="shared" si="65"/>
        <v>SIN REPORTE</v>
      </c>
    </row>
    <row r="2112" spans="1:12" x14ac:dyDescent="0.2">
      <c r="A2112" s="4" t="s">
        <v>11</v>
      </c>
      <c r="B2112" s="4" t="s">
        <v>19</v>
      </c>
      <c r="C2112" s="4" t="s">
        <v>1159</v>
      </c>
      <c r="D2112" s="4" t="s">
        <v>2891</v>
      </c>
      <c r="E2112" s="4" t="s">
        <v>6315</v>
      </c>
      <c r="F2112" s="4">
        <v>1530722</v>
      </c>
      <c r="G2112" s="5" t="s">
        <v>954</v>
      </c>
      <c r="H2112" s="4">
        <v>0</v>
      </c>
      <c r="I2112" s="6">
        <v>3000000</v>
      </c>
      <c r="J2112" s="6">
        <v>2348260</v>
      </c>
      <c r="K2112" s="7">
        <f t="shared" si="64"/>
        <v>651740</v>
      </c>
      <c r="L2112" s="4" t="str">
        <f t="shared" si="65"/>
        <v>SIN REPORTE</v>
      </c>
    </row>
    <row r="2113" spans="1:12" x14ac:dyDescent="0.2">
      <c r="A2113" s="4" t="s">
        <v>11</v>
      </c>
      <c r="B2113" s="4" t="s">
        <v>22</v>
      </c>
      <c r="C2113" s="4" t="s">
        <v>1159</v>
      </c>
      <c r="D2113" s="4" t="s">
        <v>2892</v>
      </c>
      <c r="E2113" s="4" t="s">
        <v>6316</v>
      </c>
      <c r="F2113" s="4">
        <v>1209814</v>
      </c>
      <c r="G2113" s="5" t="s">
        <v>954</v>
      </c>
      <c r="H2113" s="4">
        <v>0</v>
      </c>
      <c r="I2113" s="6">
        <v>3000000</v>
      </c>
      <c r="J2113" s="6">
        <v>2349264</v>
      </c>
      <c r="K2113" s="7">
        <f t="shared" si="64"/>
        <v>650736</v>
      </c>
      <c r="L2113" s="4" t="str">
        <f t="shared" si="65"/>
        <v>SIN REPORTE</v>
      </c>
    </row>
    <row r="2114" spans="1:12" x14ac:dyDescent="0.2">
      <c r="A2114" s="4" t="s">
        <v>11</v>
      </c>
      <c r="B2114" s="4" t="s">
        <v>22</v>
      </c>
      <c r="C2114" s="4" t="s">
        <v>1159</v>
      </c>
      <c r="D2114" s="4" t="s">
        <v>2893</v>
      </c>
      <c r="E2114" s="4" t="s">
        <v>6317</v>
      </c>
      <c r="F2114" s="4">
        <v>734192</v>
      </c>
      <c r="G2114" s="5" t="s">
        <v>954</v>
      </c>
      <c r="H2114" s="4">
        <v>0</v>
      </c>
      <c r="I2114" s="6">
        <v>3000000</v>
      </c>
      <c r="J2114" s="6">
        <v>2350268</v>
      </c>
      <c r="K2114" s="7">
        <f t="shared" si="64"/>
        <v>649732</v>
      </c>
      <c r="L2114" s="4" t="str">
        <f t="shared" si="65"/>
        <v>SIN REPORTE</v>
      </c>
    </row>
    <row r="2115" spans="1:12" x14ac:dyDescent="0.2">
      <c r="A2115" s="4" t="s">
        <v>11</v>
      </c>
      <c r="B2115" s="4" t="s">
        <v>22</v>
      </c>
      <c r="C2115" s="4" t="s">
        <v>1342</v>
      </c>
      <c r="D2115" s="4" t="s">
        <v>1160</v>
      </c>
      <c r="E2115" s="4" t="s">
        <v>6318</v>
      </c>
      <c r="F2115" s="4">
        <v>621068</v>
      </c>
      <c r="G2115" s="5" t="s">
        <v>954</v>
      </c>
      <c r="H2115" s="4">
        <v>0</v>
      </c>
      <c r="I2115" s="6">
        <v>3000000</v>
      </c>
      <c r="J2115" s="6">
        <v>2351272</v>
      </c>
      <c r="K2115" s="7">
        <f t="shared" ref="K2115:K2178" si="66">I2115-J2115</f>
        <v>648728</v>
      </c>
      <c r="L2115" s="4" t="str">
        <f t="shared" ref="L2115:L2178" si="67">IF(H2115=0,"SIN REPORTE",IF(H2115&lt;=90,"COBRO JURIDICO","CARTERA CASTIGADA"))</f>
        <v>SIN REPORTE</v>
      </c>
    </row>
    <row r="2116" spans="1:12" x14ac:dyDescent="0.2">
      <c r="A2116" s="4" t="s">
        <v>11</v>
      </c>
      <c r="B2116" s="4" t="s">
        <v>67</v>
      </c>
      <c r="C2116" s="4" t="s">
        <v>191</v>
      </c>
      <c r="D2116" s="4" t="s">
        <v>2894</v>
      </c>
      <c r="E2116" s="4" t="s">
        <v>6319</v>
      </c>
      <c r="F2116" s="4">
        <v>1616406</v>
      </c>
      <c r="G2116" s="5" t="s">
        <v>954</v>
      </c>
      <c r="H2116" s="4">
        <v>0</v>
      </c>
      <c r="I2116" s="6">
        <v>3000000</v>
      </c>
      <c r="J2116" s="6">
        <v>2352276</v>
      </c>
      <c r="K2116" s="7">
        <f t="shared" si="66"/>
        <v>647724</v>
      </c>
      <c r="L2116" s="4" t="str">
        <f t="shared" si="67"/>
        <v>SIN REPORTE</v>
      </c>
    </row>
    <row r="2117" spans="1:12" x14ac:dyDescent="0.2">
      <c r="A2117" s="4" t="s">
        <v>11</v>
      </c>
      <c r="B2117" s="4" t="s">
        <v>19</v>
      </c>
      <c r="C2117" s="4" t="s">
        <v>1740</v>
      </c>
      <c r="D2117" s="4" t="s">
        <v>2895</v>
      </c>
      <c r="E2117" s="4" t="s">
        <v>6320</v>
      </c>
      <c r="F2117" s="4">
        <v>618270</v>
      </c>
      <c r="G2117" s="5" t="s">
        <v>954</v>
      </c>
      <c r="H2117" s="4">
        <v>0</v>
      </c>
      <c r="I2117" s="6">
        <v>3000000</v>
      </c>
      <c r="J2117" s="6">
        <v>2353280</v>
      </c>
      <c r="K2117" s="7">
        <f t="shared" si="66"/>
        <v>646720</v>
      </c>
      <c r="L2117" s="4" t="str">
        <f t="shared" si="67"/>
        <v>SIN REPORTE</v>
      </c>
    </row>
    <row r="2118" spans="1:12" x14ac:dyDescent="0.2">
      <c r="A2118" s="4" t="s">
        <v>11</v>
      </c>
      <c r="B2118" s="4" t="s">
        <v>12</v>
      </c>
      <c r="C2118" s="4" t="s">
        <v>2425</v>
      </c>
      <c r="D2118" s="4" t="s">
        <v>2896</v>
      </c>
      <c r="E2118" s="4" t="s">
        <v>6321</v>
      </c>
      <c r="F2118" s="4">
        <v>531788</v>
      </c>
      <c r="G2118" s="5" t="s">
        <v>954</v>
      </c>
      <c r="H2118" s="4">
        <v>0</v>
      </c>
      <c r="I2118" s="6">
        <v>3000000</v>
      </c>
      <c r="J2118" s="6">
        <v>2354284</v>
      </c>
      <c r="K2118" s="7">
        <f t="shared" si="66"/>
        <v>645716</v>
      </c>
      <c r="L2118" s="4" t="str">
        <f t="shared" si="67"/>
        <v>SIN REPORTE</v>
      </c>
    </row>
    <row r="2119" spans="1:12" x14ac:dyDescent="0.2">
      <c r="A2119" s="4" t="s">
        <v>11</v>
      </c>
      <c r="B2119" s="4" t="s">
        <v>12</v>
      </c>
      <c r="C2119" s="4" t="s">
        <v>1740</v>
      </c>
      <c r="D2119" s="4" t="s">
        <v>1500</v>
      </c>
      <c r="E2119" s="4" t="s">
        <v>6322</v>
      </c>
      <c r="F2119" s="4">
        <v>1660255</v>
      </c>
      <c r="G2119" s="5" t="s">
        <v>954</v>
      </c>
      <c r="H2119" s="4">
        <v>0</v>
      </c>
      <c r="I2119" s="6">
        <v>3000000</v>
      </c>
      <c r="J2119" s="6">
        <v>2355288</v>
      </c>
      <c r="K2119" s="7">
        <f t="shared" si="66"/>
        <v>644712</v>
      </c>
      <c r="L2119" s="4" t="str">
        <f t="shared" si="67"/>
        <v>SIN REPORTE</v>
      </c>
    </row>
    <row r="2120" spans="1:12" x14ac:dyDescent="0.2">
      <c r="A2120" s="4" t="s">
        <v>11</v>
      </c>
      <c r="B2120" s="4" t="s">
        <v>12</v>
      </c>
      <c r="C2120" s="4" t="s">
        <v>700</v>
      </c>
      <c r="D2120" s="4" t="s">
        <v>919</v>
      </c>
      <c r="E2120" s="4" t="s">
        <v>6323</v>
      </c>
      <c r="F2120" s="4">
        <v>498814</v>
      </c>
      <c r="G2120" s="5" t="s">
        <v>954</v>
      </c>
      <c r="H2120" s="4">
        <v>0</v>
      </c>
      <c r="I2120" s="6">
        <v>3000000</v>
      </c>
      <c r="J2120" s="6">
        <v>2356292</v>
      </c>
      <c r="K2120" s="7">
        <f t="shared" si="66"/>
        <v>643708</v>
      </c>
      <c r="L2120" s="4" t="str">
        <f t="shared" si="67"/>
        <v>SIN REPORTE</v>
      </c>
    </row>
    <row r="2121" spans="1:12" x14ac:dyDescent="0.2">
      <c r="A2121" s="4" t="s">
        <v>11</v>
      </c>
      <c r="B2121" s="4" t="s">
        <v>12</v>
      </c>
      <c r="C2121" s="4" t="s">
        <v>2897</v>
      </c>
      <c r="D2121" s="4" t="s">
        <v>2898</v>
      </c>
      <c r="E2121" s="4" t="s">
        <v>6324</v>
      </c>
      <c r="F2121" s="4">
        <v>735108</v>
      </c>
      <c r="G2121" s="5" t="s">
        <v>954</v>
      </c>
      <c r="H2121" s="4">
        <v>0</v>
      </c>
      <c r="I2121" s="6">
        <v>3000000</v>
      </c>
      <c r="J2121" s="6">
        <v>2357296</v>
      </c>
      <c r="K2121" s="7">
        <f t="shared" si="66"/>
        <v>642704</v>
      </c>
      <c r="L2121" s="4" t="str">
        <f t="shared" si="67"/>
        <v>SIN REPORTE</v>
      </c>
    </row>
    <row r="2122" spans="1:12" x14ac:dyDescent="0.2">
      <c r="A2122" s="4" t="s">
        <v>11</v>
      </c>
      <c r="B2122" s="4" t="s">
        <v>67</v>
      </c>
      <c r="C2122" s="4" t="s">
        <v>1190</v>
      </c>
      <c r="D2122" s="4" t="s">
        <v>2899</v>
      </c>
      <c r="E2122" s="4" t="s">
        <v>6325</v>
      </c>
      <c r="F2122" s="4">
        <v>610913</v>
      </c>
      <c r="G2122" s="5" t="s">
        <v>954</v>
      </c>
      <c r="H2122" s="4">
        <v>0</v>
      </c>
      <c r="I2122" s="6">
        <v>3000000</v>
      </c>
      <c r="J2122" s="6">
        <v>2358300</v>
      </c>
      <c r="K2122" s="7">
        <f t="shared" si="66"/>
        <v>641700</v>
      </c>
      <c r="L2122" s="4" t="str">
        <f t="shared" si="67"/>
        <v>SIN REPORTE</v>
      </c>
    </row>
    <row r="2123" spans="1:12" x14ac:dyDescent="0.2">
      <c r="A2123" s="4" t="s">
        <v>11</v>
      </c>
      <c r="B2123" s="4" t="s">
        <v>25</v>
      </c>
      <c r="C2123" s="4" t="s">
        <v>191</v>
      </c>
      <c r="D2123" s="4" t="s">
        <v>2900</v>
      </c>
      <c r="E2123" s="4" t="s">
        <v>6326</v>
      </c>
      <c r="F2123" s="4">
        <v>522753</v>
      </c>
      <c r="G2123" s="5" t="s">
        <v>954</v>
      </c>
      <c r="H2123" s="4">
        <v>0</v>
      </c>
      <c r="I2123" s="6">
        <v>3000000</v>
      </c>
      <c r="J2123" s="6">
        <v>2359304</v>
      </c>
      <c r="K2123" s="7">
        <f t="shared" si="66"/>
        <v>640696</v>
      </c>
      <c r="L2123" s="4" t="str">
        <f t="shared" si="67"/>
        <v>SIN REPORTE</v>
      </c>
    </row>
    <row r="2124" spans="1:12" x14ac:dyDescent="0.2">
      <c r="A2124" s="4" t="s">
        <v>11</v>
      </c>
      <c r="B2124" s="4" t="s">
        <v>25</v>
      </c>
      <c r="C2124" s="4" t="s">
        <v>1246</v>
      </c>
      <c r="D2124" s="4" t="s">
        <v>2901</v>
      </c>
      <c r="E2124" s="4" t="s">
        <v>6327</v>
      </c>
      <c r="F2124" s="4">
        <v>643419</v>
      </c>
      <c r="G2124" s="5" t="s">
        <v>954</v>
      </c>
      <c r="H2124" s="4">
        <v>0</v>
      </c>
      <c r="I2124" s="6">
        <v>3000000</v>
      </c>
      <c r="J2124" s="6">
        <v>2360308</v>
      </c>
      <c r="K2124" s="7">
        <f t="shared" si="66"/>
        <v>639692</v>
      </c>
      <c r="L2124" s="4" t="str">
        <f t="shared" si="67"/>
        <v>SIN REPORTE</v>
      </c>
    </row>
    <row r="2125" spans="1:12" x14ac:dyDescent="0.2">
      <c r="A2125" s="4" t="s">
        <v>11</v>
      </c>
      <c r="B2125" s="4" t="s">
        <v>488</v>
      </c>
      <c r="C2125" s="4" t="s">
        <v>1246</v>
      </c>
      <c r="D2125" s="4" t="s">
        <v>2902</v>
      </c>
      <c r="E2125" s="4" t="s">
        <v>6328</v>
      </c>
      <c r="F2125" s="4">
        <v>1366499</v>
      </c>
      <c r="G2125" s="5" t="s">
        <v>954</v>
      </c>
      <c r="H2125" s="4">
        <v>0</v>
      </c>
      <c r="I2125" s="6">
        <v>3000000</v>
      </c>
      <c r="J2125" s="6">
        <v>2361312</v>
      </c>
      <c r="K2125" s="7">
        <f t="shared" si="66"/>
        <v>638688</v>
      </c>
      <c r="L2125" s="4" t="str">
        <f t="shared" si="67"/>
        <v>SIN REPORTE</v>
      </c>
    </row>
    <row r="2126" spans="1:12" x14ac:dyDescent="0.2">
      <c r="A2126" s="4" t="s">
        <v>11</v>
      </c>
      <c r="B2126" s="4" t="s">
        <v>12</v>
      </c>
      <c r="C2126" s="4" t="s">
        <v>1454</v>
      </c>
      <c r="D2126" s="4" t="s">
        <v>2903</v>
      </c>
      <c r="E2126" s="4" t="s">
        <v>6329</v>
      </c>
      <c r="F2126" s="4">
        <v>1620416</v>
      </c>
      <c r="G2126" s="5" t="s">
        <v>954</v>
      </c>
      <c r="H2126" s="4">
        <v>0</v>
      </c>
      <c r="I2126" s="6">
        <v>3000000</v>
      </c>
      <c r="J2126" s="6">
        <v>2362316</v>
      </c>
      <c r="K2126" s="7">
        <f t="shared" si="66"/>
        <v>637684</v>
      </c>
      <c r="L2126" s="4" t="str">
        <f t="shared" si="67"/>
        <v>SIN REPORTE</v>
      </c>
    </row>
    <row r="2127" spans="1:12" x14ac:dyDescent="0.2">
      <c r="A2127" s="4" t="s">
        <v>11</v>
      </c>
      <c r="B2127" s="4" t="s">
        <v>12</v>
      </c>
      <c r="C2127" s="4" t="s">
        <v>1246</v>
      </c>
      <c r="D2127" s="4" t="s">
        <v>2904</v>
      </c>
      <c r="E2127" s="4" t="s">
        <v>6330</v>
      </c>
      <c r="F2127" s="4">
        <v>1380730</v>
      </c>
      <c r="G2127" s="5" t="s">
        <v>954</v>
      </c>
      <c r="H2127" s="4">
        <v>0</v>
      </c>
      <c r="I2127" s="6">
        <v>3000000</v>
      </c>
      <c r="J2127" s="6">
        <v>2363320</v>
      </c>
      <c r="K2127" s="7">
        <f t="shared" si="66"/>
        <v>636680</v>
      </c>
      <c r="L2127" s="4" t="str">
        <f t="shared" si="67"/>
        <v>SIN REPORTE</v>
      </c>
    </row>
    <row r="2128" spans="1:12" x14ac:dyDescent="0.2">
      <c r="A2128" s="4" t="s">
        <v>11</v>
      </c>
      <c r="B2128" s="4" t="s">
        <v>25</v>
      </c>
      <c r="C2128" s="4" t="s">
        <v>691</v>
      </c>
      <c r="D2128" s="4" t="s">
        <v>269</v>
      </c>
      <c r="E2128" s="4" t="s">
        <v>6331</v>
      </c>
      <c r="F2128" s="4">
        <v>1436805</v>
      </c>
      <c r="G2128" s="5" t="s">
        <v>954</v>
      </c>
      <c r="H2128" s="4">
        <v>0</v>
      </c>
      <c r="I2128" s="6">
        <v>3000000</v>
      </c>
      <c r="J2128" s="6">
        <v>2364324</v>
      </c>
      <c r="K2128" s="7">
        <f t="shared" si="66"/>
        <v>635676</v>
      </c>
      <c r="L2128" s="4" t="str">
        <f t="shared" si="67"/>
        <v>SIN REPORTE</v>
      </c>
    </row>
    <row r="2129" spans="1:12" x14ac:dyDescent="0.2">
      <c r="A2129" s="4" t="s">
        <v>11</v>
      </c>
      <c r="B2129" s="4" t="s">
        <v>16</v>
      </c>
      <c r="C2129" s="4" t="s">
        <v>1199</v>
      </c>
      <c r="D2129" s="4" t="s">
        <v>2905</v>
      </c>
      <c r="E2129" s="4" t="s">
        <v>6332</v>
      </c>
      <c r="F2129" s="4">
        <v>1073863</v>
      </c>
      <c r="G2129" s="5" t="s">
        <v>954</v>
      </c>
      <c r="H2129" s="4">
        <v>0</v>
      </c>
      <c r="I2129" s="6">
        <v>3000000</v>
      </c>
      <c r="J2129" s="6">
        <v>2365328</v>
      </c>
      <c r="K2129" s="7">
        <f t="shared" si="66"/>
        <v>634672</v>
      </c>
      <c r="L2129" s="4" t="str">
        <f t="shared" si="67"/>
        <v>SIN REPORTE</v>
      </c>
    </row>
    <row r="2130" spans="1:12" x14ac:dyDescent="0.2">
      <c r="A2130" s="4" t="s">
        <v>11</v>
      </c>
      <c r="B2130" s="4" t="s">
        <v>50</v>
      </c>
      <c r="C2130" s="4" t="s">
        <v>686</v>
      </c>
      <c r="D2130" s="4" t="s">
        <v>2906</v>
      </c>
      <c r="E2130" s="4" t="s">
        <v>6333</v>
      </c>
      <c r="F2130" s="4">
        <v>523306</v>
      </c>
      <c r="G2130" s="5" t="s">
        <v>954</v>
      </c>
      <c r="H2130" s="4">
        <v>0</v>
      </c>
      <c r="I2130" s="6">
        <v>3000000</v>
      </c>
      <c r="J2130" s="6">
        <v>2366332</v>
      </c>
      <c r="K2130" s="7">
        <f t="shared" si="66"/>
        <v>633668</v>
      </c>
      <c r="L2130" s="4" t="str">
        <f t="shared" si="67"/>
        <v>SIN REPORTE</v>
      </c>
    </row>
    <row r="2131" spans="1:12" x14ac:dyDescent="0.2">
      <c r="A2131" s="4" t="s">
        <v>11</v>
      </c>
      <c r="B2131" s="4" t="s">
        <v>12</v>
      </c>
      <c r="C2131" s="4" t="s">
        <v>700</v>
      </c>
      <c r="D2131" s="4" t="s">
        <v>2907</v>
      </c>
      <c r="E2131" s="4" t="s">
        <v>6334</v>
      </c>
      <c r="F2131" s="4">
        <v>736825</v>
      </c>
      <c r="G2131" s="5" t="s">
        <v>954</v>
      </c>
      <c r="H2131" s="4">
        <v>0</v>
      </c>
      <c r="I2131" s="6">
        <v>3000000</v>
      </c>
      <c r="J2131" s="6">
        <v>2367336</v>
      </c>
      <c r="K2131" s="7">
        <f t="shared" si="66"/>
        <v>632664</v>
      </c>
      <c r="L2131" s="4" t="str">
        <f t="shared" si="67"/>
        <v>SIN REPORTE</v>
      </c>
    </row>
    <row r="2132" spans="1:12" x14ac:dyDescent="0.2">
      <c r="A2132" s="4" t="s">
        <v>11</v>
      </c>
      <c r="B2132" s="4" t="s">
        <v>12</v>
      </c>
      <c r="C2132" s="4" t="s">
        <v>700</v>
      </c>
      <c r="D2132" s="4" t="s">
        <v>644</v>
      </c>
      <c r="E2132" s="4" t="s">
        <v>6335</v>
      </c>
      <c r="F2132" s="4">
        <v>1075389</v>
      </c>
      <c r="G2132" s="5" t="s">
        <v>954</v>
      </c>
      <c r="H2132" s="4">
        <v>0</v>
      </c>
      <c r="I2132" s="6">
        <v>3000000</v>
      </c>
      <c r="J2132" s="6">
        <v>2368340</v>
      </c>
      <c r="K2132" s="7">
        <f t="shared" si="66"/>
        <v>631660</v>
      </c>
      <c r="L2132" s="4" t="str">
        <f t="shared" si="67"/>
        <v>SIN REPORTE</v>
      </c>
    </row>
    <row r="2133" spans="1:12" x14ac:dyDescent="0.2">
      <c r="A2133" s="4" t="s">
        <v>11</v>
      </c>
      <c r="B2133" s="4" t="s">
        <v>25</v>
      </c>
      <c r="C2133" s="4" t="s">
        <v>2908</v>
      </c>
      <c r="D2133" s="4" t="s">
        <v>2909</v>
      </c>
      <c r="E2133" s="4" t="s">
        <v>6336</v>
      </c>
      <c r="F2133" s="4">
        <v>1096930</v>
      </c>
      <c r="G2133" s="5" t="s">
        <v>954</v>
      </c>
      <c r="H2133" s="4">
        <v>0</v>
      </c>
      <c r="I2133" s="6">
        <v>3000000</v>
      </c>
      <c r="J2133" s="6">
        <v>2369344</v>
      </c>
      <c r="K2133" s="7">
        <f t="shared" si="66"/>
        <v>630656</v>
      </c>
      <c r="L2133" s="4" t="str">
        <f t="shared" si="67"/>
        <v>SIN REPORTE</v>
      </c>
    </row>
    <row r="2134" spans="1:12" x14ac:dyDescent="0.2">
      <c r="A2134" s="4" t="s">
        <v>11</v>
      </c>
      <c r="B2134" s="4" t="s">
        <v>50</v>
      </c>
      <c r="C2134" s="4" t="s">
        <v>700</v>
      </c>
      <c r="D2134" s="4" t="s">
        <v>2694</v>
      </c>
      <c r="E2134" s="4" t="s">
        <v>6337</v>
      </c>
      <c r="F2134" s="4">
        <v>639250</v>
      </c>
      <c r="G2134" s="5" t="s">
        <v>954</v>
      </c>
      <c r="H2134" s="4">
        <v>0</v>
      </c>
      <c r="I2134" s="6">
        <v>3000000</v>
      </c>
      <c r="J2134" s="6">
        <v>2370348</v>
      </c>
      <c r="K2134" s="7">
        <f t="shared" si="66"/>
        <v>629652</v>
      </c>
      <c r="L2134" s="4" t="str">
        <f t="shared" si="67"/>
        <v>SIN REPORTE</v>
      </c>
    </row>
    <row r="2135" spans="1:12" x14ac:dyDescent="0.2">
      <c r="A2135" s="4" t="s">
        <v>11</v>
      </c>
      <c r="B2135" s="4" t="s">
        <v>12</v>
      </c>
      <c r="C2135" s="4" t="s">
        <v>1271</v>
      </c>
      <c r="D2135" s="4" t="s">
        <v>2706</v>
      </c>
      <c r="E2135" s="4" t="s">
        <v>6338</v>
      </c>
      <c r="F2135" s="4">
        <v>1503844</v>
      </c>
      <c r="G2135" s="5" t="s">
        <v>954</v>
      </c>
      <c r="H2135" s="4">
        <v>0</v>
      </c>
      <c r="I2135" s="6">
        <v>3000000</v>
      </c>
      <c r="J2135" s="6">
        <v>2371352</v>
      </c>
      <c r="K2135" s="7">
        <f t="shared" si="66"/>
        <v>628648</v>
      </c>
      <c r="L2135" s="4" t="str">
        <f t="shared" si="67"/>
        <v>SIN REPORTE</v>
      </c>
    </row>
    <row r="2136" spans="1:12" x14ac:dyDescent="0.2">
      <c r="A2136" s="4" t="s">
        <v>11</v>
      </c>
      <c r="B2136" s="4" t="s">
        <v>50</v>
      </c>
      <c r="C2136" s="4" t="s">
        <v>686</v>
      </c>
      <c r="D2136" s="4" t="s">
        <v>2910</v>
      </c>
      <c r="E2136" s="4" t="s">
        <v>6339</v>
      </c>
      <c r="F2136" s="4">
        <v>758837</v>
      </c>
      <c r="G2136" s="5" t="s">
        <v>954</v>
      </c>
      <c r="H2136" s="4">
        <v>0</v>
      </c>
      <c r="I2136" s="6">
        <v>3000000</v>
      </c>
      <c r="J2136" s="6">
        <v>2372356</v>
      </c>
      <c r="K2136" s="7">
        <f t="shared" si="66"/>
        <v>627644</v>
      </c>
      <c r="L2136" s="4" t="str">
        <f t="shared" si="67"/>
        <v>SIN REPORTE</v>
      </c>
    </row>
    <row r="2137" spans="1:12" x14ac:dyDescent="0.2">
      <c r="A2137" s="4" t="s">
        <v>11</v>
      </c>
      <c r="B2137" s="4" t="s">
        <v>19</v>
      </c>
      <c r="C2137" s="4" t="s">
        <v>1027</v>
      </c>
      <c r="D2137" s="4" t="s">
        <v>2911</v>
      </c>
      <c r="E2137" s="4" t="s">
        <v>6340</v>
      </c>
      <c r="F2137" s="4">
        <v>36349</v>
      </c>
      <c r="G2137" s="5" t="s">
        <v>954</v>
      </c>
      <c r="H2137" s="4">
        <v>0</v>
      </c>
      <c r="I2137" s="6">
        <v>3000000</v>
      </c>
      <c r="J2137" s="6">
        <v>2373360</v>
      </c>
      <c r="K2137" s="7">
        <f t="shared" si="66"/>
        <v>626640</v>
      </c>
      <c r="L2137" s="4" t="str">
        <f t="shared" si="67"/>
        <v>SIN REPORTE</v>
      </c>
    </row>
    <row r="2138" spans="1:12" x14ac:dyDescent="0.2">
      <c r="A2138" s="4" t="s">
        <v>11</v>
      </c>
      <c r="B2138" s="4" t="s">
        <v>25</v>
      </c>
      <c r="C2138" s="4" t="s">
        <v>1027</v>
      </c>
      <c r="D2138" s="4" t="s">
        <v>1344</v>
      </c>
      <c r="E2138" s="4" t="s">
        <v>6341</v>
      </c>
      <c r="F2138" s="4">
        <v>1336351</v>
      </c>
      <c r="G2138" s="5" t="s">
        <v>954</v>
      </c>
      <c r="H2138" s="4">
        <v>0</v>
      </c>
      <c r="I2138" s="6">
        <v>3000000</v>
      </c>
      <c r="J2138" s="6">
        <v>2374364</v>
      </c>
      <c r="K2138" s="7">
        <f t="shared" si="66"/>
        <v>625636</v>
      </c>
      <c r="L2138" s="4" t="str">
        <f t="shared" si="67"/>
        <v>SIN REPORTE</v>
      </c>
    </row>
    <row r="2139" spans="1:12" x14ac:dyDescent="0.2">
      <c r="A2139" s="4" t="s">
        <v>11</v>
      </c>
      <c r="B2139" s="4" t="s">
        <v>16</v>
      </c>
      <c r="C2139" s="4" t="s">
        <v>1027</v>
      </c>
      <c r="D2139" s="4" t="s">
        <v>2912</v>
      </c>
      <c r="E2139" s="4" t="s">
        <v>6342</v>
      </c>
      <c r="F2139" s="4">
        <v>1115763</v>
      </c>
      <c r="G2139" s="5" t="s">
        <v>954</v>
      </c>
      <c r="H2139" s="4">
        <v>0</v>
      </c>
      <c r="I2139" s="6">
        <v>3000000</v>
      </c>
      <c r="J2139" s="6">
        <v>2375368</v>
      </c>
      <c r="K2139" s="7">
        <f t="shared" si="66"/>
        <v>624632</v>
      </c>
      <c r="L2139" s="4" t="str">
        <f t="shared" si="67"/>
        <v>SIN REPORTE</v>
      </c>
    </row>
    <row r="2140" spans="1:12" x14ac:dyDescent="0.2">
      <c r="A2140" s="4" t="s">
        <v>11</v>
      </c>
      <c r="B2140" s="4" t="s">
        <v>22</v>
      </c>
      <c r="C2140" s="4" t="s">
        <v>191</v>
      </c>
      <c r="D2140" s="4" t="s">
        <v>2913</v>
      </c>
      <c r="E2140" s="4" t="s">
        <v>6343</v>
      </c>
      <c r="F2140" s="4">
        <v>1080215</v>
      </c>
      <c r="G2140" s="5" t="s">
        <v>954</v>
      </c>
      <c r="H2140" s="4">
        <v>0</v>
      </c>
      <c r="I2140" s="6">
        <v>3000000</v>
      </c>
      <c r="J2140" s="6">
        <v>2376372</v>
      </c>
      <c r="K2140" s="7">
        <f t="shared" si="66"/>
        <v>623628</v>
      </c>
      <c r="L2140" s="4" t="str">
        <f t="shared" si="67"/>
        <v>SIN REPORTE</v>
      </c>
    </row>
    <row r="2141" spans="1:12" x14ac:dyDescent="0.2">
      <c r="A2141" s="4" t="s">
        <v>11</v>
      </c>
      <c r="B2141" s="4" t="s">
        <v>50</v>
      </c>
      <c r="C2141" s="4" t="s">
        <v>2484</v>
      </c>
      <c r="D2141" s="4" t="s">
        <v>2914</v>
      </c>
      <c r="E2141" s="4" t="s">
        <v>6344</v>
      </c>
      <c r="F2141" s="4">
        <v>1612348</v>
      </c>
      <c r="G2141" s="5" t="s">
        <v>954</v>
      </c>
      <c r="H2141" s="4">
        <v>0</v>
      </c>
      <c r="I2141" s="6">
        <v>3000000</v>
      </c>
      <c r="J2141" s="6">
        <v>2377376</v>
      </c>
      <c r="K2141" s="7">
        <f t="shared" si="66"/>
        <v>622624</v>
      </c>
      <c r="L2141" s="4" t="str">
        <f t="shared" si="67"/>
        <v>SIN REPORTE</v>
      </c>
    </row>
    <row r="2142" spans="1:12" x14ac:dyDescent="0.2">
      <c r="A2142" s="4" t="s">
        <v>11</v>
      </c>
      <c r="B2142" s="4" t="s">
        <v>19</v>
      </c>
      <c r="C2142" s="4" t="s">
        <v>1059</v>
      </c>
      <c r="D2142" s="4" t="s">
        <v>2915</v>
      </c>
      <c r="E2142" s="4" t="s">
        <v>6345</v>
      </c>
      <c r="F2142" s="4">
        <v>757805</v>
      </c>
      <c r="G2142" s="5" t="s">
        <v>954</v>
      </c>
      <c r="H2142" s="4">
        <v>0</v>
      </c>
      <c r="I2142" s="6">
        <v>3000000</v>
      </c>
      <c r="J2142" s="6">
        <v>2378380</v>
      </c>
      <c r="K2142" s="7">
        <f t="shared" si="66"/>
        <v>621620</v>
      </c>
      <c r="L2142" s="4" t="str">
        <f t="shared" si="67"/>
        <v>SIN REPORTE</v>
      </c>
    </row>
    <row r="2143" spans="1:12" x14ac:dyDescent="0.2">
      <c r="A2143" s="4" t="s">
        <v>11</v>
      </c>
      <c r="B2143" s="4" t="s">
        <v>22</v>
      </c>
      <c r="C2143" s="4" t="s">
        <v>1217</v>
      </c>
      <c r="D2143" s="4" t="s">
        <v>2916</v>
      </c>
      <c r="E2143" s="4" t="s">
        <v>6346</v>
      </c>
      <c r="F2143" s="4">
        <v>1016763</v>
      </c>
      <c r="G2143" s="5" t="s">
        <v>954</v>
      </c>
      <c r="H2143" s="4">
        <v>0</v>
      </c>
      <c r="I2143" s="6">
        <v>3000000</v>
      </c>
      <c r="J2143" s="6">
        <v>2379384</v>
      </c>
      <c r="K2143" s="7">
        <f t="shared" si="66"/>
        <v>620616</v>
      </c>
      <c r="L2143" s="4" t="str">
        <f t="shared" si="67"/>
        <v>SIN REPORTE</v>
      </c>
    </row>
    <row r="2144" spans="1:12" x14ac:dyDescent="0.2">
      <c r="A2144" s="4" t="s">
        <v>11</v>
      </c>
      <c r="B2144" s="4" t="s">
        <v>25</v>
      </c>
      <c r="C2144" s="4" t="s">
        <v>1648</v>
      </c>
      <c r="D2144" s="4" t="s">
        <v>2917</v>
      </c>
      <c r="E2144" s="4" t="s">
        <v>6347</v>
      </c>
      <c r="F2144" s="4">
        <v>732535</v>
      </c>
      <c r="G2144" s="5" t="s">
        <v>954</v>
      </c>
      <c r="H2144" s="4">
        <v>0</v>
      </c>
      <c r="I2144" s="6">
        <v>3000000</v>
      </c>
      <c r="J2144" s="6">
        <v>2380388</v>
      </c>
      <c r="K2144" s="7">
        <f t="shared" si="66"/>
        <v>619612</v>
      </c>
      <c r="L2144" s="4" t="str">
        <f t="shared" si="67"/>
        <v>SIN REPORTE</v>
      </c>
    </row>
    <row r="2145" spans="1:12" x14ac:dyDescent="0.2">
      <c r="A2145" s="4" t="s">
        <v>11</v>
      </c>
      <c r="B2145" s="4" t="s">
        <v>22</v>
      </c>
      <c r="C2145" s="4" t="s">
        <v>1036</v>
      </c>
      <c r="D2145" s="4" t="s">
        <v>2918</v>
      </c>
      <c r="E2145" s="4" t="s">
        <v>6348</v>
      </c>
      <c r="F2145" s="4">
        <v>732659</v>
      </c>
      <c r="G2145" s="5" t="s">
        <v>954</v>
      </c>
      <c r="H2145" s="4">
        <v>0</v>
      </c>
      <c r="I2145" s="6">
        <v>3000000</v>
      </c>
      <c r="J2145" s="6">
        <v>2381392</v>
      </c>
      <c r="K2145" s="7">
        <f t="shared" si="66"/>
        <v>618608</v>
      </c>
      <c r="L2145" s="4" t="str">
        <f t="shared" si="67"/>
        <v>SIN REPORTE</v>
      </c>
    </row>
    <row r="2146" spans="1:12" x14ac:dyDescent="0.2">
      <c r="A2146" s="4" t="s">
        <v>11</v>
      </c>
      <c r="B2146" s="4" t="s">
        <v>157</v>
      </c>
      <c r="C2146" s="4" t="s">
        <v>1648</v>
      </c>
      <c r="D2146" s="4" t="s">
        <v>52</v>
      </c>
      <c r="E2146" s="4" t="s">
        <v>6349</v>
      </c>
      <c r="F2146" s="4">
        <v>1072527</v>
      </c>
      <c r="G2146" s="5" t="s">
        <v>954</v>
      </c>
      <c r="H2146" s="4">
        <v>0</v>
      </c>
      <c r="I2146" s="6">
        <v>3000000</v>
      </c>
      <c r="J2146" s="6">
        <v>2382396</v>
      </c>
      <c r="K2146" s="7">
        <f t="shared" si="66"/>
        <v>617604</v>
      </c>
      <c r="L2146" s="4" t="str">
        <f t="shared" si="67"/>
        <v>SIN REPORTE</v>
      </c>
    </row>
    <row r="2147" spans="1:12" x14ac:dyDescent="0.2">
      <c r="A2147" s="4" t="s">
        <v>11</v>
      </c>
      <c r="B2147" s="4" t="s">
        <v>157</v>
      </c>
      <c r="C2147" s="4" t="s">
        <v>462</v>
      </c>
      <c r="D2147" s="4" t="s">
        <v>189</v>
      </c>
      <c r="E2147" s="4" t="s">
        <v>6350</v>
      </c>
      <c r="F2147" s="4">
        <v>1382363</v>
      </c>
      <c r="G2147" s="5" t="s">
        <v>954</v>
      </c>
      <c r="H2147" s="4">
        <v>0</v>
      </c>
      <c r="I2147" s="6">
        <v>3000000</v>
      </c>
      <c r="J2147" s="6">
        <v>2383400</v>
      </c>
      <c r="K2147" s="7">
        <f t="shared" si="66"/>
        <v>616600</v>
      </c>
      <c r="L2147" s="4" t="str">
        <f t="shared" si="67"/>
        <v>SIN REPORTE</v>
      </c>
    </row>
    <row r="2148" spans="1:12" x14ac:dyDescent="0.2">
      <c r="A2148" s="4" t="s">
        <v>11</v>
      </c>
      <c r="B2148" s="4" t="s">
        <v>12</v>
      </c>
      <c r="C2148" s="4" t="s">
        <v>1246</v>
      </c>
      <c r="D2148" s="4" t="s">
        <v>2628</v>
      </c>
      <c r="E2148" s="4" t="s">
        <v>6351</v>
      </c>
      <c r="F2148" s="4">
        <v>611580</v>
      </c>
      <c r="G2148" s="5" t="s">
        <v>954</v>
      </c>
      <c r="H2148" s="4">
        <v>0</v>
      </c>
      <c r="I2148" s="6">
        <v>3000000</v>
      </c>
      <c r="J2148" s="6">
        <v>2384404</v>
      </c>
      <c r="K2148" s="7">
        <f t="shared" si="66"/>
        <v>615596</v>
      </c>
      <c r="L2148" s="4" t="str">
        <f t="shared" si="67"/>
        <v>SIN REPORTE</v>
      </c>
    </row>
    <row r="2149" spans="1:12" x14ac:dyDescent="0.2">
      <c r="A2149" s="4" t="s">
        <v>11</v>
      </c>
      <c r="B2149" s="4" t="s">
        <v>12</v>
      </c>
      <c r="C2149" s="4" t="s">
        <v>1246</v>
      </c>
      <c r="D2149" s="4" t="s">
        <v>66</v>
      </c>
      <c r="E2149" s="4" t="s">
        <v>6352</v>
      </c>
      <c r="F2149" s="4">
        <v>1739794</v>
      </c>
      <c r="G2149" s="5" t="s">
        <v>954</v>
      </c>
      <c r="H2149" s="4">
        <v>0</v>
      </c>
      <c r="I2149" s="6">
        <v>3000000</v>
      </c>
      <c r="J2149" s="6">
        <v>2385408</v>
      </c>
      <c r="K2149" s="7">
        <f t="shared" si="66"/>
        <v>614592</v>
      </c>
      <c r="L2149" s="4" t="str">
        <f t="shared" si="67"/>
        <v>SIN REPORTE</v>
      </c>
    </row>
    <row r="2150" spans="1:12" x14ac:dyDescent="0.2">
      <c r="A2150" s="4" t="s">
        <v>11</v>
      </c>
      <c r="B2150" s="4" t="s">
        <v>25</v>
      </c>
      <c r="C2150" s="4" t="s">
        <v>1401</v>
      </c>
      <c r="D2150" s="4" t="s">
        <v>2919</v>
      </c>
      <c r="E2150" s="4" t="s">
        <v>6353</v>
      </c>
      <c r="F2150" s="4">
        <v>1297132</v>
      </c>
      <c r="G2150" s="5" t="s">
        <v>954</v>
      </c>
      <c r="H2150" s="4">
        <v>0</v>
      </c>
      <c r="I2150" s="6">
        <v>3000000</v>
      </c>
      <c r="J2150" s="6">
        <v>2386412</v>
      </c>
      <c r="K2150" s="7">
        <f t="shared" si="66"/>
        <v>613588</v>
      </c>
      <c r="L2150" s="4" t="str">
        <f t="shared" si="67"/>
        <v>SIN REPORTE</v>
      </c>
    </row>
    <row r="2151" spans="1:12" x14ac:dyDescent="0.2">
      <c r="A2151" s="4" t="s">
        <v>11</v>
      </c>
      <c r="B2151" s="4" t="s">
        <v>12</v>
      </c>
      <c r="C2151" s="4" t="s">
        <v>1246</v>
      </c>
      <c r="D2151" s="4" t="s">
        <v>2920</v>
      </c>
      <c r="E2151" s="4" t="s">
        <v>6354</v>
      </c>
      <c r="F2151" s="4">
        <v>640456</v>
      </c>
      <c r="G2151" s="5" t="s">
        <v>954</v>
      </c>
      <c r="H2151" s="4">
        <v>0</v>
      </c>
      <c r="I2151" s="6">
        <v>3000000</v>
      </c>
      <c r="J2151" s="6">
        <v>2387416</v>
      </c>
      <c r="K2151" s="7">
        <f t="shared" si="66"/>
        <v>612584</v>
      </c>
      <c r="L2151" s="4" t="str">
        <f t="shared" si="67"/>
        <v>SIN REPORTE</v>
      </c>
    </row>
    <row r="2152" spans="1:12" x14ac:dyDescent="0.2">
      <c r="A2152" s="4" t="s">
        <v>11</v>
      </c>
      <c r="B2152" s="4" t="s">
        <v>22</v>
      </c>
      <c r="C2152" s="4" t="s">
        <v>1235</v>
      </c>
      <c r="D2152" s="4" t="s">
        <v>1439</v>
      </c>
      <c r="E2152" s="4" t="s">
        <v>6355</v>
      </c>
      <c r="F2152" s="4">
        <v>1007788</v>
      </c>
      <c r="G2152" s="5" t="s">
        <v>954</v>
      </c>
      <c r="H2152" s="4">
        <v>0</v>
      </c>
      <c r="I2152" s="6">
        <v>3000000</v>
      </c>
      <c r="J2152" s="6">
        <v>2388420</v>
      </c>
      <c r="K2152" s="7">
        <f t="shared" si="66"/>
        <v>611580</v>
      </c>
      <c r="L2152" s="4" t="str">
        <f t="shared" si="67"/>
        <v>SIN REPORTE</v>
      </c>
    </row>
    <row r="2153" spans="1:12" x14ac:dyDescent="0.2">
      <c r="A2153" s="4" t="s">
        <v>11</v>
      </c>
      <c r="B2153" s="4" t="s">
        <v>19</v>
      </c>
      <c r="C2153" s="4" t="s">
        <v>1164</v>
      </c>
      <c r="D2153" s="4" t="s">
        <v>2921</v>
      </c>
      <c r="E2153" s="4" t="s">
        <v>6356</v>
      </c>
      <c r="F2153" s="4">
        <v>1280005</v>
      </c>
      <c r="G2153" s="5" t="s">
        <v>954</v>
      </c>
      <c r="H2153" s="4">
        <v>0</v>
      </c>
      <c r="I2153" s="6">
        <v>3000000</v>
      </c>
      <c r="J2153" s="6">
        <v>2389424</v>
      </c>
      <c r="K2153" s="7">
        <f t="shared" si="66"/>
        <v>610576</v>
      </c>
      <c r="L2153" s="4" t="str">
        <f t="shared" si="67"/>
        <v>SIN REPORTE</v>
      </c>
    </row>
    <row r="2154" spans="1:12" x14ac:dyDescent="0.2">
      <c r="A2154" s="4" t="s">
        <v>11</v>
      </c>
      <c r="B2154" s="4" t="s">
        <v>25</v>
      </c>
      <c r="C2154" s="4" t="s">
        <v>1164</v>
      </c>
      <c r="D2154" s="4" t="s">
        <v>2922</v>
      </c>
      <c r="E2154" s="4" t="s">
        <v>6357</v>
      </c>
      <c r="F2154" s="4">
        <v>1625241</v>
      </c>
      <c r="G2154" s="5" t="s">
        <v>954</v>
      </c>
      <c r="H2154" s="4">
        <v>0</v>
      </c>
      <c r="I2154" s="6">
        <v>3000000</v>
      </c>
      <c r="J2154" s="6">
        <v>2390428</v>
      </c>
      <c r="K2154" s="7">
        <f t="shared" si="66"/>
        <v>609572</v>
      </c>
      <c r="L2154" s="4" t="str">
        <f t="shared" si="67"/>
        <v>SIN REPORTE</v>
      </c>
    </row>
    <row r="2155" spans="1:12" x14ac:dyDescent="0.2">
      <c r="A2155" s="4" t="s">
        <v>11</v>
      </c>
      <c r="B2155" s="4" t="s">
        <v>19</v>
      </c>
      <c r="C2155" s="4" t="s">
        <v>1164</v>
      </c>
      <c r="D2155" s="4" t="s">
        <v>2792</v>
      </c>
      <c r="E2155" s="4" t="s">
        <v>6358</v>
      </c>
      <c r="F2155" s="4">
        <v>683795</v>
      </c>
      <c r="G2155" s="5" t="s">
        <v>954</v>
      </c>
      <c r="H2155" s="4">
        <v>0</v>
      </c>
      <c r="I2155" s="6">
        <v>3000000</v>
      </c>
      <c r="J2155" s="6">
        <v>2391432</v>
      </c>
      <c r="K2155" s="7">
        <f t="shared" si="66"/>
        <v>608568</v>
      </c>
      <c r="L2155" s="4" t="str">
        <f t="shared" si="67"/>
        <v>SIN REPORTE</v>
      </c>
    </row>
    <row r="2156" spans="1:12" x14ac:dyDescent="0.2">
      <c r="A2156" s="4" t="s">
        <v>11</v>
      </c>
      <c r="B2156" s="4" t="s">
        <v>67</v>
      </c>
      <c r="C2156" s="4" t="s">
        <v>1308</v>
      </c>
      <c r="D2156" s="4" t="s">
        <v>1486</v>
      </c>
      <c r="E2156" s="4" t="s">
        <v>6359</v>
      </c>
      <c r="F2156" s="4">
        <v>1534567</v>
      </c>
      <c r="G2156" s="5" t="s">
        <v>954</v>
      </c>
      <c r="H2156" s="4">
        <v>0</v>
      </c>
      <c r="I2156" s="6">
        <v>3000000</v>
      </c>
      <c r="J2156" s="6">
        <v>2392436</v>
      </c>
      <c r="K2156" s="7">
        <f t="shared" si="66"/>
        <v>607564</v>
      </c>
      <c r="L2156" s="4" t="str">
        <f t="shared" si="67"/>
        <v>SIN REPORTE</v>
      </c>
    </row>
    <row r="2157" spans="1:12" x14ac:dyDescent="0.2">
      <c r="A2157" s="4" t="s">
        <v>11</v>
      </c>
      <c r="B2157" s="4" t="s">
        <v>12</v>
      </c>
      <c r="C2157" s="4" t="s">
        <v>1164</v>
      </c>
      <c r="D2157" s="4" t="s">
        <v>2923</v>
      </c>
      <c r="E2157" s="4" t="s">
        <v>6360</v>
      </c>
      <c r="F2157" s="4">
        <v>1124930</v>
      </c>
      <c r="G2157" s="5" t="s">
        <v>954</v>
      </c>
      <c r="H2157" s="4">
        <v>0</v>
      </c>
      <c r="I2157" s="6">
        <v>3000000</v>
      </c>
      <c r="J2157" s="6">
        <v>2393440</v>
      </c>
      <c r="K2157" s="7">
        <f t="shared" si="66"/>
        <v>606560</v>
      </c>
      <c r="L2157" s="4" t="str">
        <f t="shared" si="67"/>
        <v>SIN REPORTE</v>
      </c>
    </row>
    <row r="2158" spans="1:12" x14ac:dyDescent="0.2">
      <c r="A2158" s="4" t="s">
        <v>11</v>
      </c>
      <c r="B2158" s="4" t="s">
        <v>19</v>
      </c>
      <c r="C2158" s="4" t="s">
        <v>1235</v>
      </c>
      <c r="D2158" s="4" t="s">
        <v>2924</v>
      </c>
      <c r="E2158" s="4" t="s">
        <v>6361</v>
      </c>
      <c r="F2158" s="4">
        <v>674356</v>
      </c>
      <c r="G2158" s="5" t="s">
        <v>954</v>
      </c>
      <c r="H2158" s="4">
        <v>0</v>
      </c>
      <c r="I2158" s="6">
        <v>3000000</v>
      </c>
      <c r="J2158" s="6">
        <v>2394444</v>
      </c>
      <c r="K2158" s="7">
        <f t="shared" si="66"/>
        <v>605556</v>
      </c>
      <c r="L2158" s="4" t="str">
        <f t="shared" si="67"/>
        <v>SIN REPORTE</v>
      </c>
    </row>
    <row r="2159" spans="1:12" x14ac:dyDescent="0.2">
      <c r="A2159" s="4" t="s">
        <v>11</v>
      </c>
      <c r="B2159" s="4" t="s">
        <v>12</v>
      </c>
      <c r="C2159" s="4" t="s">
        <v>1040</v>
      </c>
      <c r="D2159" s="4" t="s">
        <v>2925</v>
      </c>
      <c r="E2159" s="4" t="s">
        <v>6362</v>
      </c>
      <c r="F2159" s="4">
        <v>523199</v>
      </c>
      <c r="G2159" s="5" t="s">
        <v>954</v>
      </c>
      <c r="H2159" s="4">
        <v>0</v>
      </c>
      <c r="I2159" s="6">
        <v>3000000</v>
      </c>
      <c r="J2159" s="6">
        <v>2395448</v>
      </c>
      <c r="K2159" s="7">
        <f t="shared" si="66"/>
        <v>604552</v>
      </c>
      <c r="L2159" s="4" t="str">
        <f t="shared" si="67"/>
        <v>SIN REPORTE</v>
      </c>
    </row>
    <row r="2160" spans="1:12" x14ac:dyDescent="0.2">
      <c r="A2160" s="4" t="s">
        <v>11</v>
      </c>
      <c r="B2160" s="4" t="s">
        <v>19</v>
      </c>
      <c r="C2160" s="4" t="s">
        <v>1154</v>
      </c>
      <c r="D2160" s="4" t="s">
        <v>2926</v>
      </c>
      <c r="E2160" s="4" t="s">
        <v>6363</v>
      </c>
      <c r="F2160" s="4">
        <v>1437092</v>
      </c>
      <c r="G2160" s="5" t="s">
        <v>954</v>
      </c>
      <c r="H2160" s="4">
        <v>0</v>
      </c>
      <c r="I2160" s="6">
        <v>3000000</v>
      </c>
      <c r="J2160" s="6">
        <v>2396452</v>
      </c>
      <c r="K2160" s="7">
        <f t="shared" si="66"/>
        <v>603548</v>
      </c>
      <c r="L2160" s="4" t="str">
        <f t="shared" si="67"/>
        <v>SIN REPORTE</v>
      </c>
    </row>
    <row r="2161" spans="1:12" x14ac:dyDescent="0.2">
      <c r="A2161" s="4" t="s">
        <v>11</v>
      </c>
      <c r="B2161" s="4" t="s">
        <v>12</v>
      </c>
      <c r="C2161" s="4" t="s">
        <v>1154</v>
      </c>
      <c r="D2161" s="4" t="s">
        <v>2927</v>
      </c>
      <c r="E2161" s="4" t="s">
        <v>6364</v>
      </c>
      <c r="F2161" s="4">
        <v>924959</v>
      </c>
      <c r="G2161" s="5" t="s">
        <v>954</v>
      </c>
      <c r="H2161" s="4">
        <v>0</v>
      </c>
      <c r="I2161" s="6">
        <v>3000000</v>
      </c>
      <c r="J2161" s="6">
        <v>2397456</v>
      </c>
      <c r="K2161" s="7">
        <f t="shared" si="66"/>
        <v>602544</v>
      </c>
      <c r="L2161" s="4" t="str">
        <f t="shared" si="67"/>
        <v>SIN REPORTE</v>
      </c>
    </row>
    <row r="2162" spans="1:12" x14ac:dyDescent="0.2">
      <c r="A2162" s="4" t="s">
        <v>11</v>
      </c>
      <c r="B2162" s="4" t="s">
        <v>67</v>
      </c>
      <c r="C2162" s="4" t="s">
        <v>1154</v>
      </c>
      <c r="D2162" s="4" t="s">
        <v>2928</v>
      </c>
      <c r="E2162" s="4" t="s">
        <v>6365</v>
      </c>
      <c r="F2162" s="4">
        <v>1341823</v>
      </c>
      <c r="G2162" s="5" t="s">
        <v>954</v>
      </c>
      <c r="H2162" s="4">
        <v>0</v>
      </c>
      <c r="I2162" s="6">
        <v>3000000</v>
      </c>
      <c r="J2162" s="6">
        <v>2398460</v>
      </c>
      <c r="K2162" s="7">
        <f t="shared" si="66"/>
        <v>601540</v>
      </c>
      <c r="L2162" s="4" t="str">
        <f t="shared" si="67"/>
        <v>SIN REPORTE</v>
      </c>
    </row>
    <row r="2163" spans="1:12" x14ac:dyDescent="0.2">
      <c r="A2163" s="4" t="s">
        <v>11</v>
      </c>
      <c r="B2163" s="4" t="s">
        <v>25</v>
      </c>
      <c r="C2163" s="4" t="s">
        <v>1954</v>
      </c>
      <c r="D2163" s="4" t="s">
        <v>650</v>
      </c>
      <c r="E2163" s="4" t="s">
        <v>6366</v>
      </c>
      <c r="F2163" s="4">
        <v>1538816</v>
      </c>
      <c r="G2163" s="5" t="s">
        <v>954</v>
      </c>
      <c r="H2163" s="4">
        <v>0</v>
      </c>
      <c r="I2163" s="6">
        <v>3000000</v>
      </c>
      <c r="J2163" s="6">
        <v>2399464</v>
      </c>
      <c r="K2163" s="7">
        <f t="shared" si="66"/>
        <v>600536</v>
      </c>
      <c r="L2163" s="4" t="str">
        <f t="shared" si="67"/>
        <v>SIN REPORTE</v>
      </c>
    </row>
    <row r="2164" spans="1:12" x14ac:dyDescent="0.2">
      <c r="A2164" s="4" t="s">
        <v>11</v>
      </c>
      <c r="B2164" s="4" t="s">
        <v>157</v>
      </c>
      <c r="C2164" s="4" t="s">
        <v>1954</v>
      </c>
      <c r="D2164" s="4" t="s">
        <v>2929</v>
      </c>
      <c r="E2164" s="4" t="s">
        <v>6367</v>
      </c>
      <c r="F2164" s="4">
        <v>1623246</v>
      </c>
      <c r="G2164" s="5" t="s">
        <v>954</v>
      </c>
      <c r="H2164" s="4">
        <v>0</v>
      </c>
      <c r="I2164" s="6">
        <v>3000000</v>
      </c>
      <c r="J2164" s="6">
        <v>2400468</v>
      </c>
      <c r="K2164" s="7">
        <f t="shared" si="66"/>
        <v>599532</v>
      </c>
      <c r="L2164" s="4" t="str">
        <f t="shared" si="67"/>
        <v>SIN REPORTE</v>
      </c>
    </row>
    <row r="2165" spans="1:12" x14ac:dyDescent="0.2">
      <c r="A2165" s="4" t="s">
        <v>11</v>
      </c>
      <c r="B2165" s="4" t="s">
        <v>12</v>
      </c>
      <c r="C2165" s="4" t="s">
        <v>2642</v>
      </c>
      <c r="D2165" s="4" t="s">
        <v>206</v>
      </c>
      <c r="E2165" s="4" t="s">
        <v>6368</v>
      </c>
      <c r="F2165" s="4">
        <v>1611555</v>
      </c>
      <c r="G2165" s="5" t="s">
        <v>954</v>
      </c>
      <c r="H2165" s="4">
        <v>0</v>
      </c>
      <c r="I2165" s="6">
        <v>3000000</v>
      </c>
      <c r="J2165" s="6">
        <v>2401472</v>
      </c>
      <c r="K2165" s="7">
        <f t="shared" si="66"/>
        <v>598528</v>
      </c>
      <c r="L2165" s="4" t="str">
        <f t="shared" si="67"/>
        <v>SIN REPORTE</v>
      </c>
    </row>
    <row r="2166" spans="1:12" x14ac:dyDescent="0.2">
      <c r="A2166" s="4" t="s">
        <v>11</v>
      </c>
      <c r="B2166" s="4" t="s">
        <v>19</v>
      </c>
      <c r="C2166" s="4" t="s">
        <v>1369</v>
      </c>
      <c r="D2166" s="4" t="s">
        <v>2930</v>
      </c>
      <c r="E2166" s="4" t="s">
        <v>6369</v>
      </c>
      <c r="F2166" s="4">
        <v>683084</v>
      </c>
      <c r="G2166" s="5" t="s">
        <v>954</v>
      </c>
      <c r="H2166" s="4">
        <v>0</v>
      </c>
      <c r="I2166" s="6">
        <v>3000000</v>
      </c>
      <c r="J2166" s="6">
        <v>2402476</v>
      </c>
      <c r="K2166" s="7">
        <f t="shared" si="66"/>
        <v>597524</v>
      </c>
      <c r="L2166" s="4" t="str">
        <f t="shared" si="67"/>
        <v>SIN REPORTE</v>
      </c>
    </row>
    <row r="2167" spans="1:12" x14ac:dyDescent="0.2">
      <c r="A2167" s="4" t="s">
        <v>11</v>
      </c>
      <c r="B2167" s="4" t="s">
        <v>67</v>
      </c>
      <c r="C2167" s="4" t="s">
        <v>1369</v>
      </c>
      <c r="D2167" s="4" t="s">
        <v>2931</v>
      </c>
      <c r="E2167" s="4" t="s">
        <v>6370</v>
      </c>
      <c r="F2167" s="4">
        <v>733616</v>
      </c>
      <c r="G2167" s="5" t="s">
        <v>954</v>
      </c>
      <c r="H2167" s="4">
        <v>0</v>
      </c>
      <c r="I2167" s="6">
        <v>3000000</v>
      </c>
      <c r="J2167" s="6">
        <v>2403480</v>
      </c>
      <c r="K2167" s="7">
        <f t="shared" si="66"/>
        <v>596520</v>
      </c>
      <c r="L2167" s="4" t="str">
        <f t="shared" si="67"/>
        <v>SIN REPORTE</v>
      </c>
    </row>
    <row r="2168" spans="1:12" x14ac:dyDescent="0.2">
      <c r="A2168" s="4" t="s">
        <v>11</v>
      </c>
      <c r="B2168" s="4" t="s">
        <v>25</v>
      </c>
      <c r="C2168" s="4" t="s">
        <v>2642</v>
      </c>
      <c r="D2168" s="4" t="s">
        <v>2932</v>
      </c>
      <c r="E2168" s="4" t="s">
        <v>6371</v>
      </c>
      <c r="F2168" s="4">
        <v>1396595</v>
      </c>
      <c r="G2168" s="5" t="s">
        <v>954</v>
      </c>
      <c r="H2168" s="4">
        <v>0</v>
      </c>
      <c r="I2168" s="6">
        <v>3000000</v>
      </c>
      <c r="J2168" s="6">
        <v>2404484</v>
      </c>
      <c r="K2168" s="7">
        <f t="shared" si="66"/>
        <v>595516</v>
      </c>
      <c r="L2168" s="4" t="str">
        <f t="shared" si="67"/>
        <v>SIN REPORTE</v>
      </c>
    </row>
    <row r="2169" spans="1:12" x14ac:dyDescent="0.2">
      <c r="A2169" s="4" t="s">
        <v>11</v>
      </c>
      <c r="B2169" s="4" t="s">
        <v>16</v>
      </c>
      <c r="C2169" s="4" t="s">
        <v>1369</v>
      </c>
      <c r="D2169" s="4" t="s">
        <v>2933</v>
      </c>
      <c r="E2169" s="4" t="s">
        <v>6372</v>
      </c>
      <c r="F2169" s="4">
        <v>1444171</v>
      </c>
      <c r="G2169" s="5" t="s">
        <v>954</v>
      </c>
      <c r="H2169" s="4">
        <v>0</v>
      </c>
      <c r="I2169" s="6">
        <v>3000000</v>
      </c>
      <c r="J2169" s="6">
        <v>2405488</v>
      </c>
      <c r="K2169" s="7">
        <f t="shared" si="66"/>
        <v>594512</v>
      </c>
      <c r="L2169" s="4" t="str">
        <f t="shared" si="67"/>
        <v>SIN REPORTE</v>
      </c>
    </row>
    <row r="2170" spans="1:12" x14ac:dyDescent="0.2">
      <c r="A2170" s="4" t="s">
        <v>11</v>
      </c>
      <c r="B2170" s="4" t="s">
        <v>22</v>
      </c>
      <c r="C2170" s="4" t="s">
        <v>2425</v>
      </c>
      <c r="D2170" s="4" t="s">
        <v>2934</v>
      </c>
      <c r="E2170" s="4" t="s">
        <v>6373</v>
      </c>
      <c r="F2170" s="4">
        <v>1353059</v>
      </c>
      <c r="G2170" s="5" t="s">
        <v>954</v>
      </c>
      <c r="H2170" s="4">
        <v>0</v>
      </c>
      <c r="I2170" s="6">
        <v>3000000</v>
      </c>
      <c r="J2170" s="6">
        <v>2406492</v>
      </c>
      <c r="K2170" s="7">
        <f t="shared" si="66"/>
        <v>593508</v>
      </c>
      <c r="L2170" s="4" t="str">
        <f t="shared" si="67"/>
        <v>SIN REPORTE</v>
      </c>
    </row>
    <row r="2171" spans="1:12" x14ac:dyDescent="0.2">
      <c r="A2171" s="4" t="s">
        <v>11</v>
      </c>
      <c r="B2171" s="4" t="s">
        <v>22</v>
      </c>
      <c r="C2171" s="4" t="s">
        <v>1689</v>
      </c>
      <c r="D2171" s="4" t="s">
        <v>2651</v>
      </c>
      <c r="E2171" s="4" t="s">
        <v>6374</v>
      </c>
      <c r="F2171" s="4">
        <v>1341971</v>
      </c>
      <c r="G2171" s="5" t="s">
        <v>954</v>
      </c>
      <c r="H2171" s="4">
        <v>0</v>
      </c>
      <c r="I2171" s="6">
        <v>3000000</v>
      </c>
      <c r="J2171" s="6">
        <v>2407496</v>
      </c>
      <c r="K2171" s="7">
        <f t="shared" si="66"/>
        <v>592504</v>
      </c>
      <c r="L2171" s="4" t="str">
        <f t="shared" si="67"/>
        <v>SIN REPORTE</v>
      </c>
    </row>
    <row r="2172" spans="1:12" x14ac:dyDescent="0.2">
      <c r="A2172" s="4" t="s">
        <v>11</v>
      </c>
      <c r="B2172" s="4" t="s">
        <v>50</v>
      </c>
      <c r="C2172" s="4" t="s">
        <v>2935</v>
      </c>
      <c r="D2172" s="4" t="s">
        <v>318</v>
      </c>
      <c r="E2172" s="4" t="s">
        <v>6375</v>
      </c>
      <c r="F2172" s="4">
        <v>1747714</v>
      </c>
      <c r="G2172" s="5" t="s">
        <v>954</v>
      </c>
      <c r="H2172" s="4">
        <v>0</v>
      </c>
      <c r="I2172" s="6">
        <v>3000000</v>
      </c>
      <c r="J2172" s="6">
        <v>2408500</v>
      </c>
      <c r="K2172" s="7">
        <f t="shared" si="66"/>
        <v>591500</v>
      </c>
      <c r="L2172" s="4" t="str">
        <f t="shared" si="67"/>
        <v>SIN REPORTE</v>
      </c>
    </row>
    <row r="2173" spans="1:12" x14ac:dyDescent="0.2">
      <c r="A2173" s="4" t="s">
        <v>11</v>
      </c>
      <c r="B2173" s="4" t="s">
        <v>157</v>
      </c>
      <c r="C2173" s="4" t="s">
        <v>1689</v>
      </c>
      <c r="D2173" s="4" t="s">
        <v>2936</v>
      </c>
      <c r="E2173" s="4" t="s">
        <v>6376</v>
      </c>
      <c r="F2173" s="4">
        <v>1015765</v>
      </c>
      <c r="G2173" s="5" t="s">
        <v>954</v>
      </c>
      <c r="H2173" s="4">
        <v>0</v>
      </c>
      <c r="I2173" s="6">
        <v>3000000</v>
      </c>
      <c r="J2173" s="6">
        <v>2409504</v>
      </c>
      <c r="K2173" s="7">
        <f t="shared" si="66"/>
        <v>590496</v>
      </c>
      <c r="L2173" s="4" t="str">
        <f t="shared" si="67"/>
        <v>SIN REPORTE</v>
      </c>
    </row>
    <row r="2174" spans="1:12" x14ac:dyDescent="0.2">
      <c r="A2174" s="4" t="s">
        <v>11</v>
      </c>
      <c r="B2174" s="4" t="s">
        <v>12</v>
      </c>
      <c r="C2174" s="4" t="s">
        <v>1689</v>
      </c>
      <c r="D2174" s="4" t="s">
        <v>2937</v>
      </c>
      <c r="E2174" s="4" t="s">
        <v>6377</v>
      </c>
      <c r="F2174" s="4">
        <v>588036</v>
      </c>
      <c r="G2174" s="5" t="s">
        <v>954</v>
      </c>
      <c r="H2174" s="4">
        <v>0</v>
      </c>
      <c r="I2174" s="6">
        <v>3000000</v>
      </c>
      <c r="J2174" s="6">
        <v>2410508</v>
      </c>
      <c r="K2174" s="7">
        <f t="shared" si="66"/>
        <v>589492</v>
      </c>
      <c r="L2174" s="4" t="str">
        <f t="shared" si="67"/>
        <v>SIN REPORTE</v>
      </c>
    </row>
    <row r="2175" spans="1:12" x14ac:dyDescent="0.2">
      <c r="A2175" s="4" t="s">
        <v>11</v>
      </c>
      <c r="B2175" s="4" t="s">
        <v>157</v>
      </c>
      <c r="C2175" s="4" t="s">
        <v>1689</v>
      </c>
      <c r="D2175" s="4" t="s">
        <v>2938</v>
      </c>
      <c r="E2175" s="4" t="s">
        <v>6378</v>
      </c>
      <c r="F2175" s="4">
        <v>1296639</v>
      </c>
      <c r="G2175" s="5" t="s">
        <v>954</v>
      </c>
      <c r="H2175" s="4">
        <v>0</v>
      </c>
      <c r="I2175" s="6">
        <v>3000000</v>
      </c>
      <c r="J2175" s="6">
        <v>2411512</v>
      </c>
      <c r="K2175" s="7">
        <f t="shared" si="66"/>
        <v>588488</v>
      </c>
      <c r="L2175" s="4" t="str">
        <f t="shared" si="67"/>
        <v>SIN REPORTE</v>
      </c>
    </row>
    <row r="2176" spans="1:12" x14ac:dyDescent="0.2">
      <c r="A2176" s="4" t="s">
        <v>11</v>
      </c>
      <c r="B2176" s="4" t="s">
        <v>12</v>
      </c>
      <c r="C2176" s="4" t="s">
        <v>191</v>
      </c>
      <c r="D2176" s="4" t="s">
        <v>587</v>
      </c>
      <c r="E2176" s="4" t="s">
        <v>6379</v>
      </c>
      <c r="F2176" s="4">
        <v>1611647</v>
      </c>
      <c r="G2176" s="5" t="s">
        <v>954</v>
      </c>
      <c r="H2176" s="4">
        <v>0</v>
      </c>
      <c r="I2176" s="6">
        <v>3000000</v>
      </c>
      <c r="J2176" s="6">
        <v>2412516</v>
      </c>
      <c r="K2176" s="7">
        <f t="shared" si="66"/>
        <v>587484</v>
      </c>
      <c r="L2176" s="4" t="str">
        <f t="shared" si="67"/>
        <v>SIN REPORTE</v>
      </c>
    </row>
    <row r="2177" spans="1:12" x14ac:dyDescent="0.2">
      <c r="A2177" s="4" t="s">
        <v>11</v>
      </c>
      <c r="B2177" s="4" t="s">
        <v>22</v>
      </c>
      <c r="C2177" s="4" t="s">
        <v>1154</v>
      </c>
      <c r="D2177" s="4" t="s">
        <v>2939</v>
      </c>
      <c r="E2177" s="4" t="s">
        <v>6380</v>
      </c>
      <c r="F2177" s="4">
        <v>95519</v>
      </c>
      <c r="G2177" s="5" t="s">
        <v>954</v>
      </c>
      <c r="H2177" s="4">
        <v>0</v>
      </c>
      <c r="I2177" s="6">
        <v>3000000</v>
      </c>
      <c r="J2177" s="6">
        <v>2413520</v>
      </c>
      <c r="K2177" s="7">
        <f t="shared" si="66"/>
        <v>586480</v>
      </c>
      <c r="L2177" s="4" t="str">
        <f t="shared" si="67"/>
        <v>SIN REPORTE</v>
      </c>
    </row>
    <row r="2178" spans="1:12" x14ac:dyDescent="0.2">
      <c r="A2178" s="4" t="s">
        <v>11</v>
      </c>
      <c r="B2178" s="4" t="s">
        <v>12</v>
      </c>
      <c r="C2178" s="4" t="s">
        <v>1154</v>
      </c>
      <c r="D2178" s="4" t="s">
        <v>2940</v>
      </c>
      <c r="E2178" s="4" t="s">
        <v>6381</v>
      </c>
      <c r="F2178" s="4">
        <v>118204</v>
      </c>
      <c r="G2178" s="5" t="s">
        <v>954</v>
      </c>
      <c r="H2178" s="4">
        <v>0</v>
      </c>
      <c r="I2178" s="6">
        <v>3000000</v>
      </c>
      <c r="J2178" s="6">
        <v>2414524</v>
      </c>
      <c r="K2178" s="7">
        <f t="shared" si="66"/>
        <v>585476</v>
      </c>
      <c r="L2178" s="4" t="str">
        <f t="shared" si="67"/>
        <v>SIN REPORTE</v>
      </c>
    </row>
    <row r="2179" spans="1:12" x14ac:dyDescent="0.2">
      <c r="A2179" s="4" t="s">
        <v>11</v>
      </c>
      <c r="B2179" s="4" t="s">
        <v>25</v>
      </c>
      <c r="C2179" s="4" t="s">
        <v>2941</v>
      </c>
      <c r="D2179" s="4" t="s">
        <v>2942</v>
      </c>
      <c r="E2179" s="4" t="s">
        <v>6382</v>
      </c>
      <c r="F2179" s="4">
        <v>593226</v>
      </c>
      <c r="G2179" s="5" t="s">
        <v>954</v>
      </c>
      <c r="H2179" s="4">
        <v>0</v>
      </c>
      <c r="I2179" s="6">
        <v>3000000</v>
      </c>
      <c r="J2179" s="6">
        <v>2415528</v>
      </c>
      <c r="K2179" s="7">
        <f t="shared" ref="K2179:K2242" si="68">I2179-J2179</f>
        <v>584472</v>
      </c>
      <c r="L2179" s="4" t="str">
        <f t="shared" ref="L2179:L2242" si="69">IF(H2179=0,"SIN REPORTE",IF(H2179&lt;=90,"COBRO JURIDICO","CARTERA CASTIGADA"))</f>
        <v>SIN REPORTE</v>
      </c>
    </row>
    <row r="2180" spans="1:12" x14ac:dyDescent="0.2">
      <c r="A2180" s="4" t="s">
        <v>11</v>
      </c>
      <c r="B2180" s="4" t="s">
        <v>157</v>
      </c>
      <c r="C2180" s="4" t="s">
        <v>1036</v>
      </c>
      <c r="D2180" s="4" t="s">
        <v>835</v>
      </c>
      <c r="E2180" s="4" t="s">
        <v>6383</v>
      </c>
      <c r="F2180" s="4">
        <v>685667</v>
      </c>
      <c r="G2180" s="5" t="s">
        <v>954</v>
      </c>
      <c r="H2180" s="4">
        <v>0</v>
      </c>
      <c r="I2180" s="6">
        <v>3000000</v>
      </c>
      <c r="J2180" s="6">
        <v>2416532</v>
      </c>
      <c r="K2180" s="7">
        <f t="shared" si="68"/>
        <v>583468</v>
      </c>
      <c r="L2180" s="4" t="str">
        <f t="shared" si="69"/>
        <v>SIN REPORTE</v>
      </c>
    </row>
    <row r="2181" spans="1:12" x14ac:dyDescent="0.2">
      <c r="A2181" s="4" t="s">
        <v>11</v>
      </c>
      <c r="B2181" s="4" t="s">
        <v>16</v>
      </c>
      <c r="C2181" s="4" t="s">
        <v>1740</v>
      </c>
      <c r="D2181" s="4" t="s">
        <v>1111</v>
      </c>
      <c r="E2181" s="4" t="s">
        <v>6384</v>
      </c>
      <c r="F2181" s="4">
        <v>1424371</v>
      </c>
      <c r="G2181" s="5" t="s">
        <v>954</v>
      </c>
      <c r="H2181" s="4">
        <v>0</v>
      </c>
      <c r="I2181" s="6">
        <v>3000000</v>
      </c>
      <c r="J2181" s="6">
        <v>2417536</v>
      </c>
      <c r="K2181" s="7">
        <f t="shared" si="68"/>
        <v>582464</v>
      </c>
      <c r="L2181" s="4" t="str">
        <f t="shared" si="69"/>
        <v>SIN REPORTE</v>
      </c>
    </row>
    <row r="2182" spans="1:12" x14ac:dyDescent="0.2">
      <c r="A2182" s="4" t="s">
        <v>11</v>
      </c>
      <c r="B2182" s="4" t="s">
        <v>12</v>
      </c>
      <c r="C2182" s="4" t="s">
        <v>1740</v>
      </c>
      <c r="D2182" s="4" t="s">
        <v>2943</v>
      </c>
      <c r="E2182" s="4" t="s">
        <v>6385</v>
      </c>
      <c r="F2182" s="4">
        <v>1598562</v>
      </c>
      <c r="G2182" s="5" t="s">
        <v>954</v>
      </c>
      <c r="H2182" s="4">
        <v>0</v>
      </c>
      <c r="I2182" s="6">
        <v>3000000</v>
      </c>
      <c r="J2182" s="6">
        <v>2418540</v>
      </c>
      <c r="K2182" s="7">
        <f t="shared" si="68"/>
        <v>581460</v>
      </c>
      <c r="L2182" s="4" t="str">
        <f t="shared" si="69"/>
        <v>SIN REPORTE</v>
      </c>
    </row>
    <row r="2183" spans="1:12" x14ac:dyDescent="0.2">
      <c r="A2183" s="4" t="s">
        <v>11</v>
      </c>
      <c r="B2183" s="4" t="s">
        <v>12</v>
      </c>
      <c r="C2183" s="4" t="s">
        <v>1740</v>
      </c>
      <c r="D2183" s="4" t="s">
        <v>2944</v>
      </c>
      <c r="E2183" s="4" t="s">
        <v>6386</v>
      </c>
      <c r="F2183" s="4">
        <v>1507555</v>
      </c>
      <c r="G2183" s="5" t="s">
        <v>954</v>
      </c>
      <c r="H2183" s="4">
        <v>0</v>
      </c>
      <c r="I2183" s="6">
        <v>3000000</v>
      </c>
      <c r="J2183" s="6">
        <v>2419544</v>
      </c>
      <c r="K2183" s="7">
        <f t="shared" si="68"/>
        <v>580456</v>
      </c>
      <c r="L2183" s="4" t="str">
        <f t="shared" si="69"/>
        <v>SIN REPORTE</v>
      </c>
    </row>
    <row r="2184" spans="1:12" x14ac:dyDescent="0.2">
      <c r="A2184" s="4" t="s">
        <v>11</v>
      </c>
      <c r="B2184" s="4" t="s">
        <v>25</v>
      </c>
      <c r="C2184" s="4" t="s">
        <v>2945</v>
      </c>
      <c r="D2184" s="4" t="s">
        <v>2946</v>
      </c>
      <c r="E2184" s="4" t="s">
        <v>6387</v>
      </c>
      <c r="F2184" s="4">
        <v>36703</v>
      </c>
      <c r="G2184" s="5" t="s">
        <v>954</v>
      </c>
      <c r="H2184" s="4">
        <v>0</v>
      </c>
      <c r="I2184" s="6">
        <v>3000000</v>
      </c>
      <c r="J2184" s="6">
        <v>2420548</v>
      </c>
      <c r="K2184" s="7">
        <f t="shared" si="68"/>
        <v>579452</v>
      </c>
      <c r="L2184" s="4" t="str">
        <f t="shared" si="69"/>
        <v>SIN REPORTE</v>
      </c>
    </row>
    <row r="2185" spans="1:12" x14ac:dyDescent="0.2">
      <c r="A2185" s="4" t="s">
        <v>11</v>
      </c>
      <c r="B2185" s="4" t="s">
        <v>12</v>
      </c>
      <c r="C2185" s="4" t="s">
        <v>1151</v>
      </c>
      <c r="D2185" s="4" t="s">
        <v>2583</v>
      </c>
      <c r="E2185" s="4" t="s">
        <v>6388</v>
      </c>
      <c r="F2185" s="4">
        <v>1659398</v>
      </c>
      <c r="G2185" s="5" t="s">
        <v>954</v>
      </c>
      <c r="H2185" s="4">
        <v>0</v>
      </c>
      <c r="I2185" s="6">
        <v>3000000</v>
      </c>
      <c r="J2185" s="6">
        <v>2421552</v>
      </c>
      <c r="K2185" s="7">
        <f t="shared" si="68"/>
        <v>578448</v>
      </c>
      <c r="L2185" s="4" t="str">
        <f t="shared" si="69"/>
        <v>SIN REPORTE</v>
      </c>
    </row>
    <row r="2186" spans="1:12" x14ac:dyDescent="0.2">
      <c r="A2186" s="4" t="s">
        <v>11</v>
      </c>
      <c r="B2186" s="4" t="s">
        <v>12</v>
      </c>
      <c r="C2186" s="4" t="s">
        <v>2392</v>
      </c>
      <c r="D2186" s="4" t="s">
        <v>1167</v>
      </c>
      <c r="E2186" s="4" t="s">
        <v>6389</v>
      </c>
      <c r="F2186" s="4">
        <v>566495</v>
      </c>
      <c r="G2186" s="5" t="s">
        <v>954</v>
      </c>
      <c r="H2186" s="4">
        <v>0</v>
      </c>
      <c r="I2186" s="6">
        <v>3000000</v>
      </c>
      <c r="J2186" s="6">
        <v>2422556</v>
      </c>
      <c r="K2186" s="7">
        <f t="shared" si="68"/>
        <v>577444</v>
      </c>
      <c r="L2186" s="4" t="str">
        <f t="shared" si="69"/>
        <v>SIN REPORTE</v>
      </c>
    </row>
    <row r="2187" spans="1:12" x14ac:dyDescent="0.2">
      <c r="A2187" s="4" t="s">
        <v>11</v>
      </c>
      <c r="B2187" s="4" t="s">
        <v>157</v>
      </c>
      <c r="C2187" s="4" t="s">
        <v>1976</v>
      </c>
      <c r="D2187" s="4" t="s">
        <v>1415</v>
      </c>
      <c r="E2187" s="4" t="s">
        <v>6390</v>
      </c>
      <c r="F2187" s="4">
        <v>1508389</v>
      </c>
      <c r="G2187" s="5" t="s">
        <v>954</v>
      </c>
      <c r="H2187" s="4">
        <v>0</v>
      </c>
      <c r="I2187" s="6">
        <v>3000000</v>
      </c>
      <c r="J2187" s="6">
        <v>2423560</v>
      </c>
      <c r="K2187" s="7">
        <f t="shared" si="68"/>
        <v>576440</v>
      </c>
      <c r="L2187" s="4" t="str">
        <f t="shared" si="69"/>
        <v>SIN REPORTE</v>
      </c>
    </row>
    <row r="2188" spans="1:12" x14ac:dyDescent="0.2">
      <c r="A2188" s="4" t="s">
        <v>11</v>
      </c>
      <c r="B2188" s="4" t="s">
        <v>19</v>
      </c>
      <c r="C2188" s="4" t="s">
        <v>2392</v>
      </c>
      <c r="D2188" s="4" t="s">
        <v>2947</v>
      </c>
      <c r="E2188" s="4" t="s">
        <v>6391</v>
      </c>
      <c r="F2188" s="4">
        <v>621050</v>
      </c>
      <c r="G2188" s="5" t="s">
        <v>954</v>
      </c>
      <c r="H2188" s="4">
        <v>0</v>
      </c>
      <c r="I2188" s="6">
        <v>3000000</v>
      </c>
      <c r="J2188" s="6">
        <v>2424564</v>
      </c>
      <c r="K2188" s="7">
        <f t="shared" si="68"/>
        <v>575436</v>
      </c>
      <c r="L2188" s="4" t="str">
        <f t="shared" si="69"/>
        <v>SIN REPORTE</v>
      </c>
    </row>
    <row r="2189" spans="1:12" x14ac:dyDescent="0.2">
      <c r="A2189" s="4" t="s">
        <v>11</v>
      </c>
      <c r="B2189" s="4" t="s">
        <v>67</v>
      </c>
      <c r="C2189" s="4" t="s">
        <v>2392</v>
      </c>
      <c r="D2189" s="4" t="s">
        <v>2948</v>
      </c>
      <c r="E2189" s="4" t="s">
        <v>6392</v>
      </c>
      <c r="F2189" s="4">
        <v>532414</v>
      </c>
      <c r="G2189" s="5" t="s">
        <v>954</v>
      </c>
      <c r="H2189" s="4">
        <v>0</v>
      </c>
      <c r="I2189" s="6">
        <v>3000000</v>
      </c>
      <c r="J2189" s="6">
        <v>2425568</v>
      </c>
      <c r="K2189" s="7">
        <f t="shared" si="68"/>
        <v>574432</v>
      </c>
      <c r="L2189" s="4" t="str">
        <f t="shared" si="69"/>
        <v>SIN REPORTE</v>
      </c>
    </row>
    <row r="2190" spans="1:12" x14ac:dyDescent="0.2">
      <c r="A2190" s="4" t="s">
        <v>11</v>
      </c>
      <c r="B2190" s="4" t="s">
        <v>50</v>
      </c>
      <c r="C2190" s="4" t="s">
        <v>795</v>
      </c>
      <c r="D2190" s="4" t="s">
        <v>2949</v>
      </c>
      <c r="E2190" s="4" t="s">
        <v>6393</v>
      </c>
      <c r="F2190" s="4">
        <v>1535515</v>
      </c>
      <c r="G2190" s="5" t="s">
        <v>954</v>
      </c>
      <c r="H2190" s="4">
        <v>0</v>
      </c>
      <c r="I2190" s="6">
        <v>3000000</v>
      </c>
      <c r="J2190" s="6">
        <v>2426572</v>
      </c>
      <c r="K2190" s="7">
        <f t="shared" si="68"/>
        <v>573428</v>
      </c>
      <c r="L2190" s="4" t="str">
        <f t="shared" si="69"/>
        <v>SIN REPORTE</v>
      </c>
    </row>
    <row r="2191" spans="1:12" x14ac:dyDescent="0.2">
      <c r="A2191" s="4" t="s">
        <v>11</v>
      </c>
      <c r="B2191" s="4" t="s">
        <v>12</v>
      </c>
      <c r="C2191" s="4" t="s">
        <v>1134</v>
      </c>
      <c r="D2191" s="4" t="s">
        <v>2950</v>
      </c>
      <c r="E2191" s="4" t="s">
        <v>6394</v>
      </c>
      <c r="F2191" s="4">
        <v>571909</v>
      </c>
      <c r="G2191" s="5" t="s">
        <v>954</v>
      </c>
      <c r="H2191" s="4">
        <v>0</v>
      </c>
      <c r="I2191" s="6">
        <v>3000000</v>
      </c>
      <c r="J2191" s="6">
        <v>2427576</v>
      </c>
      <c r="K2191" s="7">
        <f t="shared" si="68"/>
        <v>572424</v>
      </c>
      <c r="L2191" s="4" t="str">
        <f t="shared" si="69"/>
        <v>SIN REPORTE</v>
      </c>
    </row>
    <row r="2192" spans="1:12" x14ac:dyDescent="0.2">
      <c r="A2192" s="4" t="s">
        <v>11</v>
      </c>
      <c r="B2192" s="4" t="s">
        <v>12</v>
      </c>
      <c r="C2192" s="4" t="s">
        <v>2392</v>
      </c>
      <c r="D2192" s="4" t="s">
        <v>2951</v>
      </c>
      <c r="E2192" s="4" t="s">
        <v>6395</v>
      </c>
      <c r="F2192" s="4">
        <v>1753480</v>
      </c>
      <c r="G2192" s="5" t="s">
        <v>954</v>
      </c>
      <c r="H2192" s="4">
        <v>0</v>
      </c>
      <c r="I2192" s="6">
        <v>3000000</v>
      </c>
      <c r="J2192" s="6">
        <v>2428580</v>
      </c>
      <c r="K2192" s="7">
        <f t="shared" si="68"/>
        <v>571420</v>
      </c>
      <c r="L2192" s="4" t="str">
        <f t="shared" si="69"/>
        <v>SIN REPORTE</v>
      </c>
    </row>
    <row r="2193" spans="1:12" x14ac:dyDescent="0.2">
      <c r="A2193" s="4" t="s">
        <v>11</v>
      </c>
      <c r="B2193" s="4" t="s">
        <v>19</v>
      </c>
      <c r="C2193" s="4" t="s">
        <v>2484</v>
      </c>
      <c r="D2193" s="4" t="s">
        <v>2952</v>
      </c>
      <c r="E2193" s="4" t="s">
        <v>6396</v>
      </c>
      <c r="F2193" s="4">
        <v>1687415</v>
      </c>
      <c r="G2193" s="5" t="s">
        <v>954</v>
      </c>
      <c r="H2193" s="4">
        <v>0</v>
      </c>
      <c r="I2193" s="6">
        <v>3000000</v>
      </c>
      <c r="J2193" s="6">
        <v>2429584</v>
      </c>
      <c r="K2193" s="7">
        <f t="shared" si="68"/>
        <v>570416</v>
      </c>
      <c r="L2193" s="4" t="str">
        <f t="shared" si="69"/>
        <v>SIN REPORTE</v>
      </c>
    </row>
    <row r="2194" spans="1:12" x14ac:dyDescent="0.2">
      <c r="A2194" s="4" t="s">
        <v>11</v>
      </c>
      <c r="B2194" s="4" t="s">
        <v>25</v>
      </c>
      <c r="C2194" s="4" t="s">
        <v>795</v>
      </c>
      <c r="D2194" s="4" t="s">
        <v>1325</v>
      </c>
      <c r="E2194" s="4" t="s">
        <v>6397</v>
      </c>
      <c r="F2194" s="4">
        <v>1621166</v>
      </c>
      <c r="G2194" s="5" t="s">
        <v>954</v>
      </c>
      <c r="H2194" s="4">
        <v>0</v>
      </c>
      <c r="I2194" s="6">
        <v>3000000</v>
      </c>
      <c r="J2194" s="6">
        <v>2430588</v>
      </c>
      <c r="K2194" s="7">
        <f t="shared" si="68"/>
        <v>569412</v>
      </c>
      <c r="L2194" s="4" t="str">
        <f t="shared" si="69"/>
        <v>SIN REPORTE</v>
      </c>
    </row>
    <row r="2195" spans="1:12" x14ac:dyDescent="0.2">
      <c r="A2195" s="4" t="s">
        <v>11</v>
      </c>
      <c r="B2195" s="4" t="s">
        <v>25</v>
      </c>
      <c r="C2195" s="4" t="s">
        <v>795</v>
      </c>
      <c r="D2195" s="4" t="s">
        <v>2953</v>
      </c>
      <c r="E2195" s="4" t="s">
        <v>6398</v>
      </c>
      <c r="F2195" s="4">
        <v>1365475</v>
      </c>
      <c r="G2195" s="5" t="s">
        <v>954</v>
      </c>
      <c r="H2195" s="4">
        <v>0</v>
      </c>
      <c r="I2195" s="6">
        <v>3000000</v>
      </c>
      <c r="J2195" s="6">
        <v>2431592</v>
      </c>
      <c r="K2195" s="7">
        <f t="shared" si="68"/>
        <v>568408</v>
      </c>
      <c r="L2195" s="4" t="str">
        <f t="shared" si="69"/>
        <v>SIN REPORTE</v>
      </c>
    </row>
    <row r="2196" spans="1:12" x14ac:dyDescent="0.2">
      <c r="A2196" s="4" t="s">
        <v>11</v>
      </c>
      <c r="B2196" s="4" t="s">
        <v>12</v>
      </c>
      <c r="C2196" s="4" t="s">
        <v>1452</v>
      </c>
      <c r="D2196" s="4" t="s">
        <v>2954</v>
      </c>
      <c r="E2196" s="4" t="s">
        <v>6399</v>
      </c>
      <c r="F2196" s="4">
        <v>1750643</v>
      </c>
      <c r="G2196" s="5" t="s">
        <v>954</v>
      </c>
      <c r="H2196" s="4">
        <v>0</v>
      </c>
      <c r="I2196" s="6">
        <v>3000000</v>
      </c>
      <c r="J2196" s="6">
        <v>2432596</v>
      </c>
      <c r="K2196" s="7">
        <f t="shared" si="68"/>
        <v>567404</v>
      </c>
      <c r="L2196" s="4" t="str">
        <f t="shared" si="69"/>
        <v>SIN REPORTE</v>
      </c>
    </row>
    <row r="2197" spans="1:12" x14ac:dyDescent="0.2">
      <c r="A2197" s="4" t="s">
        <v>11</v>
      </c>
      <c r="B2197" s="4" t="s">
        <v>16</v>
      </c>
      <c r="C2197" s="4" t="s">
        <v>795</v>
      </c>
      <c r="D2197" s="4" t="s">
        <v>2955</v>
      </c>
      <c r="E2197" s="4" t="s">
        <v>6400</v>
      </c>
      <c r="F2197" s="4">
        <v>1132198</v>
      </c>
      <c r="G2197" s="5" t="s">
        <v>954</v>
      </c>
      <c r="H2197" s="4">
        <v>0</v>
      </c>
      <c r="I2197" s="6">
        <v>3000000</v>
      </c>
      <c r="J2197" s="6">
        <v>2433600</v>
      </c>
      <c r="K2197" s="7">
        <f t="shared" si="68"/>
        <v>566400</v>
      </c>
      <c r="L2197" s="4" t="str">
        <f t="shared" si="69"/>
        <v>SIN REPORTE</v>
      </c>
    </row>
    <row r="2198" spans="1:12" x14ac:dyDescent="0.2">
      <c r="A2198" s="4" t="s">
        <v>11</v>
      </c>
      <c r="B2198" s="4" t="s">
        <v>50</v>
      </c>
      <c r="C2198" s="4" t="s">
        <v>2520</v>
      </c>
      <c r="D2198" s="4" t="s">
        <v>52</v>
      </c>
      <c r="E2198" s="4" t="s">
        <v>6401</v>
      </c>
      <c r="F2198" s="4">
        <v>799070</v>
      </c>
      <c r="G2198" s="5" t="s">
        <v>954</v>
      </c>
      <c r="H2198" s="4">
        <v>0</v>
      </c>
      <c r="I2198" s="6">
        <v>3000000</v>
      </c>
      <c r="J2198" s="6">
        <v>2434604</v>
      </c>
      <c r="K2198" s="7">
        <f t="shared" si="68"/>
        <v>565396</v>
      </c>
      <c r="L2198" s="4" t="str">
        <f t="shared" si="69"/>
        <v>SIN REPORTE</v>
      </c>
    </row>
    <row r="2199" spans="1:12" x14ac:dyDescent="0.2">
      <c r="A2199" s="4" t="s">
        <v>11</v>
      </c>
      <c r="B2199" s="4" t="s">
        <v>12</v>
      </c>
      <c r="C2199" s="4" t="s">
        <v>765</v>
      </c>
      <c r="D2199" s="4" t="s">
        <v>1710</v>
      </c>
      <c r="E2199" s="4" t="s">
        <v>6402</v>
      </c>
      <c r="F2199" s="4">
        <v>1660776</v>
      </c>
      <c r="G2199" s="5" t="s">
        <v>954</v>
      </c>
      <c r="H2199" s="4">
        <v>0</v>
      </c>
      <c r="I2199" s="6">
        <v>3000000</v>
      </c>
      <c r="J2199" s="6">
        <v>2435608</v>
      </c>
      <c r="K2199" s="7">
        <f t="shared" si="68"/>
        <v>564392</v>
      </c>
      <c r="L2199" s="4" t="str">
        <f t="shared" si="69"/>
        <v>SIN REPORTE</v>
      </c>
    </row>
    <row r="2200" spans="1:12" x14ac:dyDescent="0.2">
      <c r="A2200" s="4" t="s">
        <v>11</v>
      </c>
      <c r="B2200" s="4" t="s">
        <v>12</v>
      </c>
      <c r="C2200" s="4" t="s">
        <v>2255</v>
      </c>
      <c r="D2200" s="4" t="s">
        <v>2956</v>
      </c>
      <c r="E2200" s="4" t="s">
        <v>6403</v>
      </c>
      <c r="F2200" s="4">
        <v>732626</v>
      </c>
      <c r="G2200" s="5" t="s">
        <v>954</v>
      </c>
      <c r="H2200" s="4">
        <v>0</v>
      </c>
      <c r="I2200" s="6">
        <v>3000000</v>
      </c>
      <c r="J2200" s="6">
        <v>2436612</v>
      </c>
      <c r="K2200" s="7">
        <f t="shared" si="68"/>
        <v>563388</v>
      </c>
      <c r="L2200" s="4" t="str">
        <f t="shared" si="69"/>
        <v>SIN REPORTE</v>
      </c>
    </row>
    <row r="2201" spans="1:12" x14ac:dyDescent="0.2">
      <c r="A2201" s="4" t="s">
        <v>11</v>
      </c>
      <c r="B2201" s="4" t="s">
        <v>50</v>
      </c>
      <c r="C2201" s="4" t="s">
        <v>1168</v>
      </c>
      <c r="D2201" s="4" t="s">
        <v>2957</v>
      </c>
      <c r="E2201" s="4" t="s">
        <v>6404</v>
      </c>
      <c r="F2201" s="4">
        <v>1507597</v>
      </c>
      <c r="G2201" s="5" t="s">
        <v>954</v>
      </c>
      <c r="H2201" s="4">
        <v>0</v>
      </c>
      <c r="I2201" s="6">
        <v>3000000</v>
      </c>
      <c r="J2201" s="6">
        <v>2437616</v>
      </c>
      <c r="K2201" s="7">
        <f t="shared" si="68"/>
        <v>562384</v>
      </c>
      <c r="L2201" s="4" t="str">
        <f t="shared" si="69"/>
        <v>SIN REPORTE</v>
      </c>
    </row>
    <row r="2202" spans="1:12" x14ac:dyDescent="0.2">
      <c r="A2202" s="4" t="s">
        <v>11</v>
      </c>
      <c r="B2202" s="4" t="s">
        <v>19</v>
      </c>
      <c r="C2202" s="4" t="s">
        <v>1168</v>
      </c>
      <c r="D2202" s="4" t="s">
        <v>196</v>
      </c>
      <c r="E2202" s="4" t="s">
        <v>6405</v>
      </c>
      <c r="F2202" s="4">
        <v>1209798</v>
      </c>
      <c r="G2202" s="5" t="s">
        <v>954</v>
      </c>
      <c r="H2202" s="4">
        <v>0</v>
      </c>
      <c r="I2202" s="6">
        <v>3000000</v>
      </c>
      <c r="J2202" s="6">
        <v>2438620</v>
      </c>
      <c r="K2202" s="7">
        <f t="shared" si="68"/>
        <v>561380</v>
      </c>
      <c r="L2202" s="4" t="str">
        <f t="shared" si="69"/>
        <v>SIN REPORTE</v>
      </c>
    </row>
    <row r="2203" spans="1:12" x14ac:dyDescent="0.2">
      <c r="A2203" s="4" t="s">
        <v>11</v>
      </c>
      <c r="B2203" s="4" t="s">
        <v>25</v>
      </c>
      <c r="C2203" s="4" t="s">
        <v>2958</v>
      </c>
      <c r="D2203" s="4" t="s">
        <v>2959</v>
      </c>
      <c r="E2203" s="4" t="s">
        <v>6406</v>
      </c>
      <c r="F2203" s="4">
        <v>636090</v>
      </c>
      <c r="G2203" s="5" t="s">
        <v>954</v>
      </c>
      <c r="H2203" s="4">
        <v>0</v>
      </c>
      <c r="I2203" s="6">
        <v>3000000</v>
      </c>
      <c r="J2203" s="6">
        <v>2439624</v>
      </c>
      <c r="K2203" s="7">
        <f t="shared" si="68"/>
        <v>560376</v>
      </c>
      <c r="L2203" s="4" t="str">
        <f t="shared" si="69"/>
        <v>SIN REPORTE</v>
      </c>
    </row>
    <row r="2204" spans="1:12" x14ac:dyDescent="0.2">
      <c r="A2204" s="4" t="s">
        <v>11</v>
      </c>
      <c r="B2204" s="4" t="s">
        <v>22</v>
      </c>
      <c r="C2204" s="4" t="s">
        <v>1168</v>
      </c>
      <c r="D2204" s="4" t="s">
        <v>2960</v>
      </c>
      <c r="E2204" s="4" t="s">
        <v>6407</v>
      </c>
      <c r="F2204" s="4">
        <v>751188</v>
      </c>
      <c r="G2204" s="5" t="s">
        <v>954</v>
      </c>
      <c r="H2204" s="4">
        <v>0</v>
      </c>
      <c r="I2204" s="6">
        <v>3000000</v>
      </c>
      <c r="J2204" s="6">
        <v>2440628</v>
      </c>
      <c r="K2204" s="7">
        <f t="shared" si="68"/>
        <v>559372</v>
      </c>
      <c r="L2204" s="4" t="str">
        <f t="shared" si="69"/>
        <v>SIN REPORTE</v>
      </c>
    </row>
    <row r="2205" spans="1:12" x14ac:dyDescent="0.2">
      <c r="A2205" s="4" t="s">
        <v>11</v>
      </c>
      <c r="B2205" s="4" t="s">
        <v>19</v>
      </c>
      <c r="C2205" s="4" t="s">
        <v>2697</v>
      </c>
      <c r="D2205" s="4" t="s">
        <v>345</v>
      </c>
      <c r="E2205" s="4" t="s">
        <v>6408</v>
      </c>
      <c r="F2205" s="4">
        <v>1526506</v>
      </c>
      <c r="G2205" s="5" t="s">
        <v>954</v>
      </c>
      <c r="H2205" s="4">
        <v>0</v>
      </c>
      <c r="I2205" s="6">
        <v>3000000</v>
      </c>
      <c r="J2205" s="6">
        <v>2441632</v>
      </c>
      <c r="K2205" s="7">
        <f t="shared" si="68"/>
        <v>558368</v>
      </c>
      <c r="L2205" s="4" t="str">
        <f t="shared" si="69"/>
        <v>SIN REPORTE</v>
      </c>
    </row>
    <row r="2206" spans="1:12" x14ac:dyDescent="0.2">
      <c r="A2206" s="4" t="s">
        <v>11</v>
      </c>
      <c r="B2206" s="4" t="s">
        <v>22</v>
      </c>
      <c r="C2206" s="4" t="s">
        <v>1648</v>
      </c>
      <c r="D2206" s="4" t="s">
        <v>2961</v>
      </c>
      <c r="E2206" s="4" t="s">
        <v>6409</v>
      </c>
      <c r="F2206" s="4">
        <v>1503885</v>
      </c>
      <c r="G2206" s="5" t="s">
        <v>954</v>
      </c>
      <c r="H2206" s="4">
        <v>0</v>
      </c>
      <c r="I2206" s="6">
        <v>3000000</v>
      </c>
      <c r="J2206" s="6">
        <v>2442636</v>
      </c>
      <c r="K2206" s="7">
        <f t="shared" si="68"/>
        <v>557364</v>
      </c>
      <c r="L2206" s="4" t="str">
        <f t="shared" si="69"/>
        <v>SIN REPORTE</v>
      </c>
    </row>
    <row r="2207" spans="1:12" x14ac:dyDescent="0.2">
      <c r="A2207" s="4" t="s">
        <v>11</v>
      </c>
      <c r="B2207" s="4" t="s">
        <v>19</v>
      </c>
      <c r="C2207" s="4" t="s">
        <v>1648</v>
      </c>
      <c r="D2207" s="4" t="s">
        <v>2962</v>
      </c>
      <c r="E2207" s="4" t="s">
        <v>6410</v>
      </c>
      <c r="F2207" s="4">
        <v>1212156</v>
      </c>
      <c r="G2207" s="5" t="s">
        <v>954</v>
      </c>
      <c r="H2207" s="4">
        <v>0</v>
      </c>
      <c r="I2207" s="6">
        <v>3000000</v>
      </c>
      <c r="J2207" s="6">
        <v>2443640</v>
      </c>
      <c r="K2207" s="7">
        <f t="shared" si="68"/>
        <v>556360</v>
      </c>
      <c r="L2207" s="4" t="str">
        <f t="shared" si="69"/>
        <v>SIN REPORTE</v>
      </c>
    </row>
    <row r="2208" spans="1:12" x14ac:dyDescent="0.2">
      <c r="A2208" s="4" t="s">
        <v>11</v>
      </c>
      <c r="B2208" s="4" t="s">
        <v>50</v>
      </c>
      <c r="C2208" s="4" t="s">
        <v>1648</v>
      </c>
      <c r="D2208" s="4" t="s">
        <v>2963</v>
      </c>
      <c r="E2208" s="4" t="s">
        <v>6411</v>
      </c>
      <c r="F2208" s="4">
        <v>671709</v>
      </c>
      <c r="G2208" s="5" t="s">
        <v>954</v>
      </c>
      <c r="H2208" s="4">
        <v>0</v>
      </c>
      <c r="I2208" s="6">
        <v>3000000</v>
      </c>
      <c r="J2208" s="6">
        <v>2444644</v>
      </c>
      <c r="K2208" s="7">
        <f t="shared" si="68"/>
        <v>555356</v>
      </c>
      <c r="L2208" s="4" t="str">
        <f t="shared" si="69"/>
        <v>SIN REPORTE</v>
      </c>
    </row>
    <row r="2209" spans="1:12" x14ac:dyDescent="0.2">
      <c r="A2209" s="4" t="s">
        <v>11</v>
      </c>
      <c r="B2209" s="4" t="s">
        <v>19</v>
      </c>
      <c r="C2209" s="4" t="s">
        <v>1648</v>
      </c>
      <c r="D2209" s="4" t="s">
        <v>2964</v>
      </c>
      <c r="E2209" s="4" t="s">
        <v>6412</v>
      </c>
      <c r="F2209" s="4">
        <v>612117</v>
      </c>
      <c r="G2209" s="5" t="s">
        <v>954</v>
      </c>
      <c r="H2209" s="4">
        <v>0</v>
      </c>
      <c r="I2209" s="6">
        <v>3000000</v>
      </c>
      <c r="J2209" s="6">
        <v>2445648</v>
      </c>
      <c r="K2209" s="7">
        <f t="shared" si="68"/>
        <v>554352</v>
      </c>
      <c r="L2209" s="4" t="str">
        <f t="shared" si="69"/>
        <v>SIN REPORTE</v>
      </c>
    </row>
    <row r="2210" spans="1:12" x14ac:dyDescent="0.2">
      <c r="A2210" s="4" t="s">
        <v>11</v>
      </c>
      <c r="B2210" s="4" t="s">
        <v>22</v>
      </c>
      <c r="C2210" s="4" t="s">
        <v>1648</v>
      </c>
      <c r="D2210" s="4" t="s">
        <v>2965</v>
      </c>
      <c r="E2210" s="4" t="s">
        <v>6413</v>
      </c>
      <c r="F2210" s="4">
        <v>1297785</v>
      </c>
      <c r="G2210" s="5" t="s">
        <v>954</v>
      </c>
      <c r="H2210" s="4">
        <v>0</v>
      </c>
      <c r="I2210" s="6">
        <v>3000000</v>
      </c>
      <c r="J2210" s="6">
        <v>2446652</v>
      </c>
      <c r="K2210" s="7">
        <f t="shared" si="68"/>
        <v>553348</v>
      </c>
      <c r="L2210" s="4" t="str">
        <f t="shared" si="69"/>
        <v>SIN REPORTE</v>
      </c>
    </row>
    <row r="2211" spans="1:12" x14ac:dyDescent="0.2">
      <c r="A2211" s="4" t="s">
        <v>11</v>
      </c>
      <c r="B2211" s="4" t="s">
        <v>25</v>
      </c>
      <c r="C2211" s="4" t="s">
        <v>2966</v>
      </c>
      <c r="D2211" s="4" t="s">
        <v>483</v>
      </c>
      <c r="E2211" s="4" t="s">
        <v>6414</v>
      </c>
      <c r="F2211" s="4">
        <v>1539525</v>
      </c>
      <c r="G2211" s="5" t="s">
        <v>954</v>
      </c>
      <c r="H2211" s="4">
        <v>0</v>
      </c>
      <c r="I2211" s="6">
        <v>3000000</v>
      </c>
      <c r="J2211" s="6">
        <v>2447656</v>
      </c>
      <c r="K2211" s="7">
        <f t="shared" si="68"/>
        <v>552344</v>
      </c>
      <c r="L2211" s="4" t="str">
        <f t="shared" si="69"/>
        <v>SIN REPORTE</v>
      </c>
    </row>
    <row r="2212" spans="1:12" x14ac:dyDescent="0.2">
      <c r="A2212" s="4" t="s">
        <v>11</v>
      </c>
      <c r="B2212" s="4" t="s">
        <v>19</v>
      </c>
      <c r="C2212" s="4" t="s">
        <v>2967</v>
      </c>
      <c r="D2212" s="4" t="s">
        <v>2968</v>
      </c>
      <c r="E2212" s="4" t="s">
        <v>6415</v>
      </c>
      <c r="F2212" s="4">
        <v>1527454</v>
      </c>
      <c r="G2212" s="5" t="s">
        <v>954</v>
      </c>
      <c r="H2212" s="4">
        <v>0</v>
      </c>
      <c r="I2212" s="6">
        <v>3000000</v>
      </c>
      <c r="J2212" s="6">
        <v>2448660</v>
      </c>
      <c r="K2212" s="7">
        <f t="shared" si="68"/>
        <v>551340</v>
      </c>
      <c r="L2212" s="4" t="str">
        <f t="shared" si="69"/>
        <v>SIN REPORTE</v>
      </c>
    </row>
    <row r="2213" spans="1:12" x14ac:dyDescent="0.2">
      <c r="A2213" s="4" t="s">
        <v>11</v>
      </c>
      <c r="B2213" s="4" t="s">
        <v>50</v>
      </c>
      <c r="C2213" s="4" t="s">
        <v>1312</v>
      </c>
      <c r="D2213" s="4" t="s">
        <v>2969</v>
      </c>
      <c r="E2213" s="4" t="s">
        <v>6416</v>
      </c>
      <c r="F2213" s="4">
        <v>1525557</v>
      </c>
      <c r="G2213" s="5" t="s">
        <v>954</v>
      </c>
      <c r="H2213" s="4">
        <v>0</v>
      </c>
      <c r="I2213" s="6">
        <v>3000000</v>
      </c>
      <c r="J2213" s="6">
        <v>2449664</v>
      </c>
      <c r="K2213" s="7">
        <f t="shared" si="68"/>
        <v>550336</v>
      </c>
      <c r="L2213" s="4" t="str">
        <f t="shared" si="69"/>
        <v>SIN REPORTE</v>
      </c>
    </row>
    <row r="2214" spans="1:12" x14ac:dyDescent="0.2">
      <c r="A2214" s="4" t="s">
        <v>11</v>
      </c>
      <c r="B2214" s="4" t="s">
        <v>22</v>
      </c>
      <c r="C2214" s="4" t="s">
        <v>1312</v>
      </c>
      <c r="D2214" s="4" t="s">
        <v>2970</v>
      </c>
      <c r="E2214" s="4" t="s">
        <v>6417</v>
      </c>
      <c r="F2214" s="4">
        <v>507937</v>
      </c>
      <c r="G2214" s="5" t="s">
        <v>954</v>
      </c>
      <c r="H2214" s="4">
        <v>0</v>
      </c>
      <c r="I2214" s="6">
        <v>3000000</v>
      </c>
      <c r="J2214" s="6">
        <v>2450668</v>
      </c>
      <c r="K2214" s="7">
        <f t="shared" si="68"/>
        <v>549332</v>
      </c>
      <c r="L2214" s="4" t="str">
        <f t="shared" si="69"/>
        <v>SIN REPORTE</v>
      </c>
    </row>
    <row r="2215" spans="1:12" x14ac:dyDescent="0.2">
      <c r="A2215" s="4" t="s">
        <v>11</v>
      </c>
      <c r="B2215" s="4" t="s">
        <v>12</v>
      </c>
      <c r="C2215" s="4" t="s">
        <v>1312</v>
      </c>
      <c r="D2215" s="4" t="s">
        <v>2971</v>
      </c>
      <c r="E2215" s="4" t="s">
        <v>6418</v>
      </c>
      <c r="F2215" s="4">
        <v>1660727</v>
      </c>
      <c r="G2215" s="5" t="s">
        <v>954</v>
      </c>
      <c r="H2215" s="4">
        <v>0</v>
      </c>
      <c r="I2215" s="6">
        <v>3000000</v>
      </c>
      <c r="J2215" s="6">
        <v>2451672</v>
      </c>
      <c r="K2215" s="7">
        <f t="shared" si="68"/>
        <v>548328</v>
      </c>
      <c r="L2215" s="4" t="str">
        <f t="shared" si="69"/>
        <v>SIN REPORTE</v>
      </c>
    </row>
    <row r="2216" spans="1:12" x14ac:dyDescent="0.2">
      <c r="A2216" s="4" t="s">
        <v>11</v>
      </c>
      <c r="B2216" s="4" t="s">
        <v>146</v>
      </c>
      <c r="C2216" s="4" t="s">
        <v>625</v>
      </c>
      <c r="D2216" s="4" t="s">
        <v>2972</v>
      </c>
      <c r="E2216" s="4" t="s">
        <v>6419</v>
      </c>
      <c r="F2216" s="4">
        <v>1149846</v>
      </c>
      <c r="G2216" s="5" t="s">
        <v>954</v>
      </c>
      <c r="H2216" s="4">
        <v>0</v>
      </c>
      <c r="I2216" s="6">
        <v>3000000</v>
      </c>
      <c r="J2216" s="6">
        <v>2452676</v>
      </c>
      <c r="K2216" s="7">
        <f t="shared" si="68"/>
        <v>547324</v>
      </c>
      <c r="L2216" s="4" t="str">
        <f t="shared" si="69"/>
        <v>SIN REPORTE</v>
      </c>
    </row>
    <row r="2217" spans="1:12" x14ac:dyDescent="0.2">
      <c r="A2217" s="4" t="s">
        <v>11</v>
      </c>
      <c r="B2217" s="4" t="s">
        <v>67</v>
      </c>
      <c r="C2217" s="4" t="s">
        <v>1312</v>
      </c>
      <c r="D2217" s="4" t="s">
        <v>2855</v>
      </c>
      <c r="E2217" s="4" t="s">
        <v>6420</v>
      </c>
      <c r="F2217" s="4">
        <v>1517349</v>
      </c>
      <c r="G2217" s="5" t="s">
        <v>954</v>
      </c>
      <c r="H2217" s="4">
        <v>0</v>
      </c>
      <c r="I2217" s="6">
        <v>3000000</v>
      </c>
      <c r="J2217" s="6">
        <v>2453680</v>
      </c>
      <c r="K2217" s="7">
        <f t="shared" si="68"/>
        <v>546320</v>
      </c>
      <c r="L2217" s="4" t="str">
        <f t="shared" si="69"/>
        <v>SIN REPORTE</v>
      </c>
    </row>
    <row r="2218" spans="1:12" x14ac:dyDescent="0.2">
      <c r="A2218" s="4" t="s">
        <v>11</v>
      </c>
      <c r="B2218" s="4" t="s">
        <v>50</v>
      </c>
      <c r="C2218" s="4" t="s">
        <v>757</v>
      </c>
      <c r="D2218" s="4" t="s">
        <v>2973</v>
      </c>
      <c r="E2218" s="4" t="s">
        <v>6421</v>
      </c>
      <c r="F2218" s="4">
        <v>529543</v>
      </c>
      <c r="G2218" s="5" t="s">
        <v>954</v>
      </c>
      <c r="H2218" s="4">
        <v>0</v>
      </c>
      <c r="I2218" s="6">
        <v>3000000</v>
      </c>
      <c r="J2218" s="6">
        <v>2454684</v>
      </c>
      <c r="K2218" s="7">
        <f t="shared" si="68"/>
        <v>545316</v>
      </c>
      <c r="L2218" s="4" t="str">
        <f t="shared" si="69"/>
        <v>SIN REPORTE</v>
      </c>
    </row>
    <row r="2219" spans="1:12" x14ac:dyDescent="0.2">
      <c r="A2219" s="4" t="s">
        <v>11</v>
      </c>
      <c r="B2219" s="4" t="s">
        <v>25</v>
      </c>
      <c r="C2219" s="4" t="s">
        <v>2974</v>
      </c>
      <c r="D2219" s="4" t="s">
        <v>2975</v>
      </c>
      <c r="E2219" s="4" t="s">
        <v>6422</v>
      </c>
      <c r="F2219" s="4">
        <v>717114</v>
      </c>
      <c r="G2219" s="5" t="s">
        <v>954</v>
      </c>
      <c r="H2219" s="4">
        <v>0</v>
      </c>
      <c r="I2219" s="6">
        <v>3000000</v>
      </c>
      <c r="J2219" s="6">
        <v>2455688</v>
      </c>
      <c r="K2219" s="7">
        <f t="shared" si="68"/>
        <v>544312</v>
      </c>
      <c r="L2219" s="4" t="str">
        <f t="shared" si="69"/>
        <v>SIN REPORTE</v>
      </c>
    </row>
    <row r="2220" spans="1:12" x14ac:dyDescent="0.2">
      <c r="A2220" s="4" t="s">
        <v>11</v>
      </c>
      <c r="B2220" s="4" t="s">
        <v>146</v>
      </c>
      <c r="C2220" s="4" t="s">
        <v>2974</v>
      </c>
      <c r="D2220" s="4" t="s">
        <v>2976</v>
      </c>
      <c r="E2220" s="4" t="s">
        <v>6423</v>
      </c>
      <c r="F2220" s="4">
        <v>1592433</v>
      </c>
      <c r="G2220" s="5" t="s">
        <v>954</v>
      </c>
      <c r="H2220" s="4">
        <v>0</v>
      </c>
      <c r="I2220" s="6">
        <v>3000000</v>
      </c>
      <c r="J2220" s="6">
        <v>2456692</v>
      </c>
      <c r="K2220" s="7">
        <f t="shared" si="68"/>
        <v>543308</v>
      </c>
      <c r="L2220" s="4" t="str">
        <f t="shared" si="69"/>
        <v>SIN REPORTE</v>
      </c>
    </row>
    <row r="2221" spans="1:12" x14ac:dyDescent="0.2">
      <c r="A2221" s="4" t="s">
        <v>11</v>
      </c>
      <c r="B2221" s="4" t="s">
        <v>16</v>
      </c>
      <c r="C2221" s="4" t="s">
        <v>2977</v>
      </c>
      <c r="D2221" s="4" t="s">
        <v>297</v>
      </c>
      <c r="E2221" s="4" t="s">
        <v>6424</v>
      </c>
      <c r="F2221" s="4">
        <v>1508801</v>
      </c>
      <c r="G2221" s="5" t="s">
        <v>954</v>
      </c>
      <c r="H2221" s="4">
        <v>0</v>
      </c>
      <c r="I2221" s="6">
        <v>3000000</v>
      </c>
      <c r="J2221" s="6">
        <v>2457696</v>
      </c>
      <c r="K2221" s="7">
        <f t="shared" si="68"/>
        <v>542304</v>
      </c>
      <c r="L2221" s="4" t="str">
        <f t="shared" si="69"/>
        <v>SIN REPORTE</v>
      </c>
    </row>
    <row r="2222" spans="1:12" x14ac:dyDescent="0.2">
      <c r="A2222" s="4" t="s">
        <v>11</v>
      </c>
      <c r="B2222" s="4" t="s">
        <v>488</v>
      </c>
      <c r="C2222" s="4" t="s">
        <v>1014</v>
      </c>
      <c r="D2222" s="4" t="s">
        <v>2498</v>
      </c>
      <c r="E2222" s="4" t="s">
        <v>6425</v>
      </c>
      <c r="F2222" s="4">
        <v>1686672</v>
      </c>
      <c r="G2222" s="5" t="s">
        <v>954</v>
      </c>
      <c r="H2222" s="4">
        <v>0</v>
      </c>
      <c r="I2222" s="6">
        <v>3000000</v>
      </c>
      <c r="J2222" s="6">
        <v>2458700</v>
      </c>
      <c r="K2222" s="7">
        <f t="shared" si="68"/>
        <v>541300</v>
      </c>
      <c r="L2222" s="4" t="str">
        <f t="shared" si="69"/>
        <v>SIN REPORTE</v>
      </c>
    </row>
    <row r="2223" spans="1:12" x14ac:dyDescent="0.2">
      <c r="A2223" s="4" t="s">
        <v>11</v>
      </c>
      <c r="B2223" s="4" t="s">
        <v>50</v>
      </c>
      <c r="C2223" s="4" t="s">
        <v>2978</v>
      </c>
      <c r="D2223" s="4" t="s">
        <v>2498</v>
      </c>
      <c r="E2223" s="4" t="s">
        <v>6426</v>
      </c>
      <c r="F2223" s="4">
        <v>638948</v>
      </c>
      <c r="G2223" s="5" t="s">
        <v>954</v>
      </c>
      <c r="H2223" s="4">
        <v>0</v>
      </c>
      <c r="I2223" s="6">
        <v>3000000</v>
      </c>
      <c r="J2223" s="6">
        <v>2459704</v>
      </c>
      <c r="K2223" s="7">
        <f t="shared" si="68"/>
        <v>540296</v>
      </c>
      <c r="L2223" s="4" t="str">
        <f t="shared" si="69"/>
        <v>SIN REPORTE</v>
      </c>
    </row>
    <row r="2224" spans="1:12" x14ac:dyDescent="0.2">
      <c r="A2224" s="4" t="s">
        <v>11</v>
      </c>
      <c r="B2224" s="4" t="s">
        <v>12</v>
      </c>
      <c r="C2224" s="4" t="s">
        <v>2978</v>
      </c>
      <c r="D2224" s="4" t="s">
        <v>636</v>
      </c>
      <c r="E2224" s="4" t="s">
        <v>6427</v>
      </c>
      <c r="F2224" s="4">
        <v>1661592</v>
      </c>
      <c r="G2224" s="5" t="s">
        <v>954</v>
      </c>
      <c r="H2224" s="4">
        <v>0</v>
      </c>
      <c r="I2224" s="6">
        <v>3000000</v>
      </c>
      <c r="J2224" s="6">
        <v>2460708</v>
      </c>
      <c r="K2224" s="7">
        <f t="shared" si="68"/>
        <v>539292</v>
      </c>
      <c r="L2224" s="4" t="str">
        <f t="shared" si="69"/>
        <v>SIN REPORTE</v>
      </c>
    </row>
    <row r="2225" spans="1:12" x14ac:dyDescent="0.2">
      <c r="A2225" s="4" t="s">
        <v>11</v>
      </c>
      <c r="B2225" s="4" t="s">
        <v>25</v>
      </c>
      <c r="C2225" s="4" t="s">
        <v>765</v>
      </c>
      <c r="D2225" s="4" t="s">
        <v>2979</v>
      </c>
      <c r="E2225" s="4" t="s">
        <v>6428</v>
      </c>
      <c r="F2225" s="4">
        <v>764405</v>
      </c>
      <c r="G2225" s="5" t="s">
        <v>954</v>
      </c>
      <c r="H2225" s="4">
        <v>0</v>
      </c>
      <c r="I2225" s="6">
        <v>3000000</v>
      </c>
      <c r="J2225" s="6">
        <v>2461712</v>
      </c>
      <c r="K2225" s="7">
        <f t="shared" si="68"/>
        <v>538288</v>
      </c>
      <c r="L2225" s="4" t="str">
        <f t="shared" si="69"/>
        <v>SIN REPORTE</v>
      </c>
    </row>
    <row r="2226" spans="1:12" x14ac:dyDescent="0.2">
      <c r="A2226" s="4" t="s">
        <v>11</v>
      </c>
      <c r="B2226" s="4" t="s">
        <v>146</v>
      </c>
      <c r="C2226" s="4" t="s">
        <v>1012</v>
      </c>
      <c r="D2226" s="4" t="s">
        <v>1318</v>
      </c>
      <c r="E2226" s="4" t="s">
        <v>6429</v>
      </c>
      <c r="F2226" s="4">
        <v>1069101</v>
      </c>
      <c r="G2226" s="5" t="s">
        <v>954</v>
      </c>
      <c r="H2226" s="4">
        <v>0</v>
      </c>
      <c r="I2226" s="6">
        <v>3000000</v>
      </c>
      <c r="J2226" s="6">
        <v>2462716</v>
      </c>
      <c r="K2226" s="7">
        <f t="shared" si="68"/>
        <v>537284</v>
      </c>
      <c r="L2226" s="4" t="str">
        <f t="shared" si="69"/>
        <v>SIN REPORTE</v>
      </c>
    </row>
    <row r="2227" spans="1:12" x14ac:dyDescent="0.2">
      <c r="A2227" s="4" t="s">
        <v>11</v>
      </c>
      <c r="B2227" s="4" t="s">
        <v>12</v>
      </c>
      <c r="C2227" s="4" t="s">
        <v>1012</v>
      </c>
      <c r="D2227" s="4" t="s">
        <v>349</v>
      </c>
      <c r="E2227" s="4" t="s">
        <v>6430</v>
      </c>
      <c r="F2227" s="4">
        <v>738433</v>
      </c>
      <c r="G2227" s="5" t="s">
        <v>954</v>
      </c>
      <c r="H2227" s="4">
        <v>0</v>
      </c>
      <c r="I2227" s="6">
        <v>3000000</v>
      </c>
      <c r="J2227" s="6">
        <v>2463720</v>
      </c>
      <c r="K2227" s="7">
        <f t="shared" si="68"/>
        <v>536280</v>
      </c>
      <c r="L2227" s="4" t="str">
        <f t="shared" si="69"/>
        <v>SIN REPORTE</v>
      </c>
    </row>
    <row r="2228" spans="1:12" x14ac:dyDescent="0.2">
      <c r="A2228" s="4" t="s">
        <v>11</v>
      </c>
      <c r="B2228" s="4" t="s">
        <v>12</v>
      </c>
      <c r="C2228" s="4" t="s">
        <v>1271</v>
      </c>
      <c r="D2228" s="4" t="s">
        <v>2957</v>
      </c>
      <c r="E2228" s="4" t="s">
        <v>6431</v>
      </c>
      <c r="F2228" s="4">
        <v>739993</v>
      </c>
      <c r="G2228" s="5" t="s">
        <v>954</v>
      </c>
      <c r="H2228" s="4">
        <v>0</v>
      </c>
      <c r="I2228" s="6">
        <v>3000000</v>
      </c>
      <c r="J2228" s="6">
        <v>2464724</v>
      </c>
      <c r="K2228" s="7">
        <f t="shared" si="68"/>
        <v>535276</v>
      </c>
      <c r="L2228" s="4" t="str">
        <f t="shared" si="69"/>
        <v>SIN REPORTE</v>
      </c>
    </row>
    <row r="2229" spans="1:12" x14ac:dyDescent="0.2">
      <c r="A2229" s="4" t="s">
        <v>11</v>
      </c>
      <c r="B2229" s="4" t="s">
        <v>22</v>
      </c>
      <c r="C2229" s="4" t="s">
        <v>2945</v>
      </c>
      <c r="D2229" s="4" t="s">
        <v>2980</v>
      </c>
      <c r="E2229" s="4" t="s">
        <v>6432</v>
      </c>
      <c r="F2229" s="4">
        <v>1451226</v>
      </c>
      <c r="G2229" s="5" t="s">
        <v>954</v>
      </c>
      <c r="H2229" s="4">
        <v>0</v>
      </c>
      <c r="I2229" s="6">
        <v>3000000</v>
      </c>
      <c r="J2229" s="6">
        <v>2465728</v>
      </c>
      <c r="K2229" s="7">
        <f t="shared" si="68"/>
        <v>534272</v>
      </c>
      <c r="L2229" s="4" t="str">
        <f t="shared" si="69"/>
        <v>SIN REPORTE</v>
      </c>
    </row>
    <row r="2230" spans="1:12" x14ac:dyDescent="0.2">
      <c r="A2230" s="4" t="s">
        <v>11</v>
      </c>
      <c r="B2230" s="4" t="s">
        <v>19</v>
      </c>
      <c r="C2230" s="4" t="s">
        <v>2981</v>
      </c>
      <c r="D2230" s="4" t="s">
        <v>2982</v>
      </c>
      <c r="E2230" s="4" t="s">
        <v>6433</v>
      </c>
      <c r="F2230" s="4">
        <v>732253</v>
      </c>
      <c r="G2230" s="5" t="s">
        <v>954</v>
      </c>
      <c r="H2230" s="4">
        <v>0</v>
      </c>
      <c r="I2230" s="6">
        <v>3000000</v>
      </c>
      <c r="J2230" s="6">
        <v>2466732</v>
      </c>
      <c r="K2230" s="7">
        <f t="shared" si="68"/>
        <v>533268</v>
      </c>
      <c r="L2230" s="4" t="str">
        <f t="shared" si="69"/>
        <v>SIN REPORTE</v>
      </c>
    </row>
    <row r="2231" spans="1:12" x14ac:dyDescent="0.2">
      <c r="A2231" s="4" t="s">
        <v>11</v>
      </c>
      <c r="B2231" s="4" t="s">
        <v>157</v>
      </c>
      <c r="C2231" s="4" t="s">
        <v>2981</v>
      </c>
      <c r="D2231" s="4" t="s">
        <v>2983</v>
      </c>
      <c r="E2231" s="4" t="s">
        <v>6434</v>
      </c>
      <c r="F2231" s="4">
        <v>684561</v>
      </c>
      <c r="G2231" s="5" t="s">
        <v>954</v>
      </c>
      <c r="H2231" s="4">
        <v>0</v>
      </c>
      <c r="I2231" s="6">
        <v>3000000</v>
      </c>
      <c r="J2231" s="6">
        <v>2467736</v>
      </c>
      <c r="K2231" s="7">
        <f t="shared" si="68"/>
        <v>532264</v>
      </c>
      <c r="L2231" s="4" t="str">
        <f t="shared" si="69"/>
        <v>SIN REPORTE</v>
      </c>
    </row>
    <row r="2232" spans="1:12" x14ac:dyDescent="0.2">
      <c r="A2232" s="4" t="s">
        <v>11</v>
      </c>
      <c r="B2232" s="4" t="s">
        <v>12</v>
      </c>
      <c r="C2232" s="4" t="s">
        <v>2984</v>
      </c>
      <c r="D2232" s="4" t="s">
        <v>2985</v>
      </c>
      <c r="E2232" s="4" t="s">
        <v>6435</v>
      </c>
      <c r="F2232" s="4">
        <v>1659521</v>
      </c>
      <c r="G2232" s="5" t="s">
        <v>954</v>
      </c>
      <c r="H2232" s="4">
        <v>0</v>
      </c>
      <c r="I2232" s="6">
        <v>3000000</v>
      </c>
      <c r="J2232" s="6">
        <v>2468740</v>
      </c>
      <c r="K2232" s="7">
        <f t="shared" si="68"/>
        <v>531260</v>
      </c>
      <c r="L2232" s="4" t="str">
        <f t="shared" si="69"/>
        <v>SIN REPORTE</v>
      </c>
    </row>
    <row r="2233" spans="1:12" x14ac:dyDescent="0.2">
      <c r="A2233" s="4" t="s">
        <v>11</v>
      </c>
      <c r="B2233" s="4" t="s">
        <v>67</v>
      </c>
      <c r="C2233" s="4" t="s">
        <v>1271</v>
      </c>
      <c r="D2233" s="4" t="s">
        <v>2868</v>
      </c>
      <c r="E2233" s="4" t="s">
        <v>6436</v>
      </c>
      <c r="F2233" s="4">
        <v>998110</v>
      </c>
      <c r="G2233" s="5" t="s">
        <v>954</v>
      </c>
      <c r="H2233" s="4">
        <v>0</v>
      </c>
      <c r="I2233" s="6">
        <v>3000000</v>
      </c>
      <c r="J2233" s="6">
        <v>2469744</v>
      </c>
      <c r="K2233" s="7">
        <f t="shared" si="68"/>
        <v>530256</v>
      </c>
      <c r="L2233" s="4" t="str">
        <f t="shared" si="69"/>
        <v>SIN REPORTE</v>
      </c>
    </row>
    <row r="2234" spans="1:12" x14ac:dyDescent="0.2">
      <c r="A2234" s="4" t="s">
        <v>11</v>
      </c>
      <c r="B2234" s="4" t="s">
        <v>12</v>
      </c>
      <c r="C2234" s="4" t="s">
        <v>542</v>
      </c>
      <c r="D2234" s="4" t="s">
        <v>2986</v>
      </c>
      <c r="E2234" s="4" t="s">
        <v>6437</v>
      </c>
      <c r="F2234" s="4">
        <v>532182</v>
      </c>
      <c r="G2234" s="5" t="s">
        <v>954</v>
      </c>
      <c r="H2234" s="4">
        <v>0</v>
      </c>
      <c r="I2234" s="6">
        <v>3000000</v>
      </c>
      <c r="J2234" s="6">
        <v>2470748</v>
      </c>
      <c r="K2234" s="7">
        <f t="shared" si="68"/>
        <v>529252</v>
      </c>
      <c r="L2234" s="4" t="str">
        <f t="shared" si="69"/>
        <v>SIN REPORTE</v>
      </c>
    </row>
    <row r="2235" spans="1:12" x14ac:dyDescent="0.2">
      <c r="A2235" s="4" t="s">
        <v>11</v>
      </c>
      <c r="B2235" s="4" t="s">
        <v>67</v>
      </c>
      <c r="C2235" s="4" t="s">
        <v>542</v>
      </c>
      <c r="D2235" s="4" t="s">
        <v>2987</v>
      </c>
      <c r="E2235" s="4" t="s">
        <v>6438</v>
      </c>
      <c r="F2235" s="4">
        <v>1450533</v>
      </c>
      <c r="G2235" s="5" t="s">
        <v>954</v>
      </c>
      <c r="H2235" s="4">
        <v>0</v>
      </c>
      <c r="I2235" s="6">
        <v>3000000</v>
      </c>
      <c r="J2235" s="6">
        <v>2471752</v>
      </c>
      <c r="K2235" s="7">
        <f t="shared" si="68"/>
        <v>528248</v>
      </c>
      <c r="L2235" s="4" t="str">
        <f t="shared" si="69"/>
        <v>SIN REPORTE</v>
      </c>
    </row>
    <row r="2236" spans="1:12" x14ac:dyDescent="0.2">
      <c r="A2236" s="4" t="s">
        <v>11</v>
      </c>
      <c r="B2236" s="4" t="s">
        <v>19</v>
      </c>
      <c r="C2236" s="4" t="s">
        <v>542</v>
      </c>
      <c r="D2236" s="4" t="s">
        <v>2988</v>
      </c>
      <c r="E2236" s="4" t="s">
        <v>6439</v>
      </c>
      <c r="F2236" s="4">
        <v>765667</v>
      </c>
      <c r="G2236" s="5" t="s">
        <v>954</v>
      </c>
      <c r="H2236" s="4">
        <v>0</v>
      </c>
      <c r="I2236" s="6">
        <v>3000000</v>
      </c>
      <c r="J2236" s="6">
        <v>2472756</v>
      </c>
      <c r="K2236" s="7">
        <f t="shared" si="68"/>
        <v>527244</v>
      </c>
      <c r="L2236" s="4" t="str">
        <f t="shared" si="69"/>
        <v>SIN REPORTE</v>
      </c>
    </row>
    <row r="2237" spans="1:12" x14ac:dyDescent="0.2">
      <c r="A2237" s="4" t="s">
        <v>11</v>
      </c>
      <c r="B2237" s="4" t="s">
        <v>50</v>
      </c>
      <c r="C2237" s="4" t="s">
        <v>542</v>
      </c>
      <c r="D2237" s="4" t="s">
        <v>2989</v>
      </c>
      <c r="E2237" s="4" t="s">
        <v>6440</v>
      </c>
      <c r="F2237" s="4">
        <v>1603362</v>
      </c>
      <c r="G2237" s="5" t="s">
        <v>954</v>
      </c>
      <c r="H2237" s="4">
        <v>0</v>
      </c>
      <c r="I2237" s="6">
        <v>3000000</v>
      </c>
      <c r="J2237" s="6">
        <v>2473760</v>
      </c>
      <c r="K2237" s="7">
        <f t="shared" si="68"/>
        <v>526240</v>
      </c>
      <c r="L2237" s="4" t="str">
        <f t="shared" si="69"/>
        <v>SIN REPORTE</v>
      </c>
    </row>
    <row r="2238" spans="1:12" x14ac:dyDescent="0.2">
      <c r="A2238" s="4" t="s">
        <v>11</v>
      </c>
      <c r="B2238" s="4" t="s">
        <v>12</v>
      </c>
      <c r="C2238" s="4" t="s">
        <v>2990</v>
      </c>
      <c r="D2238" s="4" t="s">
        <v>2991</v>
      </c>
      <c r="E2238" s="4" t="s">
        <v>6441</v>
      </c>
      <c r="F2238" s="4">
        <v>1382124</v>
      </c>
      <c r="G2238" s="5" t="s">
        <v>954</v>
      </c>
      <c r="H2238" s="4">
        <v>0</v>
      </c>
      <c r="I2238" s="6">
        <v>3000000</v>
      </c>
      <c r="J2238" s="6">
        <v>2474764</v>
      </c>
      <c r="K2238" s="7">
        <f t="shared" si="68"/>
        <v>525236</v>
      </c>
      <c r="L2238" s="4" t="str">
        <f t="shared" si="69"/>
        <v>SIN REPORTE</v>
      </c>
    </row>
    <row r="2239" spans="1:12" x14ac:dyDescent="0.2">
      <c r="A2239" s="4" t="s">
        <v>11</v>
      </c>
      <c r="B2239" s="4" t="s">
        <v>50</v>
      </c>
      <c r="C2239" s="4" t="s">
        <v>542</v>
      </c>
      <c r="D2239" s="4" t="s">
        <v>2992</v>
      </c>
      <c r="E2239" s="4" t="s">
        <v>6442</v>
      </c>
      <c r="F2239" s="4">
        <v>1555521</v>
      </c>
      <c r="G2239" s="5" t="s">
        <v>954</v>
      </c>
      <c r="H2239" s="4">
        <v>0</v>
      </c>
      <c r="I2239" s="6">
        <v>3000000</v>
      </c>
      <c r="J2239" s="6">
        <v>2475768</v>
      </c>
      <c r="K2239" s="7">
        <f t="shared" si="68"/>
        <v>524232</v>
      </c>
      <c r="L2239" s="4" t="str">
        <f t="shared" si="69"/>
        <v>SIN REPORTE</v>
      </c>
    </row>
    <row r="2240" spans="1:12" x14ac:dyDescent="0.2">
      <c r="A2240" s="4" t="s">
        <v>11</v>
      </c>
      <c r="B2240" s="4" t="s">
        <v>50</v>
      </c>
      <c r="C2240" s="4" t="s">
        <v>191</v>
      </c>
      <c r="D2240" s="4" t="s">
        <v>2993</v>
      </c>
      <c r="E2240" s="4" t="s">
        <v>6443</v>
      </c>
      <c r="F2240" s="4">
        <v>505949</v>
      </c>
      <c r="G2240" s="5" t="s">
        <v>954</v>
      </c>
      <c r="H2240" s="4">
        <v>0</v>
      </c>
      <c r="I2240" s="6">
        <v>3000000</v>
      </c>
      <c r="J2240" s="6">
        <v>2476772</v>
      </c>
      <c r="K2240" s="7">
        <f t="shared" si="68"/>
        <v>523228</v>
      </c>
      <c r="L2240" s="4" t="str">
        <f t="shared" si="69"/>
        <v>SIN REPORTE</v>
      </c>
    </row>
    <row r="2241" spans="1:12" x14ac:dyDescent="0.2">
      <c r="A2241" s="4" t="s">
        <v>11</v>
      </c>
      <c r="B2241" s="4" t="s">
        <v>12</v>
      </c>
      <c r="C2241" s="4" t="s">
        <v>700</v>
      </c>
      <c r="D2241" s="4" t="s">
        <v>2994</v>
      </c>
      <c r="E2241" s="4" t="s">
        <v>6444</v>
      </c>
      <c r="F2241" s="4">
        <v>1715216</v>
      </c>
      <c r="G2241" s="5" t="s">
        <v>954</v>
      </c>
      <c r="H2241" s="4">
        <v>0</v>
      </c>
      <c r="I2241" s="6">
        <v>3000000</v>
      </c>
      <c r="J2241" s="6">
        <v>2477776</v>
      </c>
      <c r="K2241" s="7">
        <f t="shared" si="68"/>
        <v>522224</v>
      </c>
      <c r="L2241" s="4" t="str">
        <f t="shared" si="69"/>
        <v>SIN REPORTE</v>
      </c>
    </row>
    <row r="2242" spans="1:12" x14ac:dyDescent="0.2">
      <c r="A2242" s="4" t="s">
        <v>11</v>
      </c>
      <c r="B2242" s="4" t="s">
        <v>12</v>
      </c>
      <c r="C2242" s="4" t="s">
        <v>191</v>
      </c>
      <c r="D2242" s="4" t="s">
        <v>680</v>
      </c>
      <c r="E2242" s="4" t="s">
        <v>6445</v>
      </c>
      <c r="F2242" s="4">
        <v>674679</v>
      </c>
      <c r="G2242" s="5" t="s">
        <v>954</v>
      </c>
      <c r="H2242" s="4">
        <v>0</v>
      </c>
      <c r="I2242" s="6">
        <v>3000000</v>
      </c>
      <c r="J2242" s="6">
        <v>2478780</v>
      </c>
      <c r="K2242" s="7">
        <f t="shared" si="68"/>
        <v>521220</v>
      </c>
      <c r="L2242" s="4" t="str">
        <f t="shared" si="69"/>
        <v>SIN REPORTE</v>
      </c>
    </row>
    <row r="2243" spans="1:12" x14ac:dyDescent="0.2">
      <c r="A2243" s="4" t="s">
        <v>11</v>
      </c>
      <c r="B2243" s="4" t="s">
        <v>12</v>
      </c>
      <c r="C2243" s="4" t="s">
        <v>2392</v>
      </c>
      <c r="D2243" s="4" t="s">
        <v>661</v>
      </c>
      <c r="E2243" s="4" t="s">
        <v>6446</v>
      </c>
      <c r="F2243" s="4">
        <v>1661998</v>
      </c>
      <c r="G2243" s="5" t="s">
        <v>954</v>
      </c>
      <c r="H2243" s="4">
        <v>0</v>
      </c>
      <c r="I2243" s="6">
        <v>3000000</v>
      </c>
      <c r="J2243" s="6">
        <v>2479784</v>
      </c>
      <c r="K2243" s="7">
        <f t="shared" ref="K2243:K2306" si="70">I2243-J2243</f>
        <v>520216</v>
      </c>
      <c r="L2243" s="4" t="str">
        <f t="shared" ref="L2243:L2306" si="71">IF(H2243=0,"SIN REPORTE",IF(H2243&lt;=90,"COBRO JURIDICO","CARTERA CASTIGADA"))</f>
        <v>SIN REPORTE</v>
      </c>
    </row>
    <row r="2244" spans="1:12" x14ac:dyDescent="0.2">
      <c r="A2244" s="4" t="s">
        <v>11</v>
      </c>
      <c r="B2244" s="4" t="s">
        <v>50</v>
      </c>
      <c r="C2244" s="4" t="s">
        <v>584</v>
      </c>
      <c r="D2244" s="4" t="s">
        <v>2995</v>
      </c>
      <c r="E2244" s="4" t="s">
        <v>6447</v>
      </c>
      <c r="F2244" s="4">
        <v>1534575</v>
      </c>
      <c r="G2244" s="5" t="s">
        <v>954</v>
      </c>
      <c r="H2244" s="4">
        <v>0</v>
      </c>
      <c r="I2244" s="6">
        <v>3000000</v>
      </c>
      <c r="J2244" s="6">
        <v>2480788</v>
      </c>
      <c r="K2244" s="7">
        <f t="shared" si="70"/>
        <v>519212</v>
      </c>
      <c r="L2244" s="4" t="str">
        <f t="shared" si="71"/>
        <v>SIN REPORTE</v>
      </c>
    </row>
    <row r="2245" spans="1:12" x14ac:dyDescent="0.2">
      <c r="A2245" s="4" t="s">
        <v>11</v>
      </c>
      <c r="B2245" s="4" t="s">
        <v>50</v>
      </c>
      <c r="C2245" s="4" t="s">
        <v>2996</v>
      </c>
      <c r="D2245" s="4" t="s">
        <v>2997</v>
      </c>
      <c r="E2245" s="4" t="s">
        <v>6448</v>
      </c>
      <c r="F2245" s="4">
        <v>1517109</v>
      </c>
      <c r="G2245" s="5" t="s">
        <v>954</v>
      </c>
      <c r="H2245" s="4">
        <v>0</v>
      </c>
      <c r="I2245" s="6">
        <v>3000000</v>
      </c>
      <c r="J2245" s="6">
        <v>2481792</v>
      </c>
      <c r="K2245" s="7">
        <f t="shared" si="70"/>
        <v>518208</v>
      </c>
      <c r="L2245" s="4" t="str">
        <f t="shared" si="71"/>
        <v>SIN REPORTE</v>
      </c>
    </row>
    <row r="2246" spans="1:12" x14ac:dyDescent="0.2">
      <c r="A2246" s="4" t="s">
        <v>11</v>
      </c>
      <c r="B2246" s="4" t="s">
        <v>19</v>
      </c>
      <c r="C2246" s="4" t="s">
        <v>542</v>
      </c>
      <c r="D2246" s="4" t="s">
        <v>2998</v>
      </c>
      <c r="E2246" s="4" t="s">
        <v>6449</v>
      </c>
      <c r="F2246" s="4">
        <v>685337</v>
      </c>
      <c r="G2246" s="5" t="s">
        <v>954</v>
      </c>
      <c r="H2246" s="4">
        <v>0</v>
      </c>
      <c r="I2246" s="6">
        <v>3000000</v>
      </c>
      <c r="J2246" s="6">
        <v>2482796</v>
      </c>
      <c r="K2246" s="7">
        <f t="shared" si="70"/>
        <v>517204</v>
      </c>
      <c r="L2246" s="4" t="str">
        <f t="shared" si="71"/>
        <v>SIN REPORTE</v>
      </c>
    </row>
    <row r="2247" spans="1:12" x14ac:dyDescent="0.2">
      <c r="A2247" s="4" t="s">
        <v>11</v>
      </c>
      <c r="B2247" s="4" t="s">
        <v>12</v>
      </c>
      <c r="C2247" s="4" t="s">
        <v>1154</v>
      </c>
      <c r="D2247" s="4" t="s">
        <v>2999</v>
      </c>
      <c r="E2247" s="4" t="s">
        <v>6450</v>
      </c>
      <c r="F2247" s="4">
        <v>616050</v>
      </c>
      <c r="G2247" s="5" t="s">
        <v>954</v>
      </c>
      <c r="H2247" s="4">
        <v>0</v>
      </c>
      <c r="I2247" s="6">
        <v>3000000</v>
      </c>
      <c r="J2247" s="6">
        <v>2483800</v>
      </c>
      <c r="K2247" s="7">
        <f t="shared" si="70"/>
        <v>516200</v>
      </c>
      <c r="L2247" s="4" t="str">
        <f t="shared" si="71"/>
        <v>SIN REPORTE</v>
      </c>
    </row>
    <row r="2248" spans="1:12" x14ac:dyDescent="0.2">
      <c r="A2248" s="4" t="s">
        <v>11</v>
      </c>
      <c r="B2248" s="4" t="s">
        <v>16</v>
      </c>
      <c r="C2248" s="4" t="s">
        <v>1308</v>
      </c>
      <c r="D2248" s="4" t="s">
        <v>3000</v>
      </c>
      <c r="E2248" s="4" t="s">
        <v>6451</v>
      </c>
      <c r="F2248" s="4">
        <v>314573</v>
      </c>
      <c r="G2248" s="5" t="s">
        <v>954</v>
      </c>
      <c r="H2248" s="4">
        <v>0</v>
      </c>
      <c r="I2248" s="6">
        <v>3000000</v>
      </c>
      <c r="J2248" s="6">
        <v>2484804</v>
      </c>
      <c r="K2248" s="7">
        <f t="shared" si="70"/>
        <v>515196</v>
      </c>
      <c r="L2248" s="4" t="str">
        <f t="shared" si="71"/>
        <v>SIN REPORTE</v>
      </c>
    </row>
    <row r="2249" spans="1:12" x14ac:dyDescent="0.2">
      <c r="A2249" s="4" t="s">
        <v>11</v>
      </c>
      <c r="B2249" s="4" t="s">
        <v>19</v>
      </c>
      <c r="C2249" s="4" t="s">
        <v>1308</v>
      </c>
      <c r="D2249" s="4" t="s">
        <v>3001</v>
      </c>
      <c r="E2249" s="4" t="s">
        <v>6452</v>
      </c>
      <c r="F2249" s="4">
        <v>129144</v>
      </c>
      <c r="G2249" s="5" t="s">
        <v>954</v>
      </c>
      <c r="H2249" s="4">
        <v>0</v>
      </c>
      <c r="I2249" s="6">
        <v>3000000</v>
      </c>
      <c r="J2249" s="6">
        <v>2485808</v>
      </c>
      <c r="K2249" s="7">
        <f t="shared" si="70"/>
        <v>514192</v>
      </c>
      <c r="L2249" s="4" t="str">
        <f t="shared" si="71"/>
        <v>SIN REPORTE</v>
      </c>
    </row>
    <row r="2250" spans="1:12" x14ac:dyDescent="0.2">
      <c r="A2250" s="4" t="s">
        <v>11</v>
      </c>
      <c r="B2250" s="4" t="s">
        <v>25</v>
      </c>
      <c r="C2250" s="4" t="s">
        <v>586</v>
      </c>
      <c r="D2250" s="4" t="s">
        <v>3002</v>
      </c>
      <c r="E2250" s="4" t="s">
        <v>6453</v>
      </c>
      <c r="F2250" s="4">
        <v>1396058</v>
      </c>
      <c r="G2250" s="5" t="s">
        <v>954</v>
      </c>
      <c r="H2250" s="4">
        <v>0</v>
      </c>
      <c r="I2250" s="6">
        <v>3000000</v>
      </c>
      <c r="J2250" s="6">
        <v>2486812</v>
      </c>
      <c r="K2250" s="7">
        <f t="shared" si="70"/>
        <v>513188</v>
      </c>
      <c r="L2250" s="4" t="str">
        <f t="shared" si="71"/>
        <v>SIN REPORTE</v>
      </c>
    </row>
    <row r="2251" spans="1:12" x14ac:dyDescent="0.2">
      <c r="A2251" s="4" t="s">
        <v>11</v>
      </c>
      <c r="B2251" s="4" t="s">
        <v>67</v>
      </c>
      <c r="C2251" s="4" t="s">
        <v>586</v>
      </c>
      <c r="D2251" s="4" t="s">
        <v>3003</v>
      </c>
      <c r="E2251" s="4" t="s">
        <v>6454</v>
      </c>
      <c r="F2251" s="4">
        <v>1161155</v>
      </c>
      <c r="G2251" s="5" t="s">
        <v>954</v>
      </c>
      <c r="H2251" s="4">
        <v>0</v>
      </c>
      <c r="I2251" s="6">
        <v>3000000</v>
      </c>
      <c r="J2251" s="6">
        <v>2487816</v>
      </c>
      <c r="K2251" s="7">
        <f t="shared" si="70"/>
        <v>512184</v>
      </c>
      <c r="L2251" s="4" t="str">
        <f t="shared" si="71"/>
        <v>SIN REPORTE</v>
      </c>
    </row>
    <row r="2252" spans="1:12" x14ac:dyDescent="0.2">
      <c r="A2252" s="4" t="s">
        <v>11</v>
      </c>
      <c r="B2252" s="4" t="s">
        <v>25</v>
      </c>
      <c r="C2252" s="4" t="s">
        <v>3004</v>
      </c>
      <c r="D2252" s="4" t="s">
        <v>1417</v>
      </c>
      <c r="E2252" s="4" t="s">
        <v>6455</v>
      </c>
      <c r="F2252" s="4">
        <v>779072</v>
      </c>
      <c r="G2252" s="5" t="s">
        <v>954</v>
      </c>
      <c r="H2252" s="4">
        <v>0</v>
      </c>
      <c r="I2252" s="6">
        <v>3000000</v>
      </c>
      <c r="J2252" s="6">
        <v>2488820</v>
      </c>
      <c r="K2252" s="7">
        <f t="shared" si="70"/>
        <v>511180</v>
      </c>
      <c r="L2252" s="4" t="str">
        <f t="shared" si="71"/>
        <v>SIN REPORTE</v>
      </c>
    </row>
    <row r="2253" spans="1:12" x14ac:dyDescent="0.2">
      <c r="A2253" s="4" t="s">
        <v>11</v>
      </c>
      <c r="B2253" s="4" t="s">
        <v>50</v>
      </c>
      <c r="C2253" s="4" t="s">
        <v>627</v>
      </c>
      <c r="D2253" s="4" t="s">
        <v>3005</v>
      </c>
      <c r="E2253" s="4" t="s">
        <v>6456</v>
      </c>
      <c r="F2253" s="4">
        <v>754869</v>
      </c>
      <c r="G2253" s="5" t="s">
        <v>954</v>
      </c>
      <c r="H2253" s="4">
        <v>0</v>
      </c>
      <c r="I2253" s="6">
        <v>3000000</v>
      </c>
      <c r="J2253" s="6">
        <v>2489824</v>
      </c>
      <c r="K2253" s="7">
        <f t="shared" si="70"/>
        <v>510176</v>
      </c>
      <c r="L2253" s="4" t="str">
        <f t="shared" si="71"/>
        <v>SIN REPORTE</v>
      </c>
    </row>
    <row r="2254" spans="1:12" x14ac:dyDescent="0.2">
      <c r="A2254" s="4" t="s">
        <v>11</v>
      </c>
      <c r="B2254" s="4" t="s">
        <v>22</v>
      </c>
      <c r="C2254" s="4" t="s">
        <v>1308</v>
      </c>
      <c r="D2254" s="4" t="s">
        <v>1506</v>
      </c>
      <c r="E2254" s="4" t="s">
        <v>6457</v>
      </c>
      <c r="F2254" s="4">
        <v>1555885</v>
      </c>
      <c r="G2254" s="5" t="s">
        <v>954</v>
      </c>
      <c r="H2254" s="4">
        <v>0</v>
      </c>
      <c r="I2254" s="6">
        <v>3000000</v>
      </c>
      <c r="J2254" s="6">
        <v>2490828</v>
      </c>
      <c r="K2254" s="7">
        <f t="shared" si="70"/>
        <v>509172</v>
      </c>
      <c r="L2254" s="4" t="str">
        <f t="shared" si="71"/>
        <v>SIN REPORTE</v>
      </c>
    </row>
    <row r="2255" spans="1:12" x14ac:dyDescent="0.2">
      <c r="A2255" s="4" t="s">
        <v>11</v>
      </c>
      <c r="B2255" s="4" t="s">
        <v>12</v>
      </c>
      <c r="C2255" s="4" t="s">
        <v>1150</v>
      </c>
      <c r="D2255" s="4" t="s">
        <v>3006</v>
      </c>
      <c r="E2255" s="4" t="s">
        <v>6458</v>
      </c>
      <c r="F2255" s="4">
        <v>4658</v>
      </c>
      <c r="G2255" s="5" t="s">
        <v>954</v>
      </c>
      <c r="H2255" s="4">
        <v>0</v>
      </c>
      <c r="I2255" s="6">
        <v>3000000</v>
      </c>
      <c r="J2255" s="6">
        <v>2491832</v>
      </c>
      <c r="K2255" s="7">
        <f t="shared" si="70"/>
        <v>508168</v>
      </c>
      <c r="L2255" s="4" t="str">
        <f t="shared" si="71"/>
        <v>SIN REPORTE</v>
      </c>
    </row>
    <row r="2256" spans="1:12" x14ac:dyDescent="0.2">
      <c r="A2256" s="4" t="s">
        <v>11</v>
      </c>
      <c r="B2256" s="4" t="s">
        <v>22</v>
      </c>
      <c r="C2256" s="4" t="s">
        <v>4211</v>
      </c>
      <c r="D2256" s="4" t="s">
        <v>2706</v>
      </c>
      <c r="E2256" s="4" t="s">
        <v>6459</v>
      </c>
      <c r="F2256" s="4">
        <v>585198</v>
      </c>
      <c r="G2256" s="5" t="s">
        <v>954</v>
      </c>
      <c r="H2256" s="4">
        <v>0</v>
      </c>
      <c r="I2256" s="6">
        <v>3000000</v>
      </c>
      <c r="J2256" s="6">
        <v>2492836</v>
      </c>
      <c r="K2256" s="7">
        <f t="shared" si="70"/>
        <v>507164</v>
      </c>
      <c r="L2256" s="4" t="str">
        <f t="shared" si="71"/>
        <v>SIN REPORTE</v>
      </c>
    </row>
    <row r="2257" spans="1:12" x14ac:dyDescent="0.2">
      <c r="A2257" s="4" t="s">
        <v>11</v>
      </c>
      <c r="B2257" s="4" t="s">
        <v>25</v>
      </c>
      <c r="C2257" s="4" t="s">
        <v>1174</v>
      </c>
      <c r="D2257" s="4" t="s">
        <v>141</v>
      </c>
      <c r="E2257" s="4" t="s">
        <v>6460</v>
      </c>
      <c r="F2257" s="4">
        <v>1624251</v>
      </c>
      <c r="G2257" s="5" t="s">
        <v>954</v>
      </c>
      <c r="H2257" s="4">
        <v>0</v>
      </c>
      <c r="I2257" s="6">
        <v>3000000</v>
      </c>
      <c r="J2257" s="6">
        <v>2493840</v>
      </c>
      <c r="K2257" s="7">
        <f t="shared" si="70"/>
        <v>506160</v>
      </c>
      <c r="L2257" s="4" t="str">
        <f t="shared" si="71"/>
        <v>SIN REPORTE</v>
      </c>
    </row>
    <row r="2258" spans="1:12" x14ac:dyDescent="0.2">
      <c r="A2258" s="4" t="s">
        <v>11</v>
      </c>
      <c r="B2258" s="4" t="s">
        <v>12</v>
      </c>
      <c r="C2258" s="4" t="s">
        <v>1174</v>
      </c>
      <c r="D2258" s="4" t="s">
        <v>600</v>
      </c>
      <c r="E2258" s="4" t="s">
        <v>6461</v>
      </c>
      <c r="F2258" s="4">
        <v>1381506</v>
      </c>
      <c r="G2258" s="5" t="s">
        <v>954</v>
      </c>
      <c r="H2258" s="4">
        <v>0</v>
      </c>
      <c r="I2258" s="6">
        <v>3000000</v>
      </c>
      <c r="J2258" s="6">
        <v>2494844</v>
      </c>
      <c r="K2258" s="7">
        <f t="shared" si="70"/>
        <v>505156</v>
      </c>
      <c r="L2258" s="4" t="str">
        <f t="shared" si="71"/>
        <v>SIN REPORTE</v>
      </c>
    </row>
    <row r="2259" spans="1:12" x14ac:dyDescent="0.2">
      <c r="A2259" s="4" t="s">
        <v>11</v>
      </c>
      <c r="B2259" s="4" t="s">
        <v>19</v>
      </c>
      <c r="C2259" s="4" t="s">
        <v>1174</v>
      </c>
      <c r="D2259" s="4" t="s">
        <v>3007</v>
      </c>
      <c r="E2259" s="4" t="s">
        <v>6462</v>
      </c>
      <c r="F2259" s="4">
        <v>765675</v>
      </c>
      <c r="G2259" s="5" t="s">
        <v>954</v>
      </c>
      <c r="H2259" s="4">
        <v>0</v>
      </c>
      <c r="I2259" s="6">
        <v>3000000</v>
      </c>
      <c r="J2259" s="6">
        <v>2495848</v>
      </c>
      <c r="K2259" s="7">
        <f t="shared" si="70"/>
        <v>504152</v>
      </c>
      <c r="L2259" s="4" t="str">
        <f t="shared" si="71"/>
        <v>SIN REPORTE</v>
      </c>
    </row>
    <row r="2260" spans="1:12" x14ac:dyDescent="0.2">
      <c r="A2260" s="4" t="s">
        <v>11</v>
      </c>
      <c r="B2260" s="4" t="s">
        <v>488</v>
      </c>
      <c r="C2260" s="4" t="s">
        <v>191</v>
      </c>
      <c r="D2260" s="4" t="s">
        <v>3008</v>
      </c>
      <c r="E2260" s="4" t="s">
        <v>6463</v>
      </c>
      <c r="F2260" s="4">
        <v>1390663</v>
      </c>
      <c r="G2260" s="5" t="s">
        <v>954</v>
      </c>
      <c r="H2260" s="4">
        <v>0</v>
      </c>
      <c r="I2260" s="6">
        <v>3000000</v>
      </c>
      <c r="J2260" s="6">
        <v>2496852</v>
      </c>
      <c r="K2260" s="7">
        <f t="shared" si="70"/>
        <v>503148</v>
      </c>
      <c r="L2260" s="4" t="str">
        <f t="shared" si="71"/>
        <v>SIN REPORTE</v>
      </c>
    </row>
    <row r="2261" spans="1:12" x14ac:dyDescent="0.2">
      <c r="A2261" s="4" t="s">
        <v>11</v>
      </c>
      <c r="B2261" s="4" t="s">
        <v>22</v>
      </c>
      <c r="C2261" s="4" t="s">
        <v>1174</v>
      </c>
      <c r="D2261" s="4" t="s">
        <v>3009</v>
      </c>
      <c r="E2261" s="4" t="s">
        <v>6464</v>
      </c>
      <c r="F2261" s="4">
        <v>798544</v>
      </c>
      <c r="G2261" s="5" t="s">
        <v>954</v>
      </c>
      <c r="H2261" s="4">
        <v>0</v>
      </c>
      <c r="I2261" s="6">
        <v>3000000</v>
      </c>
      <c r="J2261" s="6">
        <v>2497856</v>
      </c>
      <c r="K2261" s="7">
        <f t="shared" si="70"/>
        <v>502144</v>
      </c>
      <c r="L2261" s="4" t="str">
        <f t="shared" si="71"/>
        <v>SIN REPORTE</v>
      </c>
    </row>
    <row r="2262" spans="1:12" x14ac:dyDescent="0.2">
      <c r="A2262" s="4" t="s">
        <v>11</v>
      </c>
      <c r="B2262" s="4" t="s">
        <v>22</v>
      </c>
      <c r="C2262" s="4" t="s">
        <v>1751</v>
      </c>
      <c r="D2262" s="4" t="s">
        <v>3010</v>
      </c>
      <c r="E2262" s="4" t="s">
        <v>6465</v>
      </c>
      <c r="F2262" s="4">
        <v>1526514</v>
      </c>
      <c r="G2262" s="5" t="s">
        <v>954</v>
      </c>
      <c r="H2262" s="4">
        <v>0</v>
      </c>
      <c r="I2262" s="6">
        <v>3000000</v>
      </c>
      <c r="J2262" s="6">
        <v>2498860</v>
      </c>
      <c r="K2262" s="7">
        <f t="shared" si="70"/>
        <v>501140</v>
      </c>
      <c r="L2262" s="4" t="str">
        <f t="shared" si="71"/>
        <v>SIN REPORTE</v>
      </c>
    </row>
    <row r="2263" spans="1:12" x14ac:dyDescent="0.2">
      <c r="A2263" s="4" t="s">
        <v>11</v>
      </c>
      <c r="B2263" s="4" t="s">
        <v>157</v>
      </c>
      <c r="C2263" s="4" t="s">
        <v>1176</v>
      </c>
      <c r="D2263" s="4" t="s">
        <v>3011</v>
      </c>
      <c r="E2263" s="4" t="s">
        <v>6466</v>
      </c>
      <c r="F2263" s="4">
        <v>1662244</v>
      </c>
      <c r="G2263" s="5" t="s">
        <v>954</v>
      </c>
      <c r="H2263" s="4">
        <v>0</v>
      </c>
      <c r="I2263" s="6">
        <v>3000000</v>
      </c>
      <c r="J2263" s="6">
        <v>2499864</v>
      </c>
      <c r="K2263" s="7">
        <f t="shared" si="70"/>
        <v>500136</v>
      </c>
      <c r="L2263" s="4" t="str">
        <f t="shared" si="71"/>
        <v>SIN REPORTE</v>
      </c>
    </row>
    <row r="2264" spans="1:12" x14ac:dyDescent="0.2">
      <c r="A2264" s="4" t="s">
        <v>11</v>
      </c>
      <c r="B2264" s="4" t="s">
        <v>16</v>
      </c>
      <c r="C2264" s="4" t="s">
        <v>1176</v>
      </c>
      <c r="D2264" s="4" t="s">
        <v>3012</v>
      </c>
      <c r="E2264" s="4" t="s">
        <v>6467</v>
      </c>
      <c r="F2264" s="4">
        <v>1066057</v>
      </c>
      <c r="G2264" s="5" t="s">
        <v>954</v>
      </c>
      <c r="H2264" s="4">
        <v>0</v>
      </c>
      <c r="I2264" s="6">
        <v>3000000</v>
      </c>
      <c r="J2264" s="6">
        <v>2500868</v>
      </c>
      <c r="K2264" s="7">
        <f t="shared" si="70"/>
        <v>499132</v>
      </c>
      <c r="L2264" s="4" t="str">
        <f t="shared" si="71"/>
        <v>SIN REPORTE</v>
      </c>
    </row>
    <row r="2265" spans="1:12" x14ac:dyDescent="0.2">
      <c r="A2265" s="4" t="s">
        <v>11</v>
      </c>
      <c r="B2265" s="4" t="s">
        <v>488</v>
      </c>
      <c r="C2265" s="4" t="s">
        <v>1176</v>
      </c>
      <c r="D2265" s="4" t="s">
        <v>3013</v>
      </c>
      <c r="E2265" s="4" t="s">
        <v>6468</v>
      </c>
      <c r="F2265" s="4">
        <v>1682051</v>
      </c>
      <c r="G2265" s="5" t="s">
        <v>954</v>
      </c>
      <c r="H2265" s="4">
        <v>0</v>
      </c>
      <c r="I2265" s="6">
        <v>3000000</v>
      </c>
      <c r="J2265" s="6">
        <v>2501872</v>
      </c>
      <c r="K2265" s="7">
        <f t="shared" si="70"/>
        <v>498128</v>
      </c>
      <c r="L2265" s="4" t="str">
        <f t="shared" si="71"/>
        <v>SIN REPORTE</v>
      </c>
    </row>
    <row r="2266" spans="1:12" x14ac:dyDescent="0.2">
      <c r="A2266" s="4" t="s">
        <v>11</v>
      </c>
      <c r="B2266" s="4" t="s">
        <v>12</v>
      </c>
      <c r="C2266" s="4" t="s">
        <v>1176</v>
      </c>
      <c r="D2266" s="4" t="s">
        <v>1347</v>
      </c>
      <c r="E2266" s="4" t="s">
        <v>6469</v>
      </c>
      <c r="F2266" s="4">
        <v>1660198</v>
      </c>
      <c r="G2266" s="5" t="s">
        <v>954</v>
      </c>
      <c r="H2266" s="4">
        <v>0</v>
      </c>
      <c r="I2266" s="6">
        <v>3000000</v>
      </c>
      <c r="J2266" s="6">
        <v>2502876</v>
      </c>
      <c r="K2266" s="7">
        <f t="shared" si="70"/>
        <v>497124</v>
      </c>
      <c r="L2266" s="4" t="str">
        <f t="shared" si="71"/>
        <v>SIN REPORTE</v>
      </c>
    </row>
    <row r="2267" spans="1:12" x14ac:dyDescent="0.2">
      <c r="A2267" s="4" t="s">
        <v>11</v>
      </c>
      <c r="B2267" s="4" t="s">
        <v>25</v>
      </c>
      <c r="C2267" s="4" t="s">
        <v>1448</v>
      </c>
      <c r="D2267" s="4" t="s">
        <v>3014</v>
      </c>
      <c r="E2267" s="4" t="s">
        <v>6470</v>
      </c>
      <c r="F2267" s="4">
        <v>503191</v>
      </c>
      <c r="G2267" s="5" t="s">
        <v>954</v>
      </c>
      <c r="H2267" s="4">
        <v>0</v>
      </c>
      <c r="I2267" s="6">
        <v>3000000</v>
      </c>
      <c r="J2267" s="6">
        <v>2503880</v>
      </c>
      <c r="K2267" s="7">
        <f t="shared" si="70"/>
        <v>496120</v>
      </c>
      <c r="L2267" s="4" t="str">
        <f t="shared" si="71"/>
        <v>SIN REPORTE</v>
      </c>
    </row>
    <row r="2268" spans="1:12" x14ac:dyDescent="0.2">
      <c r="A2268" s="4" t="s">
        <v>11</v>
      </c>
      <c r="B2268" s="4" t="s">
        <v>12</v>
      </c>
      <c r="C2268" s="4" t="s">
        <v>726</v>
      </c>
      <c r="D2268" s="4" t="s">
        <v>295</v>
      </c>
      <c r="E2268" s="4" t="s">
        <v>6471</v>
      </c>
      <c r="F2268" s="4">
        <v>1659570</v>
      </c>
      <c r="G2268" s="5" t="s">
        <v>954</v>
      </c>
      <c r="H2268" s="4">
        <v>0</v>
      </c>
      <c r="I2268" s="6">
        <v>3000000</v>
      </c>
      <c r="J2268" s="6">
        <v>2504884</v>
      </c>
      <c r="K2268" s="7">
        <f t="shared" si="70"/>
        <v>495116</v>
      </c>
      <c r="L2268" s="4" t="str">
        <f t="shared" si="71"/>
        <v>SIN REPORTE</v>
      </c>
    </row>
    <row r="2269" spans="1:12" x14ac:dyDescent="0.2">
      <c r="A2269" s="4" t="s">
        <v>11</v>
      </c>
      <c r="B2269" s="4" t="s">
        <v>488</v>
      </c>
      <c r="C2269" s="4" t="s">
        <v>1014</v>
      </c>
      <c r="D2269" s="4" t="s">
        <v>1405</v>
      </c>
      <c r="E2269" s="4" t="s">
        <v>6472</v>
      </c>
      <c r="F2269" s="4">
        <v>1295029</v>
      </c>
      <c r="G2269" s="5" t="s">
        <v>954</v>
      </c>
      <c r="H2269" s="4">
        <v>0</v>
      </c>
      <c r="I2269" s="6">
        <v>3000000</v>
      </c>
      <c r="J2269" s="6">
        <v>2505888</v>
      </c>
      <c r="K2269" s="7">
        <f t="shared" si="70"/>
        <v>494112</v>
      </c>
      <c r="L2269" s="4" t="str">
        <f t="shared" si="71"/>
        <v>SIN REPORTE</v>
      </c>
    </row>
    <row r="2270" spans="1:12" x14ac:dyDescent="0.2">
      <c r="A2270" s="4" t="s">
        <v>11</v>
      </c>
      <c r="B2270" s="4" t="s">
        <v>22</v>
      </c>
      <c r="C2270" s="4" t="s">
        <v>726</v>
      </c>
      <c r="D2270" s="4" t="s">
        <v>3015</v>
      </c>
      <c r="E2270" s="4" t="s">
        <v>6473</v>
      </c>
      <c r="F2270" s="4">
        <v>671634</v>
      </c>
      <c r="G2270" s="5" t="s">
        <v>954</v>
      </c>
      <c r="H2270" s="4">
        <v>0</v>
      </c>
      <c r="I2270" s="6">
        <v>3000000</v>
      </c>
      <c r="J2270" s="6">
        <v>2506892</v>
      </c>
      <c r="K2270" s="7">
        <f t="shared" si="70"/>
        <v>493108</v>
      </c>
      <c r="L2270" s="4" t="str">
        <f t="shared" si="71"/>
        <v>SIN REPORTE</v>
      </c>
    </row>
    <row r="2271" spans="1:12" x14ac:dyDescent="0.2">
      <c r="A2271" s="4" t="s">
        <v>11</v>
      </c>
      <c r="B2271" s="4" t="s">
        <v>12</v>
      </c>
      <c r="C2271" s="4" t="s">
        <v>3016</v>
      </c>
      <c r="D2271" s="4" t="s">
        <v>194</v>
      </c>
      <c r="E2271" s="4" t="s">
        <v>6474</v>
      </c>
      <c r="F2271" s="4">
        <v>583532</v>
      </c>
      <c r="G2271" s="5" t="s">
        <v>954</v>
      </c>
      <c r="H2271" s="4">
        <v>0</v>
      </c>
      <c r="I2271" s="6">
        <v>3000000</v>
      </c>
      <c r="J2271" s="6">
        <v>2507896</v>
      </c>
      <c r="K2271" s="7">
        <f t="shared" si="70"/>
        <v>492104</v>
      </c>
      <c r="L2271" s="4" t="str">
        <f t="shared" si="71"/>
        <v>SIN REPORTE</v>
      </c>
    </row>
    <row r="2272" spans="1:12" x14ac:dyDescent="0.2">
      <c r="A2272" s="4" t="s">
        <v>11</v>
      </c>
      <c r="B2272" s="4" t="s">
        <v>22</v>
      </c>
      <c r="C2272" s="4" t="s">
        <v>1425</v>
      </c>
      <c r="D2272" s="4" t="s">
        <v>597</v>
      </c>
      <c r="E2272" s="4" t="s">
        <v>6475</v>
      </c>
      <c r="F2272" s="4">
        <v>741809</v>
      </c>
      <c r="G2272" s="5" t="s">
        <v>954</v>
      </c>
      <c r="H2272" s="4">
        <v>0</v>
      </c>
      <c r="I2272" s="6">
        <v>3000000</v>
      </c>
      <c r="J2272" s="6">
        <v>2508900</v>
      </c>
      <c r="K2272" s="7">
        <f t="shared" si="70"/>
        <v>491100</v>
      </c>
      <c r="L2272" s="4" t="str">
        <f t="shared" si="71"/>
        <v>SIN REPORTE</v>
      </c>
    </row>
    <row r="2273" spans="1:12" x14ac:dyDescent="0.2">
      <c r="A2273" s="4" t="s">
        <v>11</v>
      </c>
      <c r="B2273" s="4" t="s">
        <v>12</v>
      </c>
      <c r="C2273" s="4" t="s">
        <v>952</v>
      </c>
      <c r="D2273" s="4" t="s">
        <v>1350</v>
      </c>
      <c r="E2273" s="4" t="s">
        <v>6476</v>
      </c>
      <c r="F2273" s="4">
        <v>1659703</v>
      </c>
      <c r="G2273" s="5" t="s">
        <v>954</v>
      </c>
      <c r="H2273" s="4">
        <v>0</v>
      </c>
      <c r="I2273" s="6">
        <v>3000000</v>
      </c>
      <c r="J2273" s="6">
        <v>2509904</v>
      </c>
      <c r="K2273" s="7">
        <f t="shared" si="70"/>
        <v>490096</v>
      </c>
      <c r="L2273" s="4" t="str">
        <f t="shared" si="71"/>
        <v>SIN REPORTE</v>
      </c>
    </row>
    <row r="2274" spans="1:12" x14ac:dyDescent="0.2">
      <c r="A2274" s="4" t="s">
        <v>11</v>
      </c>
      <c r="B2274" s="4" t="s">
        <v>25</v>
      </c>
      <c r="C2274" s="4" t="s">
        <v>1425</v>
      </c>
      <c r="D2274" s="4" t="s">
        <v>3017</v>
      </c>
      <c r="E2274" s="4" t="s">
        <v>6477</v>
      </c>
      <c r="F2274" s="4">
        <v>667491</v>
      </c>
      <c r="G2274" s="5" t="s">
        <v>954</v>
      </c>
      <c r="H2274" s="4">
        <v>0</v>
      </c>
      <c r="I2274" s="6">
        <v>3000000</v>
      </c>
      <c r="J2274" s="6">
        <v>2510908</v>
      </c>
      <c r="K2274" s="7">
        <f t="shared" si="70"/>
        <v>489092</v>
      </c>
      <c r="L2274" s="4" t="str">
        <f t="shared" si="71"/>
        <v>SIN REPORTE</v>
      </c>
    </row>
    <row r="2275" spans="1:12" x14ac:dyDescent="0.2">
      <c r="A2275" s="4" t="s">
        <v>11</v>
      </c>
      <c r="B2275" s="4" t="s">
        <v>12</v>
      </c>
      <c r="C2275" s="4" t="s">
        <v>191</v>
      </c>
      <c r="D2275" s="4" t="s">
        <v>3018</v>
      </c>
      <c r="E2275" s="4" t="s">
        <v>6478</v>
      </c>
      <c r="F2275" s="4">
        <v>87839</v>
      </c>
      <c r="G2275" s="5" t="s">
        <v>954</v>
      </c>
      <c r="H2275" s="4">
        <v>0</v>
      </c>
      <c r="I2275" s="6">
        <v>3000000</v>
      </c>
      <c r="J2275" s="6">
        <v>2511912</v>
      </c>
      <c r="K2275" s="7">
        <f t="shared" si="70"/>
        <v>488088</v>
      </c>
      <c r="L2275" s="4" t="str">
        <f t="shared" si="71"/>
        <v>SIN REPORTE</v>
      </c>
    </row>
    <row r="2276" spans="1:12" x14ac:dyDescent="0.2">
      <c r="A2276" s="4" t="s">
        <v>11</v>
      </c>
      <c r="B2276" s="4" t="s">
        <v>22</v>
      </c>
      <c r="C2276" s="4" t="s">
        <v>3019</v>
      </c>
      <c r="D2276" s="4" t="s">
        <v>3020</v>
      </c>
      <c r="E2276" s="4" t="s">
        <v>6479</v>
      </c>
      <c r="F2276" s="4">
        <v>1116654</v>
      </c>
      <c r="G2276" s="5" t="s">
        <v>954</v>
      </c>
      <c r="H2276" s="4">
        <v>0</v>
      </c>
      <c r="I2276" s="6">
        <v>3000000</v>
      </c>
      <c r="J2276" s="6">
        <v>2512916</v>
      </c>
      <c r="K2276" s="7">
        <f t="shared" si="70"/>
        <v>487084</v>
      </c>
      <c r="L2276" s="4" t="str">
        <f t="shared" si="71"/>
        <v>SIN REPORTE</v>
      </c>
    </row>
    <row r="2277" spans="1:12" x14ac:dyDescent="0.2">
      <c r="A2277" s="4" t="s">
        <v>11</v>
      </c>
      <c r="B2277" s="4" t="s">
        <v>50</v>
      </c>
      <c r="C2277" s="4" t="s">
        <v>691</v>
      </c>
      <c r="D2277" s="4" t="s">
        <v>3021</v>
      </c>
      <c r="E2277" s="4" t="s">
        <v>6480</v>
      </c>
      <c r="F2277" s="4">
        <v>639391</v>
      </c>
      <c r="G2277" s="5" t="s">
        <v>954</v>
      </c>
      <c r="H2277" s="4">
        <v>0</v>
      </c>
      <c r="I2277" s="6">
        <v>3000000</v>
      </c>
      <c r="J2277" s="6">
        <v>2513920</v>
      </c>
      <c r="K2277" s="7">
        <f t="shared" si="70"/>
        <v>486080</v>
      </c>
      <c r="L2277" s="4" t="str">
        <f t="shared" si="71"/>
        <v>SIN REPORTE</v>
      </c>
    </row>
    <row r="2278" spans="1:12" x14ac:dyDescent="0.2">
      <c r="A2278" s="4" t="s">
        <v>11</v>
      </c>
      <c r="B2278" s="4" t="s">
        <v>12</v>
      </c>
      <c r="C2278" s="4" t="s">
        <v>2255</v>
      </c>
      <c r="D2278" s="4" t="s">
        <v>3022</v>
      </c>
      <c r="E2278" s="4" t="s">
        <v>6481</v>
      </c>
      <c r="F2278" s="4">
        <v>742872</v>
      </c>
      <c r="G2278" s="5" t="s">
        <v>954</v>
      </c>
      <c r="H2278" s="4">
        <v>0</v>
      </c>
      <c r="I2278" s="6">
        <v>3000000</v>
      </c>
      <c r="J2278" s="6">
        <v>2514924</v>
      </c>
      <c r="K2278" s="7">
        <f t="shared" si="70"/>
        <v>485076</v>
      </c>
      <c r="L2278" s="4" t="str">
        <f t="shared" si="71"/>
        <v>SIN REPORTE</v>
      </c>
    </row>
    <row r="2279" spans="1:12" x14ac:dyDescent="0.2">
      <c r="A2279" s="4" t="s">
        <v>11</v>
      </c>
      <c r="B2279" s="4" t="s">
        <v>25</v>
      </c>
      <c r="C2279" s="4" t="s">
        <v>2255</v>
      </c>
      <c r="D2279" s="4" t="s">
        <v>3023</v>
      </c>
      <c r="E2279" s="4" t="s">
        <v>6482</v>
      </c>
      <c r="F2279" s="4">
        <v>1620093</v>
      </c>
      <c r="G2279" s="5" t="s">
        <v>954</v>
      </c>
      <c r="H2279" s="4">
        <v>0</v>
      </c>
      <c r="I2279" s="6">
        <v>3000000</v>
      </c>
      <c r="J2279" s="6">
        <v>2515928</v>
      </c>
      <c r="K2279" s="7">
        <f t="shared" si="70"/>
        <v>484072</v>
      </c>
      <c r="L2279" s="4" t="str">
        <f t="shared" si="71"/>
        <v>SIN REPORTE</v>
      </c>
    </row>
    <row r="2280" spans="1:12" x14ac:dyDescent="0.2">
      <c r="A2280" s="4" t="s">
        <v>11</v>
      </c>
      <c r="B2280" s="4" t="s">
        <v>146</v>
      </c>
      <c r="C2280" s="4" t="s">
        <v>191</v>
      </c>
      <c r="D2280" s="4" t="s">
        <v>3024</v>
      </c>
      <c r="E2280" s="4" t="s">
        <v>6483</v>
      </c>
      <c r="F2280" s="4">
        <v>572584</v>
      </c>
      <c r="G2280" s="5" t="s">
        <v>954</v>
      </c>
      <c r="H2280" s="4">
        <v>0</v>
      </c>
      <c r="I2280" s="6">
        <v>3000000</v>
      </c>
      <c r="J2280" s="6">
        <v>2516932</v>
      </c>
      <c r="K2280" s="7">
        <f t="shared" si="70"/>
        <v>483068</v>
      </c>
      <c r="L2280" s="4" t="str">
        <f t="shared" si="71"/>
        <v>SIN REPORTE</v>
      </c>
    </row>
    <row r="2281" spans="1:12" x14ac:dyDescent="0.2">
      <c r="A2281" s="4" t="s">
        <v>11</v>
      </c>
      <c r="B2281" s="4" t="s">
        <v>22</v>
      </c>
      <c r="C2281" s="4" t="s">
        <v>2255</v>
      </c>
      <c r="D2281" s="4" t="s">
        <v>3025</v>
      </c>
      <c r="E2281" s="4" t="s">
        <v>6484</v>
      </c>
      <c r="F2281" s="4">
        <v>1606209</v>
      </c>
      <c r="G2281" s="5" t="s">
        <v>954</v>
      </c>
      <c r="H2281" s="4">
        <v>0</v>
      </c>
      <c r="I2281" s="6">
        <v>3000000</v>
      </c>
      <c r="J2281" s="6">
        <v>2517936</v>
      </c>
      <c r="K2281" s="7">
        <f t="shared" si="70"/>
        <v>482064</v>
      </c>
      <c r="L2281" s="4" t="str">
        <f t="shared" si="71"/>
        <v>SIN REPORTE</v>
      </c>
    </row>
    <row r="2282" spans="1:12" x14ac:dyDescent="0.2">
      <c r="A2282" s="4" t="s">
        <v>11</v>
      </c>
      <c r="B2282" s="4" t="s">
        <v>22</v>
      </c>
      <c r="C2282" s="4" t="s">
        <v>191</v>
      </c>
      <c r="D2282" s="4" t="s">
        <v>3026</v>
      </c>
      <c r="E2282" s="4" t="s">
        <v>6485</v>
      </c>
      <c r="F2282" s="4">
        <v>604767</v>
      </c>
      <c r="G2282" s="5" t="s">
        <v>954</v>
      </c>
      <c r="H2282" s="4">
        <v>0</v>
      </c>
      <c r="I2282" s="6">
        <v>3000000</v>
      </c>
      <c r="J2282" s="6">
        <v>2518940</v>
      </c>
      <c r="K2282" s="7">
        <f t="shared" si="70"/>
        <v>481060</v>
      </c>
      <c r="L2282" s="4" t="str">
        <f t="shared" si="71"/>
        <v>SIN REPORTE</v>
      </c>
    </row>
    <row r="2283" spans="1:12" x14ac:dyDescent="0.2">
      <c r="A2283" s="4" t="s">
        <v>11</v>
      </c>
      <c r="B2283" s="4" t="s">
        <v>12</v>
      </c>
      <c r="C2283" s="4" t="s">
        <v>3027</v>
      </c>
      <c r="D2283" s="4" t="s">
        <v>416</v>
      </c>
      <c r="E2283" s="4" t="s">
        <v>6486</v>
      </c>
      <c r="F2283" s="4">
        <v>600633</v>
      </c>
      <c r="G2283" s="5" t="s">
        <v>954</v>
      </c>
      <c r="H2283" s="4">
        <v>0</v>
      </c>
      <c r="I2283" s="6">
        <v>3000000</v>
      </c>
      <c r="J2283" s="6">
        <v>2519944</v>
      </c>
      <c r="K2283" s="7">
        <f t="shared" si="70"/>
        <v>480056</v>
      </c>
      <c r="L2283" s="4" t="str">
        <f t="shared" si="71"/>
        <v>SIN REPORTE</v>
      </c>
    </row>
    <row r="2284" spans="1:12" x14ac:dyDescent="0.2">
      <c r="A2284" s="4" t="s">
        <v>11</v>
      </c>
      <c r="B2284" s="4" t="s">
        <v>12</v>
      </c>
      <c r="C2284" s="4" t="s">
        <v>1689</v>
      </c>
      <c r="D2284" s="4" t="s">
        <v>3028</v>
      </c>
      <c r="E2284" s="4" t="s">
        <v>6487</v>
      </c>
      <c r="F2284" s="4">
        <v>593028</v>
      </c>
      <c r="G2284" s="5" t="s">
        <v>954</v>
      </c>
      <c r="H2284" s="4">
        <v>0</v>
      </c>
      <c r="I2284" s="6">
        <v>3000000</v>
      </c>
      <c r="J2284" s="6">
        <v>2520948</v>
      </c>
      <c r="K2284" s="7">
        <f t="shared" si="70"/>
        <v>479052</v>
      </c>
      <c r="L2284" s="4" t="str">
        <f t="shared" si="71"/>
        <v>SIN REPORTE</v>
      </c>
    </row>
    <row r="2285" spans="1:12" x14ac:dyDescent="0.2">
      <c r="A2285" s="4" t="s">
        <v>11</v>
      </c>
      <c r="B2285" s="4" t="s">
        <v>19</v>
      </c>
      <c r="C2285" s="4" t="s">
        <v>1689</v>
      </c>
      <c r="D2285" s="4" t="s">
        <v>3029</v>
      </c>
      <c r="E2285" s="4" t="s">
        <v>6488</v>
      </c>
      <c r="F2285" s="4">
        <v>571032</v>
      </c>
      <c r="G2285" s="5" t="s">
        <v>954</v>
      </c>
      <c r="H2285" s="4">
        <v>0</v>
      </c>
      <c r="I2285" s="6">
        <v>3000000</v>
      </c>
      <c r="J2285" s="6">
        <v>2521952</v>
      </c>
      <c r="K2285" s="7">
        <f t="shared" si="70"/>
        <v>478048</v>
      </c>
      <c r="L2285" s="4" t="str">
        <f t="shared" si="71"/>
        <v>SIN REPORTE</v>
      </c>
    </row>
    <row r="2286" spans="1:12" x14ac:dyDescent="0.2">
      <c r="A2286" s="4" t="s">
        <v>11</v>
      </c>
      <c r="B2286" s="4" t="s">
        <v>50</v>
      </c>
      <c r="C2286" s="4" t="s">
        <v>1689</v>
      </c>
      <c r="D2286" s="4" t="s">
        <v>3030</v>
      </c>
      <c r="E2286" s="4" t="s">
        <v>6489</v>
      </c>
      <c r="F2286" s="4">
        <v>1396496</v>
      </c>
      <c r="G2286" s="5" t="s">
        <v>954</v>
      </c>
      <c r="H2286" s="4">
        <v>0</v>
      </c>
      <c r="I2286" s="6">
        <v>3000000</v>
      </c>
      <c r="J2286" s="6">
        <v>2522956</v>
      </c>
      <c r="K2286" s="7">
        <f t="shared" si="70"/>
        <v>477044</v>
      </c>
      <c r="L2286" s="4" t="str">
        <f t="shared" si="71"/>
        <v>SIN REPORTE</v>
      </c>
    </row>
    <row r="2287" spans="1:12" x14ac:dyDescent="0.2">
      <c r="A2287" s="4" t="s">
        <v>11</v>
      </c>
      <c r="B2287" s="4" t="s">
        <v>22</v>
      </c>
      <c r="C2287" s="4" t="s">
        <v>1312</v>
      </c>
      <c r="D2287" s="4" t="s">
        <v>3031</v>
      </c>
      <c r="E2287" s="4" t="s">
        <v>6490</v>
      </c>
      <c r="F2287" s="4">
        <v>1424553</v>
      </c>
      <c r="G2287" s="5" t="s">
        <v>954</v>
      </c>
      <c r="H2287" s="4">
        <v>0</v>
      </c>
      <c r="I2287" s="6">
        <v>3000000</v>
      </c>
      <c r="J2287" s="6">
        <v>2523960</v>
      </c>
      <c r="K2287" s="7">
        <f t="shared" si="70"/>
        <v>476040</v>
      </c>
      <c r="L2287" s="4" t="str">
        <f t="shared" si="71"/>
        <v>SIN REPORTE</v>
      </c>
    </row>
    <row r="2288" spans="1:12" x14ac:dyDescent="0.2">
      <c r="A2288" s="4" t="s">
        <v>11</v>
      </c>
      <c r="B2288" s="4" t="s">
        <v>25</v>
      </c>
      <c r="C2288" s="4" t="s">
        <v>691</v>
      </c>
      <c r="D2288" s="4" t="s">
        <v>3032</v>
      </c>
      <c r="E2288" s="4" t="s">
        <v>6491</v>
      </c>
      <c r="F2288" s="4">
        <v>1212867</v>
      </c>
      <c r="G2288" s="5" t="s">
        <v>954</v>
      </c>
      <c r="H2288" s="4">
        <v>0</v>
      </c>
      <c r="I2288" s="6">
        <v>3000000</v>
      </c>
      <c r="J2288" s="6">
        <v>2524964</v>
      </c>
      <c r="K2288" s="7">
        <f t="shared" si="70"/>
        <v>475036</v>
      </c>
      <c r="L2288" s="4" t="str">
        <f t="shared" si="71"/>
        <v>SIN REPORTE</v>
      </c>
    </row>
    <row r="2289" spans="1:12" x14ac:dyDescent="0.2">
      <c r="A2289" s="4" t="s">
        <v>11</v>
      </c>
      <c r="B2289" s="4" t="s">
        <v>19</v>
      </c>
      <c r="C2289" s="4" t="s">
        <v>691</v>
      </c>
      <c r="D2289" s="4" t="s">
        <v>2970</v>
      </c>
      <c r="E2289" s="4" t="s">
        <v>6492</v>
      </c>
      <c r="F2289" s="4">
        <v>1008018</v>
      </c>
      <c r="G2289" s="5" t="s">
        <v>954</v>
      </c>
      <c r="H2289" s="4">
        <v>0</v>
      </c>
      <c r="I2289" s="6">
        <v>3000000</v>
      </c>
      <c r="J2289" s="6">
        <v>2525968</v>
      </c>
      <c r="K2289" s="7">
        <f t="shared" si="70"/>
        <v>474032</v>
      </c>
      <c r="L2289" s="4" t="str">
        <f t="shared" si="71"/>
        <v>SIN REPORTE</v>
      </c>
    </row>
    <row r="2290" spans="1:12" x14ac:dyDescent="0.2">
      <c r="A2290" s="4" t="s">
        <v>11</v>
      </c>
      <c r="B2290" s="4" t="s">
        <v>146</v>
      </c>
      <c r="C2290" s="4" t="s">
        <v>691</v>
      </c>
      <c r="D2290" s="4" t="s">
        <v>3033</v>
      </c>
      <c r="E2290" s="4" t="s">
        <v>6493</v>
      </c>
      <c r="F2290" s="4">
        <v>1662574</v>
      </c>
      <c r="G2290" s="5" t="s">
        <v>954</v>
      </c>
      <c r="H2290" s="4">
        <v>0</v>
      </c>
      <c r="I2290" s="6">
        <v>3000000</v>
      </c>
      <c r="J2290" s="6">
        <v>2526972</v>
      </c>
      <c r="K2290" s="7">
        <f t="shared" si="70"/>
        <v>473028</v>
      </c>
      <c r="L2290" s="4" t="str">
        <f t="shared" si="71"/>
        <v>SIN REPORTE</v>
      </c>
    </row>
    <row r="2291" spans="1:12" x14ac:dyDescent="0.2">
      <c r="A2291" s="4" t="s">
        <v>11</v>
      </c>
      <c r="B2291" s="4" t="s">
        <v>22</v>
      </c>
      <c r="C2291" s="4" t="s">
        <v>2470</v>
      </c>
      <c r="D2291" s="4" t="s">
        <v>3034</v>
      </c>
      <c r="E2291" s="4" t="s">
        <v>6494</v>
      </c>
      <c r="F2291" s="4">
        <v>642346</v>
      </c>
      <c r="G2291" s="5" t="s">
        <v>954</v>
      </c>
      <c r="H2291" s="4">
        <v>0</v>
      </c>
      <c r="I2291" s="6">
        <v>3000000</v>
      </c>
      <c r="J2291" s="6">
        <v>2527976</v>
      </c>
      <c r="K2291" s="7">
        <f t="shared" si="70"/>
        <v>472024</v>
      </c>
      <c r="L2291" s="4" t="str">
        <f t="shared" si="71"/>
        <v>SIN REPORTE</v>
      </c>
    </row>
    <row r="2292" spans="1:12" x14ac:dyDescent="0.2">
      <c r="A2292" s="4" t="s">
        <v>11</v>
      </c>
      <c r="B2292" s="4" t="s">
        <v>146</v>
      </c>
      <c r="C2292" s="4" t="s">
        <v>691</v>
      </c>
      <c r="D2292" s="4" t="s">
        <v>2318</v>
      </c>
      <c r="E2292" s="4" t="s">
        <v>6495</v>
      </c>
      <c r="F2292" s="4">
        <v>612463</v>
      </c>
      <c r="G2292" s="5" t="s">
        <v>954</v>
      </c>
      <c r="H2292" s="4">
        <v>0</v>
      </c>
      <c r="I2292" s="6">
        <v>3000000</v>
      </c>
      <c r="J2292" s="6">
        <v>2528980</v>
      </c>
      <c r="K2292" s="7">
        <f t="shared" si="70"/>
        <v>471020</v>
      </c>
      <c r="L2292" s="4" t="str">
        <f t="shared" si="71"/>
        <v>SIN REPORTE</v>
      </c>
    </row>
    <row r="2293" spans="1:12" x14ac:dyDescent="0.2">
      <c r="A2293" s="4" t="s">
        <v>11</v>
      </c>
      <c r="B2293" s="4" t="s">
        <v>146</v>
      </c>
      <c r="C2293" s="4" t="s">
        <v>1454</v>
      </c>
      <c r="D2293" s="4" t="s">
        <v>3035</v>
      </c>
      <c r="E2293" s="4" t="s">
        <v>6496</v>
      </c>
      <c r="F2293" s="4">
        <v>1085529</v>
      </c>
      <c r="G2293" s="5" t="s">
        <v>954</v>
      </c>
      <c r="H2293" s="4">
        <v>0</v>
      </c>
      <c r="I2293" s="6">
        <v>3000000</v>
      </c>
      <c r="J2293" s="6">
        <v>2529984</v>
      </c>
      <c r="K2293" s="7">
        <f t="shared" si="70"/>
        <v>470016</v>
      </c>
      <c r="L2293" s="4" t="str">
        <f t="shared" si="71"/>
        <v>SIN REPORTE</v>
      </c>
    </row>
    <row r="2294" spans="1:12" x14ac:dyDescent="0.2">
      <c r="A2294" s="4" t="s">
        <v>11</v>
      </c>
      <c r="B2294" s="4" t="s">
        <v>50</v>
      </c>
      <c r="C2294" s="4" t="s">
        <v>3036</v>
      </c>
      <c r="D2294" s="4" t="s">
        <v>3037</v>
      </c>
      <c r="E2294" s="4" t="s">
        <v>6497</v>
      </c>
      <c r="F2294" s="4">
        <v>638914</v>
      </c>
      <c r="G2294" s="5" t="s">
        <v>954</v>
      </c>
      <c r="H2294" s="4">
        <v>0</v>
      </c>
      <c r="I2294" s="6">
        <v>3000000</v>
      </c>
      <c r="J2294" s="6">
        <v>2530988</v>
      </c>
      <c r="K2294" s="7">
        <f t="shared" si="70"/>
        <v>469012</v>
      </c>
      <c r="L2294" s="4" t="str">
        <f t="shared" si="71"/>
        <v>SIN REPORTE</v>
      </c>
    </row>
    <row r="2295" spans="1:12" x14ac:dyDescent="0.2">
      <c r="A2295" s="4" t="s">
        <v>11</v>
      </c>
      <c r="B2295" s="4" t="s">
        <v>12</v>
      </c>
      <c r="C2295" s="4" t="s">
        <v>3036</v>
      </c>
      <c r="D2295" s="4" t="s">
        <v>3038</v>
      </c>
      <c r="E2295" s="4" t="s">
        <v>6498</v>
      </c>
      <c r="F2295" s="4">
        <v>118196</v>
      </c>
      <c r="G2295" s="5" t="s">
        <v>954</v>
      </c>
      <c r="H2295" s="4">
        <v>0</v>
      </c>
      <c r="I2295" s="6">
        <v>3000000</v>
      </c>
      <c r="J2295" s="6">
        <v>2531992</v>
      </c>
      <c r="K2295" s="7">
        <f t="shared" si="70"/>
        <v>468008</v>
      </c>
      <c r="L2295" s="4" t="str">
        <f t="shared" si="71"/>
        <v>SIN REPORTE</v>
      </c>
    </row>
    <row r="2296" spans="1:12" x14ac:dyDescent="0.2">
      <c r="A2296" s="4" t="s">
        <v>11</v>
      </c>
      <c r="B2296" s="4" t="s">
        <v>146</v>
      </c>
      <c r="C2296" s="4" t="s">
        <v>275</v>
      </c>
      <c r="D2296" s="4" t="s">
        <v>1273</v>
      </c>
      <c r="E2296" s="4" t="s">
        <v>6499</v>
      </c>
      <c r="F2296" s="4">
        <v>1446234</v>
      </c>
      <c r="G2296" s="5" t="s">
        <v>954</v>
      </c>
      <c r="H2296" s="4">
        <v>0</v>
      </c>
      <c r="I2296" s="6">
        <v>3000000</v>
      </c>
      <c r="J2296" s="6">
        <v>2532996</v>
      </c>
      <c r="K2296" s="7">
        <f t="shared" si="70"/>
        <v>467004</v>
      </c>
      <c r="L2296" s="4" t="str">
        <f t="shared" si="71"/>
        <v>SIN REPORTE</v>
      </c>
    </row>
    <row r="2297" spans="1:12" x14ac:dyDescent="0.2">
      <c r="A2297" s="4" t="s">
        <v>11</v>
      </c>
      <c r="B2297" s="4" t="s">
        <v>25</v>
      </c>
      <c r="C2297" s="4" t="s">
        <v>1184</v>
      </c>
      <c r="D2297" s="4" t="s">
        <v>3039</v>
      </c>
      <c r="E2297" s="4" t="s">
        <v>6500</v>
      </c>
      <c r="F2297" s="4">
        <v>1396546</v>
      </c>
      <c r="G2297" s="5" t="s">
        <v>954</v>
      </c>
      <c r="H2297" s="4">
        <v>0</v>
      </c>
      <c r="I2297" s="6">
        <v>3000000</v>
      </c>
      <c r="J2297" s="6">
        <v>2534000</v>
      </c>
      <c r="K2297" s="7">
        <f t="shared" si="70"/>
        <v>466000</v>
      </c>
      <c r="L2297" s="4" t="str">
        <f t="shared" si="71"/>
        <v>SIN REPORTE</v>
      </c>
    </row>
    <row r="2298" spans="1:12" x14ac:dyDescent="0.2">
      <c r="A2298" s="4" t="s">
        <v>11</v>
      </c>
      <c r="B2298" s="4" t="s">
        <v>19</v>
      </c>
      <c r="C2298" s="4" t="s">
        <v>1184</v>
      </c>
      <c r="D2298" s="4" t="s">
        <v>3040</v>
      </c>
      <c r="E2298" s="4" t="s">
        <v>6501</v>
      </c>
      <c r="F2298" s="4">
        <v>1126364</v>
      </c>
      <c r="G2298" s="5" t="s">
        <v>954</v>
      </c>
      <c r="H2298" s="4">
        <v>0</v>
      </c>
      <c r="I2298" s="6">
        <v>3000000</v>
      </c>
      <c r="J2298" s="6">
        <v>2535004</v>
      </c>
      <c r="K2298" s="7">
        <f t="shared" si="70"/>
        <v>464996</v>
      </c>
      <c r="L2298" s="4" t="str">
        <f t="shared" si="71"/>
        <v>SIN REPORTE</v>
      </c>
    </row>
    <row r="2299" spans="1:12" x14ac:dyDescent="0.2">
      <c r="A2299" s="4" t="s">
        <v>11</v>
      </c>
      <c r="B2299" s="4" t="s">
        <v>19</v>
      </c>
      <c r="C2299" s="4" t="s">
        <v>2714</v>
      </c>
      <c r="D2299" s="4" t="s">
        <v>3041</v>
      </c>
      <c r="E2299" s="4" t="s">
        <v>6502</v>
      </c>
      <c r="F2299" s="4">
        <v>647337</v>
      </c>
      <c r="G2299" s="5" t="s">
        <v>954</v>
      </c>
      <c r="H2299" s="4">
        <v>0</v>
      </c>
      <c r="I2299" s="6">
        <v>3000000</v>
      </c>
      <c r="J2299" s="6">
        <v>2536008</v>
      </c>
      <c r="K2299" s="7">
        <f t="shared" si="70"/>
        <v>463992</v>
      </c>
      <c r="L2299" s="4" t="str">
        <f t="shared" si="71"/>
        <v>SIN REPORTE</v>
      </c>
    </row>
    <row r="2300" spans="1:12" x14ac:dyDescent="0.2">
      <c r="A2300" s="4" t="s">
        <v>11</v>
      </c>
      <c r="B2300" s="4" t="s">
        <v>16</v>
      </c>
      <c r="C2300" s="4" t="s">
        <v>1184</v>
      </c>
      <c r="D2300" s="4" t="s">
        <v>2536</v>
      </c>
      <c r="E2300" s="4" t="s">
        <v>6503</v>
      </c>
      <c r="F2300" s="4">
        <v>681492</v>
      </c>
      <c r="G2300" s="5" t="s">
        <v>954</v>
      </c>
      <c r="H2300" s="4">
        <v>0</v>
      </c>
      <c r="I2300" s="6">
        <v>3000000</v>
      </c>
      <c r="J2300" s="6">
        <v>2537012</v>
      </c>
      <c r="K2300" s="7">
        <f t="shared" si="70"/>
        <v>462988</v>
      </c>
      <c r="L2300" s="4" t="str">
        <f t="shared" si="71"/>
        <v>SIN REPORTE</v>
      </c>
    </row>
    <row r="2301" spans="1:12" x14ac:dyDescent="0.2">
      <c r="A2301" s="4" t="s">
        <v>11</v>
      </c>
      <c r="B2301" s="4" t="s">
        <v>25</v>
      </c>
      <c r="C2301" s="4" t="s">
        <v>191</v>
      </c>
      <c r="D2301" s="4" t="s">
        <v>751</v>
      </c>
      <c r="E2301" s="4" t="s">
        <v>6504</v>
      </c>
      <c r="F2301" s="4">
        <v>121661</v>
      </c>
      <c r="G2301" s="5" t="s">
        <v>954</v>
      </c>
      <c r="H2301" s="4">
        <v>0</v>
      </c>
      <c r="I2301" s="6">
        <v>3000000</v>
      </c>
      <c r="J2301" s="6">
        <v>2538016</v>
      </c>
      <c r="K2301" s="7">
        <f t="shared" si="70"/>
        <v>461984</v>
      </c>
      <c r="L2301" s="4" t="str">
        <f t="shared" si="71"/>
        <v>SIN REPORTE</v>
      </c>
    </row>
    <row r="2302" spans="1:12" x14ac:dyDescent="0.2">
      <c r="A2302" s="4" t="s">
        <v>11</v>
      </c>
      <c r="B2302" s="4" t="s">
        <v>25</v>
      </c>
      <c r="C2302" s="4" t="s">
        <v>1016</v>
      </c>
      <c r="D2302" s="4" t="s">
        <v>3042</v>
      </c>
      <c r="E2302" s="4" t="s">
        <v>6505</v>
      </c>
      <c r="F2302" s="4">
        <v>641413</v>
      </c>
      <c r="G2302" s="5" t="s">
        <v>954</v>
      </c>
      <c r="H2302" s="4">
        <v>0</v>
      </c>
      <c r="I2302" s="6">
        <v>3000000</v>
      </c>
      <c r="J2302" s="6">
        <v>2539020</v>
      </c>
      <c r="K2302" s="7">
        <f t="shared" si="70"/>
        <v>460980</v>
      </c>
      <c r="L2302" s="4" t="str">
        <f t="shared" si="71"/>
        <v>SIN REPORTE</v>
      </c>
    </row>
    <row r="2303" spans="1:12" x14ac:dyDescent="0.2">
      <c r="A2303" s="4" t="s">
        <v>11</v>
      </c>
      <c r="B2303" s="4" t="s">
        <v>22</v>
      </c>
      <c r="C2303" s="4" t="s">
        <v>1016</v>
      </c>
      <c r="D2303" s="4" t="s">
        <v>3043</v>
      </c>
      <c r="E2303" s="4" t="s">
        <v>6506</v>
      </c>
      <c r="F2303" s="4">
        <v>735611</v>
      </c>
      <c r="G2303" s="5" t="s">
        <v>954</v>
      </c>
      <c r="H2303" s="4">
        <v>0</v>
      </c>
      <c r="I2303" s="6">
        <v>3000000</v>
      </c>
      <c r="J2303" s="6">
        <v>2540024</v>
      </c>
      <c r="K2303" s="7">
        <f t="shared" si="70"/>
        <v>459976</v>
      </c>
      <c r="L2303" s="4" t="str">
        <f t="shared" si="71"/>
        <v>SIN REPORTE</v>
      </c>
    </row>
    <row r="2304" spans="1:12" x14ac:dyDescent="0.2">
      <c r="A2304" s="4" t="s">
        <v>11</v>
      </c>
      <c r="B2304" s="4" t="s">
        <v>19</v>
      </c>
      <c r="C2304" s="4" t="s">
        <v>2877</v>
      </c>
      <c r="D2304" s="4" t="s">
        <v>3044</v>
      </c>
      <c r="E2304" s="4" t="s">
        <v>6507</v>
      </c>
      <c r="F2304" s="4">
        <v>924173</v>
      </c>
      <c r="G2304" s="5" t="s">
        <v>954</v>
      </c>
      <c r="H2304" s="4">
        <v>0</v>
      </c>
      <c r="I2304" s="6">
        <v>3000000</v>
      </c>
      <c r="J2304" s="6">
        <v>2541028</v>
      </c>
      <c r="K2304" s="7">
        <f t="shared" si="70"/>
        <v>458972</v>
      </c>
      <c r="L2304" s="4" t="str">
        <f t="shared" si="71"/>
        <v>SIN REPORTE</v>
      </c>
    </row>
    <row r="2305" spans="1:12" x14ac:dyDescent="0.2">
      <c r="A2305" s="4" t="s">
        <v>11</v>
      </c>
      <c r="B2305" s="4" t="s">
        <v>488</v>
      </c>
      <c r="C2305" s="4" t="s">
        <v>1176</v>
      </c>
      <c r="D2305" s="4" t="s">
        <v>3045</v>
      </c>
      <c r="E2305" s="4" t="s">
        <v>6508</v>
      </c>
      <c r="F2305" s="4">
        <v>1568979</v>
      </c>
      <c r="G2305" s="5" t="s">
        <v>954</v>
      </c>
      <c r="H2305" s="4">
        <v>0</v>
      </c>
      <c r="I2305" s="6">
        <v>3000000</v>
      </c>
      <c r="J2305" s="6">
        <v>2542032</v>
      </c>
      <c r="K2305" s="7">
        <f t="shared" si="70"/>
        <v>457968</v>
      </c>
      <c r="L2305" s="4" t="str">
        <f t="shared" si="71"/>
        <v>SIN REPORTE</v>
      </c>
    </row>
    <row r="2306" spans="1:12" x14ac:dyDescent="0.2">
      <c r="A2306" s="4" t="s">
        <v>11</v>
      </c>
      <c r="B2306" s="4" t="s">
        <v>12</v>
      </c>
      <c r="C2306" s="4" t="s">
        <v>805</v>
      </c>
      <c r="D2306" s="4" t="s">
        <v>3046</v>
      </c>
      <c r="E2306" s="4" t="s">
        <v>6509</v>
      </c>
      <c r="F2306" s="4">
        <v>732287</v>
      </c>
      <c r="G2306" s="5" t="s">
        <v>954</v>
      </c>
      <c r="H2306" s="4">
        <v>0</v>
      </c>
      <c r="I2306" s="6">
        <v>3000000</v>
      </c>
      <c r="J2306" s="6">
        <v>2543036</v>
      </c>
      <c r="K2306" s="7">
        <f t="shared" si="70"/>
        <v>456964</v>
      </c>
      <c r="L2306" s="4" t="str">
        <f t="shared" si="71"/>
        <v>SIN REPORTE</v>
      </c>
    </row>
    <row r="2307" spans="1:12" x14ac:dyDescent="0.2">
      <c r="A2307" s="4" t="s">
        <v>11</v>
      </c>
      <c r="B2307" s="4" t="s">
        <v>19</v>
      </c>
      <c r="C2307" s="4" t="s">
        <v>2977</v>
      </c>
      <c r="D2307" s="4" t="s">
        <v>135</v>
      </c>
      <c r="E2307" s="4" t="s">
        <v>6510</v>
      </c>
      <c r="F2307" s="4">
        <v>43014</v>
      </c>
      <c r="G2307" s="5" t="s">
        <v>954</v>
      </c>
      <c r="H2307" s="4">
        <v>0</v>
      </c>
      <c r="I2307" s="6">
        <v>3000000</v>
      </c>
      <c r="J2307" s="6">
        <v>2544040</v>
      </c>
      <c r="K2307" s="7">
        <f t="shared" ref="K2307:K2370" si="72">I2307-J2307</f>
        <v>455960</v>
      </c>
      <c r="L2307" s="4" t="str">
        <f t="shared" ref="L2307:L2370" si="73">IF(H2307=0,"SIN REPORTE",IF(H2307&lt;=90,"COBRO JURIDICO","CARTERA CASTIGADA"))</f>
        <v>SIN REPORTE</v>
      </c>
    </row>
    <row r="2308" spans="1:12" x14ac:dyDescent="0.2">
      <c r="A2308" s="4" t="s">
        <v>11</v>
      </c>
      <c r="B2308" s="4" t="s">
        <v>12</v>
      </c>
      <c r="C2308" s="4" t="s">
        <v>2977</v>
      </c>
      <c r="D2308" s="4" t="s">
        <v>3047</v>
      </c>
      <c r="E2308" s="4" t="s">
        <v>6511</v>
      </c>
      <c r="F2308" s="4">
        <v>672202</v>
      </c>
      <c r="G2308" s="5" t="s">
        <v>954</v>
      </c>
      <c r="H2308" s="4">
        <v>0</v>
      </c>
      <c r="I2308" s="6">
        <v>3000000</v>
      </c>
      <c r="J2308" s="6">
        <v>2545044</v>
      </c>
      <c r="K2308" s="7">
        <f t="shared" si="72"/>
        <v>454956</v>
      </c>
      <c r="L2308" s="4" t="str">
        <f t="shared" si="73"/>
        <v>SIN REPORTE</v>
      </c>
    </row>
    <row r="2309" spans="1:12" x14ac:dyDescent="0.2">
      <c r="A2309" s="4" t="s">
        <v>11</v>
      </c>
      <c r="B2309" s="4" t="s">
        <v>25</v>
      </c>
      <c r="C2309" s="4" t="s">
        <v>2977</v>
      </c>
      <c r="D2309" s="4" t="s">
        <v>54</v>
      </c>
      <c r="E2309" s="4" t="s">
        <v>6512</v>
      </c>
      <c r="F2309" s="4">
        <v>1041373</v>
      </c>
      <c r="G2309" s="5" t="s">
        <v>954</v>
      </c>
      <c r="H2309" s="4">
        <v>0</v>
      </c>
      <c r="I2309" s="6">
        <v>3000000</v>
      </c>
      <c r="J2309" s="6">
        <v>2546048</v>
      </c>
      <c r="K2309" s="7">
        <f t="shared" si="72"/>
        <v>453952</v>
      </c>
      <c r="L2309" s="4" t="str">
        <f t="shared" si="73"/>
        <v>SIN REPORTE</v>
      </c>
    </row>
    <row r="2310" spans="1:12" x14ac:dyDescent="0.2">
      <c r="A2310" s="4" t="s">
        <v>11</v>
      </c>
      <c r="B2310" s="4" t="s">
        <v>12</v>
      </c>
      <c r="C2310" s="4" t="s">
        <v>2977</v>
      </c>
      <c r="D2310" s="4" t="s">
        <v>2685</v>
      </c>
      <c r="E2310" s="4" t="s">
        <v>6513</v>
      </c>
      <c r="F2310" s="4">
        <v>1442803</v>
      </c>
      <c r="G2310" s="5" t="s">
        <v>954</v>
      </c>
      <c r="H2310" s="4">
        <v>0</v>
      </c>
      <c r="I2310" s="6">
        <v>3000000</v>
      </c>
      <c r="J2310" s="6">
        <v>2547052</v>
      </c>
      <c r="K2310" s="7">
        <f t="shared" si="72"/>
        <v>452948</v>
      </c>
      <c r="L2310" s="4" t="str">
        <f t="shared" si="73"/>
        <v>SIN REPORTE</v>
      </c>
    </row>
    <row r="2311" spans="1:12" x14ac:dyDescent="0.2">
      <c r="A2311" s="4" t="s">
        <v>11</v>
      </c>
      <c r="B2311" s="4" t="s">
        <v>16</v>
      </c>
      <c r="C2311" s="4" t="s">
        <v>191</v>
      </c>
      <c r="D2311" s="4" t="s">
        <v>704</v>
      </c>
      <c r="E2311" s="4" t="s">
        <v>6514</v>
      </c>
      <c r="F2311" s="4">
        <v>602209</v>
      </c>
      <c r="G2311" s="5" t="s">
        <v>954</v>
      </c>
      <c r="H2311" s="4">
        <v>0</v>
      </c>
      <c r="I2311" s="6">
        <v>3000000</v>
      </c>
      <c r="J2311" s="6">
        <v>2548056</v>
      </c>
      <c r="K2311" s="7">
        <f t="shared" si="72"/>
        <v>451944</v>
      </c>
      <c r="L2311" s="4" t="str">
        <f t="shared" si="73"/>
        <v>SIN REPORTE</v>
      </c>
    </row>
    <row r="2312" spans="1:12" x14ac:dyDescent="0.2">
      <c r="A2312" s="4" t="s">
        <v>11</v>
      </c>
      <c r="B2312" s="4" t="s">
        <v>19</v>
      </c>
      <c r="C2312" s="4" t="s">
        <v>2977</v>
      </c>
      <c r="D2312" s="4" t="s">
        <v>1932</v>
      </c>
      <c r="E2312" s="4" t="s">
        <v>6515</v>
      </c>
      <c r="F2312" s="4">
        <v>524270</v>
      </c>
      <c r="G2312" s="5" t="s">
        <v>954</v>
      </c>
      <c r="H2312" s="4">
        <v>0</v>
      </c>
      <c r="I2312" s="6">
        <v>3000000</v>
      </c>
      <c r="J2312" s="6">
        <v>2549060</v>
      </c>
      <c r="K2312" s="7">
        <f t="shared" si="72"/>
        <v>450940</v>
      </c>
      <c r="L2312" s="4" t="str">
        <f t="shared" si="73"/>
        <v>SIN REPORTE</v>
      </c>
    </row>
    <row r="2313" spans="1:12" x14ac:dyDescent="0.2">
      <c r="A2313" s="4" t="s">
        <v>11</v>
      </c>
      <c r="B2313" s="4" t="s">
        <v>12</v>
      </c>
      <c r="C2313" s="4" t="s">
        <v>795</v>
      </c>
      <c r="D2313" s="4" t="s">
        <v>2668</v>
      </c>
      <c r="E2313" s="4" t="s">
        <v>6516</v>
      </c>
      <c r="F2313" s="4">
        <v>1659786</v>
      </c>
      <c r="G2313" s="5" t="s">
        <v>954</v>
      </c>
      <c r="H2313" s="4">
        <v>0</v>
      </c>
      <c r="I2313" s="6">
        <v>3000000</v>
      </c>
      <c r="J2313" s="6">
        <v>2550064</v>
      </c>
      <c r="K2313" s="7">
        <f t="shared" si="72"/>
        <v>449936</v>
      </c>
      <c r="L2313" s="4" t="str">
        <f t="shared" si="73"/>
        <v>SIN REPORTE</v>
      </c>
    </row>
    <row r="2314" spans="1:12" x14ac:dyDescent="0.2">
      <c r="A2314" s="4" t="s">
        <v>11</v>
      </c>
      <c r="B2314" s="4" t="s">
        <v>12</v>
      </c>
      <c r="C2314" s="4" t="s">
        <v>1182</v>
      </c>
      <c r="D2314" s="4" t="s">
        <v>3048</v>
      </c>
      <c r="E2314" s="4" t="s">
        <v>6517</v>
      </c>
      <c r="F2314" s="4">
        <v>50167</v>
      </c>
      <c r="G2314" s="5" t="s">
        <v>954</v>
      </c>
      <c r="H2314" s="4">
        <v>0</v>
      </c>
      <c r="I2314" s="6">
        <v>3000000</v>
      </c>
      <c r="J2314" s="6">
        <v>2551068</v>
      </c>
      <c r="K2314" s="7">
        <f t="shared" si="72"/>
        <v>448932</v>
      </c>
      <c r="L2314" s="4" t="str">
        <f t="shared" si="73"/>
        <v>SIN REPORTE</v>
      </c>
    </row>
    <row r="2315" spans="1:12" x14ac:dyDescent="0.2">
      <c r="A2315" s="4" t="s">
        <v>11</v>
      </c>
      <c r="B2315" s="4" t="s">
        <v>25</v>
      </c>
      <c r="C2315" s="4" t="s">
        <v>1182</v>
      </c>
      <c r="D2315" s="4" t="s">
        <v>669</v>
      </c>
      <c r="E2315" s="4" t="s">
        <v>6518</v>
      </c>
      <c r="F2315" s="4">
        <v>1625167</v>
      </c>
      <c r="G2315" s="5" t="s">
        <v>954</v>
      </c>
      <c r="H2315" s="4">
        <v>0</v>
      </c>
      <c r="I2315" s="6">
        <v>3000000</v>
      </c>
      <c r="J2315" s="6">
        <v>2552072</v>
      </c>
      <c r="K2315" s="7">
        <f t="shared" si="72"/>
        <v>447928</v>
      </c>
      <c r="L2315" s="4" t="str">
        <f t="shared" si="73"/>
        <v>SIN REPORTE</v>
      </c>
    </row>
    <row r="2316" spans="1:12" x14ac:dyDescent="0.2">
      <c r="A2316" s="4" t="s">
        <v>11</v>
      </c>
      <c r="B2316" s="4" t="s">
        <v>50</v>
      </c>
      <c r="C2316" s="4" t="s">
        <v>1182</v>
      </c>
      <c r="D2316" s="4" t="s">
        <v>3049</v>
      </c>
      <c r="E2316" s="4" t="s">
        <v>6519</v>
      </c>
      <c r="F2316" s="4">
        <v>42057</v>
      </c>
      <c r="G2316" s="5" t="s">
        <v>954</v>
      </c>
      <c r="H2316" s="4">
        <v>0</v>
      </c>
      <c r="I2316" s="6">
        <v>3000000</v>
      </c>
      <c r="J2316" s="6">
        <v>2553076</v>
      </c>
      <c r="K2316" s="7">
        <f t="shared" si="72"/>
        <v>446924</v>
      </c>
      <c r="L2316" s="4" t="str">
        <f t="shared" si="73"/>
        <v>SIN REPORTE</v>
      </c>
    </row>
    <row r="2317" spans="1:12" x14ac:dyDescent="0.2">
      <c r="A2317" s="4" t="s">
        <v>11</v>
      </c>
      <c r="B2317" s="4" t="s">
        <v>50</v>
      </c>
      <c r="C2317" s="4" t="s">
        <v>1182</v>
      </c>
      <c r="D2317" s="4" t="s">
        <v>3050</v>
      </c>
      <c r="E2317" s="4" t="s">
        <v>6520</v>
      </c>
      <c r="F2317" s="4">
        <v>1685955</v>
      </c>
      <c r="G2317" s="5" t="s">
        <v>954</v>
      </c>
      <c r="H2317" s="4">
        <v>0</v>
      </c>
      <c r="I2317" s="6">
        <v>3000000</v>
      </c>
      <c r="J2317" s="6">
        <v>2554080</v>
      </c>
      <c r="K2317" s="7">
        <f t="shared" si="72"/>
        <v>445920</v>
      </c>
      <c r="L2317" s="4" t="str">
        <f t="shared" si="73"/>
        <v>SIN REPORTE</v>
      </c>
    </row>
    <row r="2318" spans="1:12" x14ac:dyDescent="0.2">
      <c r="A2318" s="4" t="s">
        <v>11</v>
      </c>
      <c r="B2318" s="4" t="s">
        <v>19</v>
      </c>
      <c r="C2318" s="4" t="s">
        <v>3051</v>
      </c>
      <c r="D2318" s="4" t="s">
        <v>3052</v>
      </c>
      <c r="E2318" s="4" t="s">
        <v>6521</v>
      </c>
      <c r="F2318" s="4">
        <v>749596</v>
      </c>
      <c r="G2318" s="5" t="s">
        <v>954</v>
      </c>
      <c r="H2318" s="4">
        <v>0</v>
      </c>
      <c r="I2318" s="6">
        <v>3000000</v>
      </c>
      <c r="J2318" s="6">
        <v>2555084</v>
      </c>
      <c r="K2318" s="7">
        <f t="shared" si="72"/>
        <v>444916</v>
      </c>
      <c r="L2318" s="4" t="str">
        <f t="shared" si="73"/>
        <v>SIN REPORTE</v>
      </c>
    </row>
    <row r="2319" spans="1:12" x14ac:dyDescent="0.2">
      <c r="A2319" s="4" t="s">
        <v>11</v>
      </c>
      <c r="B2319" s="4" t="s">
        <v>12</v>
      </c>
      <c r="C2319" s="4" t="s">
        <v>3053</v>
      </c>
      <c r="D2319" s="4" t="s">
        <v>3054</v>
      </c>
      <c r="E2319" s="4" t="s">
        <v>6522</v>
      </c>
      <c r="F2319" s="4">
        <v>683639</v>
      </c>
      <c r="G2319" s="5" t="s">
        <v>954</v>
      </c>
      <c r="H2319" s="4">
        <v>0</v>
      </c>
      <c r="I2319" s="6">
        <v>3000000</v>
      </c>
      <c r="J2319" s="6">
        <v>2556088</v>
      </c>
      <c r="K2319" s="7">
        <f t="shared" si="72"/>
        <v>443912</v>
      </c>
      <c r="L2319" s="4" t="str">
        <f t="shared" si="73"/>
        <v>SIN REPORTE</v>
      </c>
    </row>
    <row r="2320" spans="1:12" x14ac:dyDescent="0.2">
      <c r="A2320" s="4" t="s">
        <v>11</v>
      </c>
      <c r="B2320" s="4" t="s">
        <v>67</v>
      </c>
      <c r="C2320" s="4" t="s">
        <v>3055</v>
      </c>
      <c r="D2320" s="4" t="s">
        <v>2673</v>
      </c>
      <c r="E2320" s="4" t="s">
        <v>6523</v>
      </c>
      <c r="F2320" s="4">
        <v>616167</v>
      </c>
      <c r="G2320" s="5" t="s">
        <v>954</v>
      </c>
      <c r="H2320" s="4">
        <v>0</v>
      </c>
      <c r="I2320" s="6">
        <v>3000000</v>
      </c>
      <c r="J2320" s="6">
        <v>2557092</v>
      </c>
      <c r="K2320" s="7">
        <f t="shared" si="72"/>
        <v>442908</v>
      </c>
      <c r="L2320" s="4" t="str">
        <f t="shared" si="73"/>
        <v>SIN REPORTE</v>
      </c>
    </row>
    <row r="2321" spans="1:12" x14ac:dyDescent="0.2">
      <c r="A2321" s="4" t="s">
        <v>11</v>
      </c>
      <c r="B2321" s="4" t="s">
        <v>157</v>
      </c>
      <c r="C2321" s="4" t="s">
        <v>991</v>
      </c>
      <c r="D2321" s="4" t="s">
        <v>3056</v>
      </c>
      <c r="E2321" s="4" t="s">
        <v>6524</v>
      </c>
      <c r="F2321" s="4">
        <v>1662251</v>
      </c>
      <c r="G2321" s="5" t="s">
        <v>954</v>
      </c>
      <c r="H2321" s="4">
        <v>0</v>
      </c>
      <c r="I2321" s="6">
        <v>3000000</v>
      </c>
      <c r="J2321" s="6">
        <v>2558096</v>
      </c>
      <c r="K2321" s="7">
        <f t="shared" si="72"/>
        <v>441904</v>
      </c>
      <c r="L2321" s="4" t="str">
        <f t="shared" si="73"/>
        <v>SIN REPORTE</v>
      </c>
    </row>
    <row r="2322" spans="1:12" x14ac:dyDescent="0.2">
      <c r="A2322" s="4" t="s">
        <v>11</v>
      </c>
      <c r="B2322" s="4" t="s">
        <v>12</v>
      </c>
      <c r="C2322" s="4" t="s">
        <v>991</v>
      </c>
      <c r="D2322" s="4" t="s">
        <v>3057</v>
      </c>
      <c r="E2322" s="4" t="s">
        <v>6525</v>
      </c>
      <c r="F2322" s="4">
        <v>1660875</v>
      </c>
      <c r="G2322" s="5" t="s">
        <v>954</v>
      </c>
      <c r="H2322" s="4">
        <v>0</v>
      </c>
      <c r="I2322" s="6">
        <v>3000000</v>
      </c>
      <c r="J2322" s="6">
        <v>2559100</v>
      </c>
      <c r="K2322" s="7">
        <f t="shared" si="72"/>
        <v>440900</v>
      </c>
      <c r="L2322" s="4" t="str">
        <f t="shared" si="73"/>
        <v>SIN REPORTE</v>
      </c>
    </row>
    <row r="2323" spans="1:12" x14ac:dyDescent="0.2">
      <c r="A2323" s="4" t="s">
        <v>11</v>
      </c>
      <c r="B2323" s="4" t="s">
        <v>12</v>
      </c>
      <c r="C2323" s="4" t="s">
        <v>2945</v>
      </c>
      <c r="D2323" s="4" t="s">
        <v>3058</v>
      </c>
      <c r="E2323" s="4" t="s">
        <v>6526</v>
      </c>
      <c r="F2323" s="4">
        <v>1659026</v>
      </c>
      <c r="G2323" s="5" t="s">
        <v>954</v>
      </c>
      <c r="H2323" s="4">
        <v>0</v>
      </c>
      <c r="I2323" s="6">
        <v>3000000</v>
      </c>
      <c r="J2323" s="6">
        <v>2560104</v>
      </c>
      <c r="K2323" s="7">
        <f t="shared" si="72"/>
        <v>439896</v>
      </c>
      <c r="L2323" s="4" t="str">
        <f t="shared" si="73"/>
        <v>SIN REPORTE</v>
      </c>
    </row>
    <row r="2324" spans="1:12" x14ac:dyDescent="0.2">
      <c r="A2324" s="4" t="s">
        <v>11</v>
      </c>
      <c r="B2324" s="4" t="s">
        <v>12</v>
      </c>
      <c r="C2324" s="4" t="s">
        <v>991</v>
      </c>
      <c r="D2324" s="4" t="s">
        <v>3059</v>
      </c>
      <c r="E2324" s="4" t="s">
        <v>6527</v>
      </c>
      <c r="F2324" s="4">
        <v>1661881</v>
      </c>
      <c r="G2324" s="5" t="s">
        <v>954</v>
      </c>
      <c r="H2324" s="4">
        <v>0</v>
      </c>
      <c r="I2324" s="6">
        <v>3000000</v>
      </c>
      <c r="J2324" s="6">
        <v>2561108</v>
      </c>
      <c r="K2324" s="7">
        <f t="shared" si="72"/>
        <v>438892</v>
      </c>
      <c r="L2324" s="4" t="str">
        <f t="shared" si="73"/>
        <v>SIN REPORTE</v>
      </c>
    </row>
    <row r="2325" spans="1:12" x14ac:dyDescent="0.2">
      <c r="A2325" s="4" t="s">
        <v>11</v>
      </c>
      <c r="B2325" s="4" t="s">
        <v>12</v>
      </c>
      <c r="C2325" s="4" t="s">
        <v>3060</v>
      </c>
      <c r="D2325" s="4" t="s">
        <v>3061</v>
      </c>
      <c r="E2325" s="4" t="s">
        <v>6528</v>
      </c>
      <c r="F2325" s="4">
        <v>571768</v>
      </c>
      <c r="G2325" s="5" t="s">
        <v>954</v>
      </c>
      <c r="H2325" s="4">
        <v>0</v>
      </c>
      <c r="I2325" s="6">
        <v>3000000</v>
      </c>
      <c r="J2325" s="6">
        <v>2562112</v>
      </c>
      <c r="K2325" s="7">
        <f t="shared" si="72"/>
        <v>437888</v>
      </c>
      <c r="L2325" s="4" t="str">
        <f t="shared" si="73"/>
        <v>SIN REPORTE</v>
      </c>
    </row>
    <row r="2326" spans="1:12" x14ac:dyDescent="0.2">
      <c r="A2326" s="4" t="s">
        <v>11</v>
      </c>
      <c r="B2326" s="4" t="s">
        <v>25</v>
      </c>
      <c r="C2326" s="4" t="s">
        <v>2945</v>
      </c>
      <c r="D2326" s="4" t="s">
        <v>3062</v>
      </c>
      <c r="E2326" s="4" t="s">
        <v>6529</v>
      </c>
      <c r="F2326" s="4">
        <v>1623477</v>
      </c>
      <c r="G2326" s="5" t="s">
        <v>954</v>
      </c>
      <c r="H2326" s="4">
        <v>0</v>
      </c>
      <c r="I2326" s="6">
        <v>3000000</v>
      </c>
      <c r="J2326" s="6">
        <v>2563116</v>
      </c>
      <c r="K2326" s="7">
        <f t="shared" si="72"/>
        <v>436884</v>
      </c>
      <c r="L2326" s="4" t="str">
        <f t="shared" si="73"/>
        <v>SIN REPORTE</v>
      </c>
    </row>
    <row r="2327" spans="1:12" x14ac:dyDescent="0.2">
      <c r="A2327" s="4" t="s">
        <v>11</v>
      </c>
      <c r="B2327" s="4" t="s">
        <v>25</v>
      </c>
      <c r="C2327" s="4" t="s">
        <v>3063</v>
      </c>
      <c r="D2327" s="4" t="s">
        <v>3018</v>
      </c>
      <c r="E2327" s="4" t="s">
        <v>6530</v>
      </c>
      <c r="F2327" s="4">
        <v>1746385</v>
      </c>
      <c r="G2327" s="5" t="s">
        <v>954</v>
      </c>
      <c r="H2327" s="4">
        <v>0</v>
      </c>
      <c r="I2327" s="6">
        <v>3000000</v>
      </c>
      <c r="J2327" s="6">
        <v>2564120</v>
      </c>
      <c r="K2327" s="7">
        <f t="shared" si="72"/>
        <v>435880</v>
      </c>
      <c r="L2327" s="4" t="str">
        <f t="shared" si="73"/>
        <v>SIN REPORTE</v>
      </c>
    </row>
    <row r="2328" spans="1:12" x14ac:dyDescent="0.2">
      <c r="A2328" s="4" t="s">
        <v>11</v>
      </c>
      <c r="B2328" s="4" t="s">
        <v>12</v>
      </c>
      <c r="C2328" s="4" t="s">
        <v>3063</v>
      </c>
      <c r="D2328" s="4" t="s">
        <v>800</v>
      </c>
      <c r="E2328" s="4" t="s">
        <v>6531</v>
      </c>
      <c r="F2328" s="4">
        <v>1608312</v>
      </c>
      <c r="G2328" s="5" t="s">
        <v>954</v>
      </c>
      <c r="H2328" s="4">
        <v>0</v>
      </c>
      <c r="I2328" s="6">
        <v>3000000</v>
      </c>
      <c r="J2328" s="6">
        <v>2565124</v>
      </c>
      <c r="K2328" s="7">
        <f t="shared" si="72"/>
        <v>434876</v>
      </c>
      <c r="L2328" s="4" t="str">
        <f t="shared" si="73"/>
        <v>SIN REPORTE</v>
      </c>
    </row>
    <row r="2329" spans="1:12" x14ac:dyDescent="0.2">
      <c r="A2329" s="4" t="s">
        <v>11</v>
      </c>
      <c r="B2329" s="4" t="s">
        <v>12</v>
      </c>
      <c r="C2329" s="4" t="s">
        <v>991</v>
      </c>
      <c r="D2329" s="4" t="s">
        <v>893</v>
      </c>
      <c r="E2329" s="4" t="s">
        <v>6532</v>
      </c>
      <c r="F2329" s="4">
        <v>1131885</v>
      </c>
      <c r="G2329" s="5" t="s">
        <v>954</v>
      </c>
      <c r="H2329" s="4">
        <v>0</v>
      </c>
      <c r="I2329" s="6">
        <v>3000000</v>
      </c>
      <c r="J2329" s="6">
        <v>2566128</v>
      </c>
      <c r="K2329" s="7">
        <f t="shared" si="72"/>
        <v>433872</v>
      </c>
      <c r="L2329" s="4" t="str">
        <f t="shared" si="73"/>
        <v>SIN REPORTE</v>
      </c>
    </row>
    <row r="2330" spans="1:12" x14ac:dyDescent="0.2">
      <c r="A2330" s="4" t="s">
        <v>11</v>
      </c>
      <c r="B2330" s="4" t="s">
        <v>50</v>
      </c>
      <c r="C2330" s="4" t="s">
        <v>1760</v>
      </c>
      <c r="D2330" s="4" t="s">
        <v>978</v>
      </c>
      <c r="E2330" s="4" t="s">
        <v>6533</v>
      </c>
      <c r="F2330" s="4">
        <v>749620</v>
      </c>
      <c r="G2330" s="5" t="s">
        <v>954</v>
      </c>
      <c r="H2330" s="4">
        <v>0</v>
      </c>
      <c r="I2330" s="6">
        <v>3000000</v>
      </c>
      <c r="J2330" s="6">
        <v>2567132</v>
      </c>
      <c r="K2330" s="7">
        <f t="shared" si="72"/>
        <v>432868</v>
      </c>
      <c r="L2330" s="4" t="str">
        <f t="shared" si="73"/>
        <v>SIN REPORTE</v>
      </c>
    </row>
    <row r="2331" spans="1:12" x14ac:dyDescent="0.2">
      <c r="A2331" s="4" t="s">
        <v>11</v>
      </c>
      <c r="B2331" s="4" t="s">
        <v>12</v>
      </c>
      <c r="C2331" s="4" t="s">
        <v>191</v>
      </c>
      <c r="D2331" s="4" t="s">
        <v>3064</v>
      </c>
      <c r="E2331" s="4" t="s">
        <v>6534</v>
      </c>
      <c r="F2331" s="4">
        <v>1281003</v>
      </c>
      <c r="G2331" s="5" t="s">
        <v>954</v>
      </c>
      <c r="H2331" s="4">
        <v>0</v>
      </c>
      <c r="I2331" s="6">
        <v>3000000</v>
      </c>
      <c r="J2331" s="6">
        <v>2568136</v>
      </c>
      <c r="K2331" s="7">
        <f t="shared" si="72"/>
        <v>431864</v>
      </c>
      <c r="L2331" s="4" t="str">
        <f t="shared" si="73"/>
        <v>SIN REPORTE</v>
      </c>
    </row>
    <row r="2332" spans="1:12" x14ac:dyDescent="0.2">
      <c r="A2332" s="4" t="s">
        <v>11</v>
      </c>
      <c r="B2332" s="4" t="s">
        <v>67</v>
      </c>
      <c r="C2332" s="4" t="s">
        <v>3065</v>
      </c>
      <c r="D2332" s="4" t="s">
        <v>3066</v>
      </c>
      <c r="E2332" s="4" t="s">
        <v>6535</v>
      </c>
      <c r="F2332" s="4">
        <v>634558</v>
      </c>
      <c r="G2332" s="5" t="s">
        <v>954</v>
      </c>
      <c r="H2332" s="4">
        <v>0</v>
      </c>
      <c r="I2332" s="6">
        <v>3000000</v>
      </c>
      <c r="J2332" s="6">
        <v>2569140</v>
      </c>
      <c r="K2332" s="7">
        <f t="shared" si="72"/>
        <v>430860</v>
      </c>
      <c r="L2332" s="4" t="str">
        <f t="shared" si="73"/>
        <v>SIN REPORTE</v>
      </c>
    </row>
    <row r="2333" spans="1:12" x14ac:dyDescent="0.2">
      <c r="A2333" s="4" t="s">
        <v>11</v>
      </c>
      <c r="B2333" s="4" t="s">
        <v>157</v>
      </c>
      <c r="C2333" s="4" t="s">
        <v>421</v>
      </c>
      <c r="D2333" s="4" t="s">
        <v>3067</v>
      </c>
      <c r="E2333" s="4" t="s">
        <v>6536</v>
      </c>
      <c r="F2333" s="4">
        <v>1396041</v>
      </c>
      <c r="G2333" s="5" t="s">
        <v>954</v>
      </c>
      <c r="H2333" s="4">
        <v>0</v>
      </c>
      <c r="I2333" s="6">
        <v>3000000</v>
      </c>
      <c r="J2333" s="6">
        <v>2570144</v>
      </c>
      <c r="K2333" s="7">
        <f t="shared" si="72"/>
        <v>429856</v>
      </c>
      <c r="L2333" s="4" t="str">
        <f t="shared" si="73"/>
        <v>SIN REPORTE</v>
      </c>
    </row>
    <row r="2334" spans="1:12" x14ac:dyDescent="0.2">
      <c r="A2334" s="4" t="s">
        <v>11</v>
      </c>
      <c r="B2334" s="4" t="s">
        <v>12</v>
      </c>
      <c r="C2334" s="4" t="s">
        <v>765</v>
      </c>
      <c r="D2334" s="4" t="s">
        <v>3068</v>
      </c>
      <c r="E2334" s="4" t="s">
        <v>6537</v>
      </c>
      <c r="F2334" s="4">
        <v>1659935</v>
      </c>
      <c r="G2334" s="5" t="s">
        <v>954</v>
      </c>
      <c r="H2334" s="4">
        <v>0</v>
      </c>
      <c r="I2334" s="6">
        <v>3000000</v>
      </c>
      <c r="J2334" s="6">
        <v>2571148</v>
      </c>
      <c r="K2334" s="7">
        <f t="shared" si="72"/>
        <v>428852</v>
      </c>
      <c r="L2334" s="4" t="str">
        <f t="shared" si="73"/>
        <v>SIN REPORTE</v>
      </c>
    </row>
    <row r="2335" spans="1:12" x14ac:dyDescent="0.2">
      <c r="A2335" s="4" t="s">
        <v>11</v>
      </c>
      <c r="B2335" s="4" t="s">
        <v>12</v>
      </c>
      <c r="C2335" s="4" t="s">
        <v>3069</v>
      </c>
      <c r="D2335" s="4" t="s">
        <v>3070</v>
      </c>
      <c r="E2335" s="4" t="s">
        <v>6538</v>
      </c>
      <c r="F2335" s="4">
        <v>1660354</v>
      </c>
      <c r="G2335" s="5" t="s">
        <v>954</v>
      </c>
      <c r="H2335" s="4">
        <v>0</v>
      </c>
      <c r="I2335" s="6">
        <v>3000000</v>
      </c>
      <c r="J2335" s="6">
        <v>2572152</v>
      </c>
      <c r="K2335" s="7">
        <f t="shared" si="72"/>
        <v>427848</v>
      </c>
      <c r="L2335" s="4" t="str">
        <f t="shared" si="73"/>
        <v>SIN REPORTE</v>
      </c>
    </row>
    <row r="2336" spans="1:12" x14ac:dyDescent="0.2">
      <c r="A2336" s="4" t="s">
        <v>11</v>
      </c>
      <c r="B2336" s="4" t="s">
        <v>19</v>
      </c>
      <c r="C2336" s="4" t="s">
        <v>765</v>
      </c>
      <c r="D2336" s="4" t="s">
        <v>3071</v>
      </c>
      <c r="E2336" s="4" t="s">
        <v>6539</v>
      </c>
      <c r="F2336" s="4">
        <v>1387503</v>
      </c>
      <c r="G2336" s="5" t="s">
        <v>954</v>
      </c>
      <c r="H2336" s="4">
        <v>0</v>
      </c>
      <c r="I2336" s="6">
        <v>3000000</v>
      </c>
      <c r="J2336" s="6">
        <v>2573156</v>
      </c>
      <c r="K2336" s="7">
        <f t="shared" si="72"/>
        <v>426844</v>
      </c>
      <c r="L2336" s="4" t="str">
        <f t="shared" si="73"/>
        <v>SIN REPORTE</v>
      </c>
    </row>
    <row r="2337" spans="1:12" x14ac:dyDescent="0.2">
      <c r="A2337" s="4" t="s">
        <v>11</v>
      </c>
      <c r="B2337" s="4" t="s">
        <v>50</v>
      </c>
      <c r="C2337" s="4" t="s">
        <v>765</v>
      </c>
      <c r="D2337" s="4" t="s">
        <v>375</v>
      </c>
      <c r="E2337" s="4" t="s">
        <v>6540</v>
      </c>
      <c r="F2337" s="4">
        <v>2876</v>
      </c>
      <c r="G2337" s="5" t="s">
        <v>954</v>
      </c>
      <c r="H2337" s="4">
        <v>0</v>
      </c>
      <c r="I2337" s="6">
        <v>3000000</v>
      </c>
      <c r="J2337" s="6">
        <v>2574160</v>
      </c>
      <c r="K2337" s="7">
        <f t="shared" si="72"/>
        <v>425840</v>
      </c>
      <c r="L2337" s="4" t="str">
        <f t="shared" si="73"/>
        <v>SIN REPORTE</v>
      </c>
    </row>
    <row r="2338" spans="1:12" x14ac:dyDescent="0.2">
      <c r="A2338" s="4" t="s">
        <v>11</v>
      </c>
      <c r="B2338" s="4" t="s">
        <v>25</v>
      </c>
      <c r="C2338" s="4" t="s">
        <v>3072</v>
      </c>
      <c r="D2338" s="4" t="s">
        <v>3073</v>
      </c>
      <c r="E2338" s="4" t="s">
        <v>6541</v>
      </c>
      <c r="F2338" s="4">
        <v>1437506</v>
      </c>
      <c r="G2338" s="5" t="s">
        <v>954</v>
      </c>
      <c r="H2338" s="4">
        <v>0</v>
      </c>
      <c r="I2338" s="6">
        <v>3000000</v>
      </c>
      <c r="J2338" s="6">
        <v>2575164</v>
      </c>
      <c r="K2338" s="7">
        <f t="shared" si="72"/>
        <v>424836</v>
      </c>
      <c r="L2338" s="4" t="str">
        <f t="shared" si="73"/>
        <v>SIN REPORTE</v>
      </c>
    </row>
    <row r="2339" spans="1:12" x14ac:dyDescent="0.2">
      <c r="A2339" s="4" t="s">
        <v>11</v>
      </c>
      <c r="B2339" s="4" t="s">
        <v>19</v>
      </c>
      <c r="C2339" s="4" t="s">
        <v>765</v>
      </c>
      <c r="D2339" s="4" t="s">
        <v>3074</v>
      </c>
      <c r="E2339" s="4" t="s">
        <v>6542</v>
      </c>
      <c r="F2339" s="4">
        <v>680551</v>
      </c>
      <c r="G2339" s="5" t="s">
        <v>954</v>
      </c>
      <c r="H2339" s="4">
        <v>0</v>
      </c>
      <c r="I2339" s="6">
        <v>3000000</v>
      </c>
      <c r="J2339" s="6">
        <v>2576168</v>
      </c>
      <c r="K2339" s="7">
        <f t="shared" si="72"/>
        <v>423832</v>
      </c>
      <c r="L2339" s="4" t="str">
        <f t="shared" si="73"/>
        <v>SIN REPORTE</v>
      </c>
    </row>
    <row r="2340" spans="1:12" x14ac:dyDescent="0.2">
      <c r="A2340" s="4" t="s">
        <v>11</v>
      </c>
      <c r="B2340" s="4" t="s">
        <v>12</v>
      </c>
      <c r="C2340" s="4" t="s">
        <v>2747</v>
      </c>
      <c r="D2340" s="4" t="s">
        <v>3075</v>
      </c>
      <c r="E2340" s="4" t="s">
        <v>6543</v>
      </c>
      <c r="F2340" s="4">
        <v>1659372</v>
      </c>
      <c r="G2340" s="5" t="s">
        <v>954</v>
      </c>
      <c r="H2340" s="4">
        <v>0</v>
      </c>
      <c r="I2340" s="6">
        <v>3000000</v>
      </c>
      <c r="J2340" s="6">
        <v>2577172</v>
      </c>
      <c r="K2340" s="7">
        <f t="shared" si="72"/>
        <v>422828</v>
      </c>
      <c r="L2340" s="4" t="str">
        <f t="shared" si="73"/>
        <v>SIN REPORTE</v>
      </c>
    </row>
    <row r="2341" spans="1:12" x14ac:dyDescent="0.2">
      <c r="A2341" s="4" t="s">
        <v>11</v>
      </c>
      <c r="B2341" s="4" t="s">
        <v>12</v>
      </c>
      <c r="C2341" s="4" t="s">
        <v>3076</v>
      </c>
      <c r="D2341" s="4" t="s">
        <v>3077</v>
      </c>
      <c r="E2341" s="4" t="s">
        <v>6544</v>
      </c>
      <c r="F2341" s="4">
        <v>1624988</v>
      </c>
      <c r="G2341" s="5" t="s">
        <v>954</v>
      </c>
      <c r="H2341" s="4">
        <v>0</v>
      </c>
      <c r="I2341" s="6">
        <v>3000000</v>
      </c>
      <c r="J2341" s="6">
        <v>2578176</v>
      </c>
      <c r="K2341" s="7">
        <f t="shared" si="72"/>
        <v>421824</v>
      </c>
      <c r="L2341" s="4" t="str">
        <f t="shared" si="73"/>
        <v>SIN REPORTE</v>
      </c>
    </row>
    <row r="2342" spans="1:12" x14ac:dyDescent="0.2">
      <c r="A2342" s="4" t="s">
        <v>11</v>
      </c>
      <c r="B2342" s="4" t="s">
        <v>25</v>
      </c>
      <c r="C2342" s="4" t="s">
        <v>3078</v>
      </c>
      <c r="D2342" s="4" t="s">
        <v>3079</v>
      </c>
      <c r="E2342" s="4" t="s">
        <v>6545</v>
      </c>
      <c r="F2342" s="4">
        <v>1137759</v>
      </c>
      <c r="G2342" s="5" t="s">
        <v>954</v>
      </c>
      <c r="H2342" s="4">
        <v>0</v>
      </c>
      <c r="I2342" s="6">
        <v>3000000</v>
      </c>
      <c r="J2342" s="6">
        <v>2579180</v>
      </c>
      <c r="K2342" s="7">
        <f t="shared" si="72"/>
        <v>420820</v>
      </c>
      <c r="L2342" s="4" t="str">
        <f t="shared" si="73"/>
        <v>SIN REPORTE</v>
      </c>
    </row>
    <row r="2343" spans="1:12" x14ac:dyDescent="0.2">
      <c r="A2343" s="4" t="s">
        <v>11</v>
      </c>
      <c r="B2343" s="4" t="s">
        <v>25</v>
      </c>
      <c r="C2343" s="4" t="s">
        <v>3076</v>
      </c>
      <c r="D2343" s="4" t="s">
        <v>3080</v>
      </c>
      <c r="E2343" s="4" t="s">
        <v>6546</v>
      </c>
      <c r="F2343" s="4">
        <v>1364486</v>
      </c>
      <c r="G2343" s="5" t="s">
        <v>954</v>
      </c>
      <c r="H2343" s="4">
        <v>0</v>
      </c>
      <c r="I2343" s="6">
        <v>3000000</v>
      </c>
      <c r="J2343" s="6">
        <v>2580184</v>
      </c>
      <c r="K2343" s="7">
        <f t="shared" si="72"/>
        <v>419816</v>
      </c>
      <c r="L2343" s="4" t="str">
        <f t="shared" si="73"/>
        <v>SIN REPORTE</v>
      </c>
    </row>
    <row r="2344" spans="1:12" x14ac:dyDescent="0.2">
      <c r="A2344" s="4" t="s">
        <v>11</v>
      </c>
      <c r="B2344" s="4" t="s">
        <v>12</v>
      </c>
      <c r="C2344" s="4" t="s">
        <v>3081</v>
      </c>
      <c r="D2344" s="4" t="s">
        <v>3082</v>
      </c>
      <c r="E2344" s="4" t="s">
        <v>6547</v>
      </c>
      <c r="F2344" s="4">
        <v>1390176</v>
      </c>
      <c r="G2344" s="5" t="s">
        <v>954</v>
      </c>
      <c r="H2344" s="4">
        <v>0</v>
      </c>
      <c r="I2344" s="6">
        <v>3000000</v>
      </c>
      <c r="J2344" s="6">
        <v>2581188</v>
      </c>
      <c r="K2344" s="7">
        <f t="shared" si="72"/>
        <v>418812</v>
      </c>
      <c r="L2344" s="4" t="str">
        <f t="shared" si="73"/>
        <v>SIN REPORTE</v>
      </c>
    </row>
    <row r="2345" spans="1:12" x14ac:dyDescent="0.2">
      <c r="A2345" s="4" t="s">
        <v>11</v>
      </c>
      <c r="B2345" s="4" t="s">
        <v>12</v>
      </c>
      <c r="C2345" s="4" t="s">
        <v>988</v>
      </c>
      <c r="D2345" s="4" t="s">
        <v>3083</v>
      </c>
      <c r="E2345" s="4" t="s">
        <v>6548</v>
      </c>
      <c r="F2345" s="4">
        <v>588317</v>
      </c>
      <c r="G2345" s="5" t="s">
        <v>954</v>
      </c>
      <c r="H2345" s="4">
        <v>0</v>
      </c>
      <c r="I2345" s="6">
        <v>3000000</v>
      </c>
      <c r="J2345" s="6">
        <v>2582192</v>
      </c>
      <c r="K2345" s="7">
        <f t="shared" si="72"/>
        <v>417808</v>
      </c>
      <c r="L2345" s="4" t="str">
        <f t="shared" si="73"/>
        <v>SIN REPORTE</v>
      </c>
    </row>
    <row r="2346" spans="1:12" x14ac:dyDescent="0.2">
      <c r="A2346" s="4" t="s">
        <v>11</v>
      </c>
      <c r="B2346" s="4" t="s">
        <v>19</v>
      </c>
      <c r="C2346" s="4" t="s">
        <v>988</v>
      </c>
      <c r="D2346" s="4" t="s">
        <v>3084</v>
      </c>
      <c r="E2346" s="4" t="s">
        <v>6549</v>
      </c>
      <c r="F2346" s="4">
        <v>585826</v>
      </c>
      <c r="G2346" s="5" t="s">
        <v>954</v>
      </c>
      <c r="H2346" s="4">
        <v>0</v>
      </c>
      <c r="I2346" s="6">
        <v>3000000</v>
      </c>
      <c r="J2346" s="6">
        <v>2583196</v>
      </c>
      <c r="K2346" s="7">
        <f t="shared" si="72"/>
        <v>416804</v>
      </c>
      <c r="L2346" s="4" t="str">
        <f t="shared" si="73"/>
        <v>SIN REPORTE</v>
      </c>
    </row>
    <row r="2347" spans="1:12" x14ac:dyDescent="0.2">
      <c r="A2347" s="4" t="s">
        <v>11</v>
      </c>
      <c r="B2347" s="4" t="s">
        <v>12</v>
      </c>
      <c r="C2347" s="4" t="s">
        <v>1381</v>
      </c>
      <c r="D2347" s="4" t="s">
        <v>3085</v>
      </c>
      <c r="E2347" s="4" t="s">
        <v>6550</v>
      </c>
      <c r="F2347" s="4">
        <v>1507563</v>
      </c>
      <c r="G2347" s="5" t="s">
        <v>954</v>
      </c>
      <c r="H2347" s="4">
        <v>0</v>
      </c>
      <c r="I2347" s="6">
        <v>3000000</v>
      </c>
      <c r="J2347" s="6">
        <v>2584200</v>
      </c>
      <c r="K2347" s="7">
        <f t="shared" si="72"/>
        <v>415800</v>
      </c>
      <c r="L2347" s="4" t="str">
        <f t="shared" si="73"/>
        <v>SIN REPORTE</v>
      </c>
    </row>
    <row r="2348" spans="1:12" x14ac:dyDescent="0.2">
      <c r="A2348" s="4" t="s">
        <v>11</v>
      </c>
      <c r="B2348" s="4" t="s">
        <v>12</v>
      </c>
      <c r="C2348" s="4" t="s">
        <v>1014</v>
      </c>
      <c r="D2348" s="4" t="s">
        <v>443</v>
      </c>
      <c r="E2348" s="4" t="s">
        <v>6551</v>
      </c>
      <c r="F2348" s="4">
        <v>1598455</v>
      </c>
      <c r="G2348" s="5" t="s">
        <v>954</v>
      </c>
      <c r="H2348" s="4">
        <v>0</v>
      </c>
      <c r="I2348" s="6">
        <v>3000000</v>
      </c>
      <c r="J2348" s="6">
        <v>2585204</v>
      </c>
      <c r="K2348" s="7">
        <f t="shared" si="72"/>
        <v>414796</v>
      </c>
      <c r="L2348" s="4" t="str">
        <f t="shared" si="73"/>
        <v>SIN REPORTE</v>
      </c>
    </row>
    <row r="2349" spans="1:12" x14ac:dyDescent="0.2">
      <c r="A2349" s="4" t="s">
        <v>11</v>
      </c>
      <c r="B2349" s="4" t="s">
        <v>22</v>
      </c>
      <c r="C2349" s="4" t="s">
        <v>3086</v>
      </c>
      <c r="D2349" s="4" t="s">
        <v>3087</v>
      </c>
      <c r="E2349" s="4" t="s">
        <v>6552</v>
      </c>
      <c r="F2349" s="4">
        <v>1352952</v>
      </c>
      <c r="G2349" s="5" t="s">
        <v>954</v>
      </c>
      <c r="H2349" s="4">
        <v>0</v>
      </c>
      <c r="I2349" s="6">
        <v>3000000</v>
      </c>
      <c r="J2349" s="6">
        <v>2586208</v>
      </c>
      <c r="K2349" s="7">
        <f t="shared" si="72"/>
        <v>413792</v>
      </c>
      <c r="L2349" s="4" t="str">
        <f t="shared" si="73"/>
        <v>SIN REPORTE</v>
      </c>
    </row>
    <row r="2350" spans="1:12" x14ac:dyDescent="0.2">
      <c r="A2350" s="4" t="s">
        <v>11</v>
      </c>
      <c r="B2350" s="4" t="s">
        <v>146</v>
      </c>
      <c r="C2350" s="4" t="s">
        <v>3086</v>
      </c>
      <c r="D2350" s="4" t="s">
        <v>3088</v>
      </c>
      <c r="E2350" s="4" t="s">
        <v>6553</v>
      </c>
      <c r="F2350" s="4">
        <v>1621174</v>
      </c>
      <c r="G2350" s="5" t="s">
        <v>954</v>
      </c>
      <c r="H2350" s="4">
        <v>0</v>
      </c>
      <c r="I2350" s="6">
        <v>3000000</v>
      </c>
      <c r="J2350" s="6">
        <v>2587212</v>
      </c>
      <c r="K2350" s="7">
        <f t="shared" si="72"/>
        <v>412788</v>
      </c>
      <c r="L2350" s="4" t="str">
        <f t="shared" si="73"/>
        <v>SIN REPORTE</v>
      </c>
    </row>
    <row r="2351" spans="1:12" x14ac:dyDescent="0.2">
      <c r="A2351" s="4" t="s">
        <v>11</v>
      </c>
      <c r="B2351" s="4" t="s">
        <v>12</v>
      </c>
      <c r="C2351" s="4" t="s">
        <v>242</v>
      </c>
      <c r="D2351" s="4" t="s">
        <v>1396</v>
      </c>
      <c r="E2351" s="4" t="s">
        <v>6554</v>
      </c>
      <c r="F2351" s="4">
        <v>1517026</v>
      </c>
      <c r="G2351" s="5" t="s">
        <v>954</v>
      </c>
      <c r="H2351" s="4">
        <v>0</v>
      </c>
      <c r="I2351" s="6">
        <v>3000000</v>
      </c>
      <c r="J2351" s="6">
        <v>2588216</v>
      </c>
      <c r="K2351" s="7">
        <f t="shared" si="72"/>
        <v>411784</v>
      </c>
      <c r="L2351" s="4" t="str">
        <f t="shared" si="73"/>
        <v>SIN REPORTE</v>
      </c>
    </row>
    <row r="2352" spans="1:12" x14ac:dyDescent="0.2">
      <c r="A2352" s="4" t="s">
        <v>11</v>
      </c>
      <c r="B2352" s="4" t="s">
        <v>16</v>
      </c>
      <c r="C2352" s="4" t="s">
        <v>1429</v>
      </c>
      <c r="D2352" s="4" t="s">
        <v>3089</v>
      </c>
      <c r="E2352" s="4" t="s">
        <v>6555</v>
      </c>
      <c r="F2352" s="4">
        <v>613438</v>
      </c>
      <c r="G2352" s="5" t="s">
        <v>954</v>
      </c>
      <c r="H2352" s="4">
        <v>0</v>
      </c>
      <c r="I2352" s="6">
        <v>3000000</v>
      </c>
      <c r="J2352" s="6">
        <v>2589220</v>
      </c>
      <c r="K2352" s="7">
        <f t="shared" si="72"/>
        <v>410780</v>
      </c>
      <c r="L2352" s="4" t="str">
        <f t="shared" si="73"/>
        <v>SIN REPORTE</v>
      </c>
    </row>
    <row r="2353" spans="1:12" x14ac:dyDescent="0.2">
      <c r="A2353" s="4" t="s">
        <v>11</v>
      </c>
      <c r="B2353" s="4" t="s">
        <v>19</v>
      </c>
      <c r="C2353" s="4" t="s">
        <v>1429</v>
      </c>
      <c r="D2353" s="4" t="s">
        <v>3090</v>
      </c>
      <c r="E2353" s="4" t="s">
        <v>6556</v>
      </c>
      <c r="F2353" s="4">
        <v>330777</v>
      </c>
      <c r="G2353" s="5" t="s">
        <v>954</v>
      </c>
      <c r="H2353" s="4">
        <v>0</v>
      </c>
      <c r="I2353" s="6">
        <v>3000000</v>
      </c>
      <c r="J2353" s="6">
        <v>2590224</v>
      </c>
      <c r="K2353" s="7">
        <f t="shared" si="72"/>
        <v>409776</v>
      </c>
      <c r="L2353" s="4" t="str">
        <f t="shared" si="73"/>
        <v>SIN REPORTE</v>
      </c>
    </row>
    <row r="2354" spans="1:12" x14ac:dyDescent="0.2">
      <c r="A2354" s="4" t="s">
        <v>11</v>
      </c>
      <c r="B2354" s="4" t="s">
        <v>12</v>
      </c>
      <c r="C2354" s="4" t="s">
        <v>867</v>
      </c>
      <c r="D2354" s="4" t="s">
        <v>1396</v>
      </c>
      <c r="E2354" s="4" t="s">
        <v>6557</v>
      </c>
      <c r="F2354" s="4">
        <v>998508</v>
      </c>
      <c r="G2354" s="5" t="s">
        <v>954</v>
      </c>
      <c r="H2354" s="4">
        <v>0</v>
      </c>
      <c r="I2354" s="6">
        <v>3000000</v>
      </c>
      <c r="J2354" s="6">
        <v>2591228</v>
      </c>
      <c r="K2354" s="7">
        <f t="shared" si="72"/>
        <v>408772</v>
      </c>
      <c r="L2354" s="4" t="str">
        <f t="shared" si="73"/>
        <v>SIN REPORTE</v>
      </c>
    </row>
    <row r="2355" spans="1:12" x14ac:dyDescent="0.2">
      <c r="A2355" s="4" t="s">
        <v>11</v>
      </c>
      <c r="B2355" s="4" t="s">
        <v>12</v>
      </c>
      <c r="C2355" s="4" t="s">
        <v>1187</v>
      </c>
      <c r="D2355" s="4" t="s">
        <v>469</v>
      </c>
      <c r="E2355" s="4" t="s">
        <v>6558</v>
      </c>
      <c r="F2355" s="4">
        <v>1608486</v>
      </c>
      <c r="G2355" s="5" t="s">
        <v>954</v>
      </c>
      <c r="H2355" s="4">
        <v>0</v>
      </c>
      <c r="I2355" s="6">
        <v>3000000</v>
      </c>
      <c r="J2355" s="6">
        <v>2592232</v>
      </c>
      <c r="K2355" s="7">
        <f t="shared" si="72"/>
        <v>407768</v>
      </c>
      <c r="L2355" s="4" t="str">
        <f t="shared" si="73"/>
        <v>SIN REPORTE</v>
      </c>
    </row>
    <row r="2356" spans="1:12" x14ac:dyDescent="0.2">
      <c r="A2356" s="4" t="s">
        <v>11</v>
      </c>
      <c r="B2356" s="4" t="s">
        <v>12</v>
      </c>
      <c r="C2356" s="4" t="s">
        <v>1246</v>
      </c>
      <c r="D2356" s="4" t="s">
        <v>3091</v>
      </c>
      <c r="E2356" s="4" t="s">
        <v>6559</v>
      </c>
      <c r="F2356" s="4">
        <v>1127057</v>
      </c>
      <c r="G2356" s="5" t="s">
        <v>954</v>
      </c>
      <c r="H2356" s="4">
        <v>0</v>
      </c>
      <c r="I2356" s="6">
        <v>3000000</v>
      </c>
      <c r="J2356" s="6">
        <v>2593236</v>
      </c>
      <c r="K2356" s="7">
        <f t="shared" si="72"/>
        <v>406764</v>
      </c>
      <c r="L2356" s="4" t="str">
        <f t="shared" si="73"/>
        <v>SIN REPORTE</v>
      </c>
    </row>
    <row r="2357" spans="1:12" x14ac:dyDescent="0.2">
      <c r="A2357" s="4" t="s">
        <v>11</v>
      </c>
      <c r="B2357" s="4" t="s">
        <v>19</v>
      </c>
      <c r="C2357" s="4" t="s">
        <v>1246</v>
      </c>
      <c r="D2357" s="4" t="s">
        <v>2481</v>
      </c>
      <c r="E2357" s="4" t="s">
        <v>6560</v>
      </c>
      <c r="F2357" s="4">
        <v>762037</v>
      </c>
      <c r="G2357" s="5" t="s">
        <v>954</v>
      </c>
      <c r="H2357" s="4">
        <v>0</v>
      </c>
      <c r="I2357" s="6">
        <v>3000000</v>
      </c>
      <c r="J2357" s="6">
        <v>2594240</v>
      </c>
      <c r="K2357" s="7">
        <f t="shared" si="72"/>
        <v>405760</v>
      </c>
      <c r="L2357" s="4" t="str">
        <f t="shared" si="73"/>
        <v>SIN REPORTE</v>
      </c>
    </row>
    <row r="2358" spans="1:12" x14ac:dyDescent="0.2">
      <c r="A2358" s="4" t="s">
        <v>11</v>
      </c>
      <c r="B2358" s="4" t="s">
        <v>19</v>
      </c>
      <c r="C2358" s="4" t="s">
        <v>1431</v>
      </c>
      <c r="D2358" s="4" t="s">
        <v>2837</v>
      </c>
      <c r="E2358" s="4" t="s">
        <v>6561</v>
      </c>
      <c r="F2358" s="4">
        <v>674687</v>
      </c>
      <c r="G2358" s="5" t="s">
        <v>954</v>
      </c>
      <c r="H2358" s="4">
        <v>0</v>
      </c>
      <c r="I2358" s="6">
        <v>3000000</v>
      </c>
      <c r="J2358" s="6">
        <v>2595244</v>
      </c>
      <c r="K2358" s="7">
        <f t="shared" si="72"/>
        <v>404756</v>
      </c>
      <c r="L2358" s="4" t="str">
        <f t="shared" si="73"/>
        <v>SIN REPORTE</v>
      </c>
    </row>
    <row r="2359" spans="1:12" x14ac:dyDescent="0.2">
      <c r="A2359" s="4" t="s">
        <v>11</v>
      </c>
      <c r="B2359" s="4" t="s">
        <v>488</v>
      </c>
      <c r="C2359" s="4" t="s">
        <v>1192</v>
      </c>
      <c r="D2359" s="4" t="s">
        <v>3092</v>
      </c>
      <c r="E2359" s="4" t="s">
        <v>6562</v>
      </c>
      <c r="F2359" s="4">
        <v>1172111</v>
      </c>
      <c r="G2359" s="5" t="s">
        <v>954</v>
      </c>
      <c r="H2359" s="4">
        <v>0</v>
      </c>
      <c r="I2359" s="6">
        <v>3000000</v>
      </c>
      <c r="J2359" s="6">
        <v>2596248</v>
      </c>
      <c r="K2359" s="7">
        <f t="shared" si="72"/>
        <v>403752</v>
      </c>
      <c r="L2359" s="4" t="str">
        <f t="shared" si="73"/>
        <v>SIN REPORTE</v>
      </c>
    </row>
    <row r="2360" spans="1:12" x14ac:dyDescent="0.2">
      <c r="A2360" s="4" t="s">
        <v>11</v>
      </c>
      <c r="B2360" s="4" t="s">
        <v>22</v>
      </c>
      <c r="C2360" s="4" t="s">
        <v>1246</v>
      </c>
      <c r="D2360" s="4" t="s">
        <v>2633</v>
      </c>
      <c r="E2360" s="4" t="s">
        <v>6563</v>
      </c>
      <c r="F2360" s="4">
        <v>1389822</v>
      </c>
      <c r="G2360" s="5" t="s">
        <v>954</v>
      </c>
      <c r="H2360" s="4">
        <v>0</v>
      </c>
      <c r="I2360" s="6">
        <v>3000000</v>
      </c>
      <c r="J2360" s="6">
        <v>2597252</v>
      </c>
      <c r="K2360" s="7">
        <f t="shared" si="72"/>
        <v>402748</v>
      </c>
      <c r="L2360" s="4" t="str">
        <f t="shared" si="73"/>
        <v>SIN REPORTE</v>
      </c>
    </row>
    <row r="2361" spans="1:12" x14ac:dyDescent="0.2">
      <c r="A2361" s="4" t="s">
        <v>11</v>
      </c>
      <c r="B2361" s="4" t="s">
        <v>25</v>
      </c>
      <c r="C2361" s="4" t="s">
        <v>700</v>
      </c>
      <c r="D2361" s="4" t="s">
        <v>3093</v>
      </c>
      <c r="E2361" s="4" t="s">
        <v>6564</v>
      </c>
      <c r="F2361" s="4">
        <v>800621</v>
      </c>
      <c r="G2361" s="5" t="s">
        <v>954</v>
      </c>
      <c r="H2361" s="4">
        <v>0</v>
      </c>
      <c r="I2361" s="6">
        <v>3000000</v>
      </c>
      <c r="J2361" s="6">
        <v>2598256</v>
      </c>
      <c r="K2361" s="7">
        <f t="shared" si="72"/>
        <v>401744</v>
      </c>
      <c r="L2361" s="4" t="str">
        <f t="shared" si="73"/>
        <v>SIN REPORTE</v>
      </c>
    </row>
    <row r="2362" spans="1:12" x14ac:dyDescent="0.2">
      <c r="A2362" s="4" t="s">
        <v>11</v>
      </c>
      <c r="B2362" s="4" t="s">
        <v>19</v>
      </c>
      <c r="C2362" s="4" t="s">
        <v>3094</v>
      </c>
      <c r="D2362" s="4" t="s">
        <v>2426</v>
      </c>
      <c r="E2362" s="4" t="s">
        <v>6565</v>
      </c>
      <c r="F2362" s="4">
        <v>1685864</v>
      </c>
      <c r="G2362" s="5" t="s">
        <v>954</v>
      </c>
      <c r="H2362" s="4">
        <v>0</v>
      </c>
      <c r="I2362" s="6">
        <v>3000000</v>
      </c>
      <c r="J2362" s="6">
        <v>2599260</v>
      </c>
      <c r="K2362" s="7">
        <f t="shared" si="72"/>
        <v>400740</v>
      </c>
      <c r="L2362" s="4" t="str">
        <f t="shared" si="73"/>
        <v>SIN REPORTE</v>
      </c>
    </row>
    <row r="2363" spans="1:12" x14ac:dyDescent="0.2">
      <c r="A2363" s="4" t="s">
        <v>11</v>
      </c>
      <c r="B2363" s="4" t="s">
        <v>50</v>
      </c>
      <c r="C2363" s="4" t="s">
        <v>1401</v>
      </c>
      <c r="D2363" s="4" t="s">
        <v>3095</v>
      </c>
      <c r="E2363" s="4" t="s">
        <v>6566</v>
      </c>
      <c r="F2363" s="4">
        <v>1657012</v>
      </c>
      <c r="G2363" s="5" t="s">
        <v>954</v>
      </c>
      <c r="H2363" s="4">
        <v>0</v>
      </c>
      <c r="I2363" s="6">
        <v>3000000</v>
      </c>
      <c r="J2363" s="6">
        <v>2600264</v>
      </c>
      <c r="K2363" s="7">
        <f t="shared" si="72"/>
        <v>399736</v>
      </c>
      <c r="L2363" s="4" t="str">
        <f t="shared" si="73"/>
        <v>SIN REPORTE</v>
      </c>
    </row>
    <row r="2364" spans="1:12" x14ac:dyDescent="0.2">
      <c r="A2364" s="4" t="s">
        <v>11</v>
      </c>
      <c r="B2364" s="4" t="s">
        <v>146</v>
      </c>
      <c r="C2364" s="4" t="s">
        <v>1401</v>
      </c>
      <c r="D2364" s="4" t="s">
        <v>669</v>
      </c>
      <c r="E2364" s="4" t="s">
        <v>6567</v>
      </c>
      <c r="F2364" s="4">
        <v>119525</v>
      </c>
      <c r="G2364" s="5" t="s">
        <v>954</v>
      </c>
      <c r="H2364" s="4">
        <v>0</v>
      </c>
      <c r="I2364" s="6">
        <v>3000000</v>
      </c>
      <c r="J2364" s="6">
        <v>2601268</v>
      </c>
      <c r="K2364" s="7">
        <f t="shared" si="72"/>
        <v>398732</v>
      </c>
      <c r="L2364" s="4" t="str">
        <f t="shared" si="73"/>
        <v>SIN REPORTE</v>
      </c>
    </row>
    <row r="2365" spans="1:12" x14ac:dyDescent="0.2">
      <c r="A2365" s="4" t="s">
        <v>11</v>
      </c>
      <c r="B2365" s="4" t="s">
        <v>12</v>
      </c>
      <c r="C2365" s="4" t="s">
        <v>3096</v>
      </c>
      <c r="D2365" s="4" t="s">
        <v>3097</v>
      </c>
      <c r="E2365" s="4" t="s">
        <v>6568</v>
      </c>
      <c r="F2365" s="4">
        <v>1662137</v>
      </c>
      <c r="G2365" s="5" t="s">
        <v>954</v>
      </c>
      <c r="H2365" s="4">
        <v>0</v>
      </c>
      <c r="I2365" s="6">
        <v>3000000</v>
      </c>
      <c r="J2365" s="6">
        <v>2602272</v>
      </c>
      <c r="K2365" s="7">
        <f t="shared" si="72"/>
        <v>397728</v>
      </c>
      <c r="L2365" s="4" t="str">
        <f t="shared" si="73"/>
        <v>SIN REPORTE</v>
      </c>
    </row>
    <row r="2366" spans="1:12" x14ac:dyDescent="0.2">
      <c r="A2366" s="4" t="s">
        <v>11</v>
      </c>
      <c r="B2366" s="4" t="s">
        <v>19</v>
      </c>
      <c r="C2366" s="4" t="s">
        <v>2255</v>
      </c>
      <c r="D2366" s="4" t="s">
        <v>481</v>
      </c>
      <c r="E2366" s="4" t="s">
        <v>6569</v>
      </c>
      <c r="F2366" s="4">
        <v>524833</v>
      </c>
      <c r="G2366" s="5" t="s">
        <v>954</v>
      </c>
      <c r="H2366" s="4">
        <v>0</v>
      </c>
      <c r="I2366" s="6">
        <v>3000000</v>
      </c>
      <c r="J2366" s="6">
        <v>2603276</v>
      </c>
      <c r="K2366" s="7">
        <f t="shared" si="72"/>
        <v>396724</v>
      </c>
      <c r="L2366" s="4" t="str">
        <f t="shared" si="73"/>
        <v>SIN REPORTE</v>
      </c>
    </row>
    <row r="2367" spans="1:12" x14ac:dyDescent="0.2">
      <c r="A2367" s="4" t="s">
        <v>11</v>
      </c>
      <c r="B2367" s="4" t="s">
        <v>12</v>
      </c>
      <c r="C2367" s="4" t="s">
        <v>3098</v>
      </c>
      <c r="D2367" s="4" t="s">
        <v>3099</v>
      </c>
      <c r="E2367" s="4" t="s">
        <v>6570</v>
      </c>
      <c r="F2367" s="4">
        <v>1659695</v>
      </c>
      <c r="G2367" s="5" t="s">
        <v>954</v>
      </c>
      <c r="H2367" s="4">
        <v>0</v>
      </c>
      <c r="I2367" s="6">
        <v>3000000</v>
      </c>
      <c r="J2367" s="6">
        <v>2604280</v>
      </c>
      <c r="K2367" s="7">
        <f t="shared" si="72"/>
        <v>395720</v>
      </c>
      <c r="L2367" s="4" t="str">
        <f t="shared" si="73"/>
        <v>SIN REPORTE</v>
      </c>
    </row>
    <row r="2368" spans="1:12" x14ac:dyDescent="0.2">
      <c r="A2368" s="4" t="s">
        <v>11</v>
      </c>
      <c r="B2368" s="4" t="s">
        <v>67</v>
      </c>
      <c r="C2368" s="4" t="s">
        <v>3096</v>
      </c>
      <c r="D2368" s="4" t="s">
        <v>3100</v>
      </c>
      <c r="E2368" s="4" t="s">
        <v>6571</v>
      </c>
      <c r="F2368" s="4">
        <v>997633</v>
      </c>
      <c r="G2368" s="5" t="s">
        <v>954</v>
      </c>
      <c r="H2368" s="4">
        <v>0</v>
      </c>
      <c r="I2368" s="6">
        <v>3000000</v>
      </c>
      <c r="J2368" s="6">
        <v>2605284</v>
      </c>
      <c r="K2368" s="7">
        <f t="shared" si="72"/>
        <v>394716</v>
      </c>
      <c r="L2368" s="4" t="str">
        <f t="shared" si="73"/>
        <v>SIN REPORTE</v>
      </c>
    </row>
    <row r="2369" spans="1:12" x14ac:dyDescent="0.2">
      <c r="A2369" s="4" t="s">
        <v>11</v>
      </c>
      <c r="B2369" s="4" t="s">
        <v>25</v>
      </c>
      <c r="C2369" s="4" t="s">
        <v>1193</v>
      </c>
      <c r="D2369" s="4" t="s">
        <v>3101</v>
      </c>
      <c r="E2369" s="4" t="s">
        <v>6572</v>
      </c>
      <c r="F2369" s="4">
        <v>594083</v>
      </c>
      <c r="G2369" s="5" t="s">
        <v>954</v>
      </c>
      <c r="H2369" s="4">
        <v>0</v>
      </c>
      <c r="I2369" s="6">
        <v>3000000</v>
      </c>
      <c r="J2369" s="6">
        <v>2606288</v>
      </c>
      <c r="K2369" s="7">
        <f t="shared" si="72"/>
        <v>393712</v>
      </c>
      <c r="L2369" s="4" t="str">
        <f t="shared" si="73"/>
        <v>SIN REPORTE</v>
      </c>
    </row>
    <row r="2370" spans="1:12" x14ac:dyDescent="0.2">
      <c r="A2370" s="4" t="s">
        <v>11</v>
      </c>
      <c r="B2370" s="4" t="s">
        <v>12</v>
      </c>
      <c r="C2370" s="4" t="s">
        <v>1036</v>
      </c>
      <c r="D2370" s="4" t="s">
        <v>105</v>
      </c>
      <c r="E2370" s="4" t="s">
        <v>6573</v>
      </c>
      <c r="F2370" s="4">
        <v>1555091</v>
      </c>
      <c r="G2370" s="5" t="s">
        <v>954</v>
      </c>
      <c r="H2370" s="4">
        <v>0</v>
      </c>
      <c r="I2370" s="6">
        <v>3000000</v>
      </c>
      <c r="J2370" s="6">
        <v>2607292</v>
      </c>
      <c r="K2370" s="7">
        <f t="shared" si="72"/>
        <v>392708</v>
      </c>
      <c r="L2370" s="4" t="str">
        <f t="shared" si="73"/>
        <v>SIN REPORTE</v>
      </c>
    </row>
    <row r="2371" spans="1:12" x14ac:dyDescent="0.2">
      <c r="A2371" s="4" t="s">
        <v>11</v>
      </c>
      <c r="B2371" s="4" t="s">
        <v>157</v>
      </c>
      <c r="C2371" s="4" t="s">
        <v>627</v>
      </c>
      <c r="D2371" s="4" t="s">
        <v>3102</v>
      </c>
      <c r="E2371" s="4" t="s">
        <v>6574</v>
      </c>
      <c r="F2371" s="4">
        <v>503977</v>
      </c>
      <c r="G2371" s="5" t="s">
        <v>954</v>
      </c>
      <c r="H2371" s="4">
        <v>0</v>
      </c>
      <c r="I2371" s="6">
        <v>3000000</v>
      </c>
      <c r="J2371" s="6">
        <v>2608296</v>
      </c>
      <c r="K2371" s="7">
        <f t="shared" ref="K2371:K2434" si="74">I2371-J2371</f>
        <v>391704</v>
      </c>
      <c r="L2371" s="4" t="str">
        <f t="shared" ref="L2371:L2434" si="75">IF(H2371=0,"SIN REPORTE",IF(H2371&lt;=90,"COBRO JURIDICO","CARTERA CASTIGADA"))</f>
        <v>SIN REPORTE</v>
      </c>
    </row>
    <row r="2372" spans="1:12" x14ac:dyDescent="0.2">
      <c r="A2372" s="4" t="s">
        <v>11</v>
      </c>
      <c r="B2372" s="4" t="s">
        <v>12</v>
      </c>
      <c r="C2372" s="4" t="s">
        <v>627</v>
      </c>
      <c r="D2372" s="4" t="s">
        <v>3103</v>
      </c>
      <c r="E2372" s="4" t="s">
        <v>6575</v>
      </c>
      <c r="F2372" s="4">
        <v>572303</v>
      </c>
      <c r="G2372" s="5" t="s">
        <v>954</v>
      </c>
      <c r="H2372" s="4">
        <v>0</v>
      </c>
      <c r="I2372" s="6">
        <v>3000000</v>
      </c>
      <c r="J2372" s="6">
        <v>2609300</v>
      </c>
      <c r="K2372" s="7">
        <f t="shared" si="74"/>
        <v>390700</v>
      </c>
      <c r="L2372" s="4" t="str">
        <f t="shared" si="75"/>
        <v>SIN REPORTE</v>
      </c>
    </row>
    <row r="2373" spans="1:12" x14ac:dyDescent="0.2">
      <c r="A2373" s="4" t="s">
        <v>11</v>
      </c>
      <c r="B2373" s="4" t="s">
        <v>12</v>
      </c>
      <c r="C2373" s="4" t="s">
        <v>627</v>
      </c>
      <c r="D2373" s="4" t="s">
        <v>3104</v>
      </c>
      <c r="E2373" s="4" t="s">
        <v>6576</v>
      </c>
      <c r="F2373" s="4">
        <v>1659133</v>
      </c>
      <c r="G2373" s="5" t="s">
        <v>954</v>
      </c>
      <c r="H2373" s="4">
        <v>0</v>
      </c>
      <c r="I2373" s="6">
        <v>3000000</v>
      </c>
      <c r="J2373" s="6">
        <v>2610304</v>
      </c>
      <c r="K2373" s="7">
        <f t="shared" si="74"/>
        <v>389696</v>
      </c>
      <c r="L2373" s="4" t="str">
        <f t="shared" si="75"/>
        <v>SIN REPORTE</v>
      </c>
    </row>
    <row r="2374" spans="1:12" x14ac:dyDescent="0.2">
      <c r="A2374" s="4" t="s">
        <v>11</v>
      </c>
      <c r="B2374" s="4" t="s">
        <v>50</v>
      </c>
      <c r="C2374" s="4" t="s">
        <v>1271</v>
      </c>
      <c r="D2374" s="4" t="s">
        <v>303</v>
      </c>
      <c r="E2374" s="4" t="s">
        <v>6577</v>
      </c>
      <c r="F2374" s="4">
        <v>749877</v>
      </c>
      <c r="G2374" s="5" t="s">
        <v>954</v>
      </c>
      <c r="H2374" s="4">
        <v>0</v>
      </c>
      <c r="I2374" s="6">
        <v>3000000</v>
      </c>
      <c r="J2374" s="6">
        <v>2611308</v>
      </c>
      <c r="K2374" s="7">
        <f t="shared" si="74"/>
        <v>388692</v>
      </c>
      <c r="L2374" s="4" t="str">
        <f t="shared" si="75"/>
        <v>SIN REPORTE</v>
      </c>
    </row>
    <row r="2375" spans="1:12" x14ac:dyDescent="0.2">
      <c r="A2375" s="4" t="s">
        <v>11</v>
      </c>
      <c r="B2375" s="4" t="s">
        <v>12</v>
      </c>
      <c r="C2375" s="4" t="s">
        <v>691</v>
      </c>
      <c r="D2375" s="4" t="s">
        <v>3105</v>
      </c>
      <c r="E2375" s="4" t="s">
        <v>6578</v>
      </c>
      <c r="F2375" s="4">
        <v>1049657</v>
      </c>
      <c r="G2375" s="5" t="s">
        <v>954</v>
      </c>
      <c r="H2375" s="4">
        <v>0</v>
      </c>
      <c r="I2375" s="6">
        <v>3000000</v>
      </c>
      <c r="J2375" s="6">
        <v>2612312</v>
      </c>
      <c r="K2375" s="7">
        <f t="shared" si="74"/>
        <v>387688</v>
      </c>
      <c r="L2375" s="4" t="str">
        <f t="shared" si="75"/>
        <v>SIN REPORTE</v>
      </c>
    </row>
    <row r="2376" spans="1:12" x14ac:dyDescent="0.2">
      <c r="A2376" s="4" t="s">
        <v>11</v>
      </c>
      <c r="B2376" s="4" t="s">
        <v>19</v>
      </c>
      <c r="C2376" s="4" t="s">
        <v>691</v>
      </c>
      <c r="D2376" s="4" t="s">
        <v>2719</v>
      </c>
      <c r="E2376" s="4" t="s">
        <v>6579</v>
      </c>
      <c r="F2376" s="4">
        <v>745834</v>
      </c>
      <c r="G2376" s="5" t="s">
        <v>954</v>
      </c>
      <c r="H2376" s="4">
        <v>0</v>
      </c>
      <c r="I2376" s="6">
        <v>3000000</v>
      </c>
      <c r="J2376" s="6">
        <v>2613316</v>
      </c>
      <c r="K2376" s="7">
        <f t="shared" si="74"/>
        <v>386684</v>
      </c>
      <c r="L2376" s="4" t="str">
        <f t="shared" si="75"/>
        <v>SIN REPORTE</v>
      </c>
    </row>
    <row r="2377" spans="1:12" x14ac:dyDescent="0.2">
      <c r="A2377" s="4" t="s">
        <v>11</v>
      </c>
      <c r="B2377" s="4" t="s">
        <v>12</v>
      </c>
      <c r="C2377" s="4" t="s">
        <v>691</v>
      </c>
      <c r="D2377" s="4" t="s">
        <v>663</v>
      </c>
      <c r="E2377" s="4" t="s">
        <v>6580</v>
      </c>
      <c r="F2377" s="4">
        <v>520609</v>
      </c>
      <c r="G2377" s="5" t="s">
        <v>954</v>
      </c>
      <c r="H2377" s="4">
        <v>0</v>
      </c>
      <c r="I2377" s="6">
        <v>3000000</v>
      </c>
      <c r="J2377" s="6">
        <v>2614320</v>
      </c>
      <c r="K2377" s="7">
        <f t="shared" si="74"/>
        <v>385680</v>
      </c>
      <c r="L2377" s="4" t="str">
        <f t="shared" si="75"/>
        <v>SIN REPORTE</v>
      </c>
    </row>
    <row r="2378" spans="1:12" x14ac:dyDescent="0.2">
      <c r="A2378" s="4" t="s">
        <v>11</v>
      </c>
      <c r="B2378" s="4" t="s">
        <v>19</v>
      </c>
      <c r="C2378" s="4" t="s">
        <v>691</v>
      </c>
      <c r="D2378" s="4" t="s">
        <v>3106</v>
      </c>
      <c r="E2378" s="4" t="s">
        <v>6581</v>
      </c>
      <c r="F2378" s="4">
        <v>683423</v>
      </c>
      <c r="G2378" s="5" t="s">
        <v>954</v>
      </c>
      <c r="H2378" s="4">
        <v>0</v>
      </c>
      <c r="I2378" s="6">
        <v>3000000</v>
      </c>
      <c r="J2378" s="6">
        <v>2615324</v>
      </c>
      <c r="K2378" s="7">
        <f t="shared" si="74"/>
        <v>384676</v>
      </c>
      <c r="L2378" s="4" t="str">
        <f t="shared" si="75"/>
        <v>SIN REPORTE</v>
      </c>
    </row>
    <row r="2379" spans="1:12" x14ac:dyDescent="0.2">
      <c r="A2379" s="4" t="s">
        <v>11</v>
      </c>
      <c r="B2379" s="4" t="s">
        <v>25</v>
      </c>
      <c r="C2379" s="4" t="s">
        <v>3107</v>
      </c>
      <c r="D2379" s="4" t="s">
        <v>883</v>
      </c>
      <c r="E2379" s="4" t="s">
        <v>6582</v>
      </c>
      <c r="F2379" s="4">
        <v>1515921</v>
      </c>
      <c r="G2379" s="5" t="s">
        <v>954</v>
      </c>
      <c r="H2379" s="4">
        <v>0</v>
      </c>
      <c r="I2379" s="6">
        <v>3000000</v>
      </c>
      <c r="J2379" s="6">
        <v>2616328</v>
      </c>
      <c r="K2379" s="7">
        <f t="shared" si="74"/>
        <v>383672</v>
      </c>
      <c r="L2379" s="4" t="str">
        <f t="shared" si="75"/>
        <v>SIN REPORTE</v>
      </c>
    </row>
    <row r="2380" spans="1:12" x14ac:dyDescent="0.2">
      <c r="A2380" s="4" t="s">
        <v>11</v>
      </c>
      <c r="B2380" s="4" t="s">
        <v>12</v>
      </c>
      <c r="C2380" s="4" t="s">
        <v>691</v>
      </c>
      <c r="D2380" s="4" t="s">
        <v>279</v>
      </c>
      <c r="E2380" s="4" t="s">
        <v>6583</v>
      </c>
      <c r="F2380" s="4">
        <v>38758</v>
      </c>
      <c r="G2380" s="5" t="s">
        <v>954</v>
      </c>
      <c r="H2380" s="4">
        <v>0</v>
      </c>
      <c r="I2380" s="6">
        <v>3000000</v>
      </c>
      <c r="J2380" s="6">
        <v>2617332</v>
      </c>
      <c r="K2380" s="7">
        <f t="shared" si="74"/>
        <v>382668</v>
      </c>
      <c r="L2380" s="4" t="str">
        <f t="shared" si="75"/>
        <v>SIN REPORTE</v>
      </c>
    </row>
    <row r="2381" spans="1:12" x14ac:dyDescent="0.2">
      <c r="A2381" s="4" t="s">
        <v>11</v>
      </c>
      <c r="B2381" s="4" t="s">
        <v>16</v>
      </c>
      <c r="C2381" s="4" t="s">
        <v>1166</v>
      </c>
      <c r="D2381" s="4" t="s">
        <v>3108</v>
      </c>
      <c r="E2381" s="4" t="s">
        <v>6584</v>
      </c>
      <c r="F2381" s="4">
        <v>752277</v>
      </c>
      <c r="G2381" s="5" t="s">
        <v>954</v>
      </c>
      <c r="H2381" s="4">
        <v>0</v>
      </c>
      <c r="I2381" s="6">
        <v>3000000</v>
      </c>
      <c r="J2381" s="6">
        <v>2618336</v>
      </c>
      <c r="K2381" s="7">
        <f t="shared" si="74"/>
        <v>381664</v>
      </c>
      <c r="L2381" s="4" t="str">
        <f t="shared" si="75"/>
        <v>SIN REPORTE</v>
      </c>
    </row>
    <row r="2382" spans="1:12" x14ac:dyDescent="0.2">
      <c r="A2382" s="4" t="s">
        <v>11</v>
      </c>
      <c r="B2382" s="4" t="s">
        <v>25</v>
      </c>
      <c r="C2382" s="4" t="s">
        <v>1166</v>
      </c>
      <c r="D2382" s="4" t="s">
        <v>349</v>
      </c>
      <c r="E2382" s="4" t="s">
        <v>6585</v>
      </c>
      <c r="F2382" s="4">
        <v>569069</v>
      </c>
      <c r="G2382" s="5" t="s">
        <v>954</v>
      </c>
      <c r="H2382" s="4">
        <v>0</v>
      </c>
      <c r="I2382" s="6">
        <v>3000000</v>
      </c>
      <c r="J2382" s="6">
        <v>2619340</v>
      </c>
      <c r="K2382" s="7">
        <f t="shared" si="74"/>
        <v>380660</v>
      </c>
      <c r="L2382" s="4" t="str">
        <f t="shared" si="75"/>
        <v>SIN REPORTE</v>
      </c>
    </row>
    <row r="2383" spans="1:12" x14ac:dyDescent="0.2">
      <c r="A2383" s="4" t="s">
        <v>11</v>
      </c>
      <c r="B2383" s="4" t="s">
        <v>12</v>
      </c>
      <c r="C2383" s="4" t="s">
        <v>3109</v>
      </c>
      <c r="D2383" s="4" t="s">
        <v>211</v>
      </c>
      <c r="E2383" s="4" t="s">
        <v>6586</v>
      </c>
      <c r="F2383" s="4">
        <v>1610771</v>
      </c>
      <c r="G2383" s="5" t="s">
        <v>954</v>
      </c>
      <c r="H2383" s="4">
        <v>0</v>
      </c>
      <c r="I2383" s="6">
        <v>3000000</v>
      </c>
      <c r="J2383" s="6">
        <v>2620344</v>
      </c>
      <c r="K2383" s="7">
        <f t="shared" si="74"/>
        <v>379656</v>
      </c>
      <c r="L2383" s="4" t="str">
        <f t="shared" si="75"/>
        <v>SIN REPORTE</v>
      </c>
    </row>
    <row r="2384" spans="1:12" x14ac:dyDescent="0.2">
      <c r="A2384" s="4" t="s">
        <v>11</v>
      </c>
      <c r="B2384" s="4" t="s">
        <v>12</v>
      </c>
      <c r="C2384" s="4" t="s">
        <v>1166</v>
      </c>
      <c r="D2384" s="4" t="s">
        <v>3110</v>
      </c>
      <c r="E2384" s="4" t="s">
        <v>6587</v>
      </c>
      <c r="F2384" s="4">
        <v>96715</v>
      </c>
      <c r="G2384" s="5" t="s">
        <v>954</v>
      </c>
      <c r="H2384" s="4">
        <v>0</v>
      </c>
      <c r="I2384" s="6">
        <v>3000000</v>
      </c>
      <c r="J2384" s="6">
        <v>2621348</v>
      </c>
      <c r="K2384" s="7">
        <f t="shared" si="74"/>
        <v>378652</v>
      </c>
      <c r="L2384" s="4" t="str">
        <f t="shared" si="75"/>
        <v>SIN REPORTE</v>
      </c>
    </row>
    <row r="2385" spans="1:12" x14ac:dyDescent="0.2">
      <c r="A2385" s="4" t="s">
        <v>11</v>
      </c>
      <c r="B2385" s="4" t="s">
        <v>50</v>
      </c>
      <c r="C2385" s="4" t="s">
        <v>1166</v>
      </c>
      <c r="D2385" s="4" t="s">
        <v>2151</v>
      </c>
      <c r="E2385" s="4" t="s">
        <v>6588</v>
      </c>
      <c r="F2385" s="4">
        <v>618262</v>
      </c>
      <c r="G2385" s="5" t="s">
        <v>954</v>
      </c>
      <c r="H2385" s="4">
        <v>0</v>
      </c>
      <c r="I2385" s="6">
        <v>3000000</v>
      </c>
      <c r="J2385" s="6">
        <v>2622352</v>
      </c>
      <c r="K2385" s="7">
        <f t="shared" si="74"/>
        <v>377648</v>
      </c>
      <c r="L2385" s="4" t="str">
        <f t="shared" si="75"/>
        <v>SIN REPORTE</v>
      </c>
    </row>
    <row r="2386" spans="1:12" x14ac:dyDescent="0.2">
      <c r="A2386" s="4" t="s">
        <v>11</v>
      </c>
      <c r="B2386" s="4" t="s">
        <v>22</v>
      </c>
      <c r="C2386" s="4" t="s">
        <v>625</v>
      </c>
      <c r="D2386" s="4" t="s">
        <v>3111</v>
      </c>
      <c r="E2386" s="4" t="s">
        <v>6589</v>
      </c>
      <c r="F2386" s="4">
        <v>1434529</v>
      </c>
      <c r="G2386" s="5" t="s">
        <v>954</v>
      </c>
      <c r="H2386" s="4">
        <v>0</v>
      </c>
      <c r="I2386" s="6">
        <v>3000000</v>
      </c>
      <c r="J2386" s="6">
        <v>2623356</v>
      </c>
      <c r="K2386" s="7">
        <f t="shared" si="74"/>
        <v>376644</v>
      </c>
      <c r="L2386" s="4" t="str">
        <f t="shared" si="75"/>
        <v>SIN REPORTE</v>
      </c>
    </row>
    <row r="2387" spans="1:12" x14ac:dyDescent="0.2">
      <c r="A2387" s="4" t="s">
        <v>11</v>
      </c>
      <c r="B2387" s="4" t="s">
        <v>25</v>
      </c>
      <c r="C2387" s="4" t="s">
        <v>3112</v>
      </c>
      <c r="D2387" s="4" t="s">
        <v>3113</v>
      </c>
      <c r="E2387" s="4" t="s">
        <v>6590</v>
      </c>
      <c r="F2387" s="4">
        <v>516706</v>
      </c>
      <c r="G2387" s="5" t="s">
        <v>954</v>
      </c>
      <c r="H2387" s="4">
        <v>0</v>
      </c>
      <c r="I2387" s="6">
        <v>3000000</v>
      </c>
      <c r="J2387" s="6">
        <v>2624360</v>
      </c>
      <c r="K2387" s="7">
        <f t="shared" si="74"/>
        <v>375640</v>
      </c>
      <c r="L2387" s="4" t="str">
        <f t="shared" si="75"/>
        <v>SIN REPORTE</v>
      </c>
    </row>
    <row r="2388" spans="1:12" x14ac:dyDescent="0.2">
      <c r="A2388" s="4" t="s">
        <v>11</v>
      </c>
      <c r="B2388" s="4" t="s">
        <v>12</v>
      </c>
      <c r="C2388" s="4" t="s">
        <v>191</v>
      </c>
      <c r="D2388" s="4" t="s">
        <v>3114</v>
      </c>
      <c r="E2388" s="4" t="s">
        <v>6591</v>
      </c>
      <c r="F2388" s="4">
        <v>640936</v>
      </c>
      <c r="G2388" s="5" t="s">
        <v>954</v>
      </c>
      <c r="H2388" s="4">
        <v>0</v>
      </c>
      <c r="I2388" s="6">
        <v>3000000</v>
      </c>
      <c r="J2388" s="6">
        <v>2625364</v>
      </c>
      <c r="K2388" s="7">
        <f t="shared" si="74"/>
        <v>374636</v>
      </c>
      <c r="L2388" s="4" t="str">
        <f t="shared" si="75"/>
        <v>SIN REPORTE</v>
      </c>
    </row>
    <row r="2389" spans="1:12" x14ac:dyDescent="0.2">
      <c r="A2389" s="4" t="s">
        <v>11</v>
      </c>
      <c r="B2389" s="4" t="s">
        <v>12</v>
      </c>
      <c r="C2389" s="4" t="s">
        <v>3112</v>
      </c>
      <c r="D2389" s="4" t="s">
        <v>3115</v>
      </c>
      <c r="E2389" s="4" t="s">
        <v>6592</v>
      </c>
      <c r="F2389" s="4">
        <v>1396322</v>
      </c>
      <c r="G2389" s="5" t="s">
        <v>954</v>
      </c>
      <c r="H2389" s="4">
        <v>0</v>
      </c>
      <c r="I2389" s="6">
        <v>3000000</v>
      </c>
      <c r="J2389" s="6">
        <v>2626368</v>
      </c>
      <c r="K2389" s="7">
        <f t="shared" si="74"/>
        <v>373632</v>
      </c>
      <c r="L2389" s="4" t="str">
        <f t="shared" si="75"/>
        <v>SIN REPORTE</v>
      </c>
    </row>
    <row r="2390" spans="1:12" x14ac:dyDescent="0.2">
      <c r="A2390" s="4" t="s">
        <v>11</v>
      </c>
      <c r="B2390" s="4" t="s">
        <v>25</v>
      </c>
      <c r="C2390" s="4" t="s">
        <v>191</v>
      </c>
      <c r="D2390" s="4" t="s">
        <v>3116</v>
      </c>
      <c r="E2390" s="4" t="s">
        <v>6593</v>
      </c>
      <c r="F2390" s="4">
        <v>1538865</v>
      </c>
      <c r="G2390" s="5" t="s">
        <v>954</v>
      </c>
      <c r="H2390" s="4">
        <v>0</v>
      </c>
      <c r="I2390" s="6">
        <v>3000000</v>
      </c>
      <c r="J2390" s="6">
        <v>2627372</v>
      </c>
      <c r="K2390" s="7">
        <f t="shared" si="74"/>
        <v>372628</v>
      </c>
      <c r="L2390" s="4" t="str">
        <f t="shared" si="75"/>
        <v>SIN REPORTE</v>
      </c>
    </row>
    <row r="2391" spans="1:12" x14ac:dyDescent="0.2">
      <c r="A2391" s="4" t="s">
        <v>11</v>
      </c>
      <c r="B2391" s="4" t="s">
        <v>19</v>
      </c>
      <c r="C2391" s="4" t="s">
        <v>981</v>
      </c>
      <c r="D2391" s="4" t="s">
        <v>3117</v>
      </c>
      <c r="E2391" s="4" t="s">
        <v>6594</v>
      </c>
      <c r="F2391" s="4">
        <v>502870</v>
      </c>
      <c r="G2391" s="5" t="s">
        <v>954</v>
      </c>
      <c r="H2391" s="4">
        <v>0</v>
      </c>
      <c r="I2391" s="6">
        <v>3000000</v>
      </c>
      <c r="J2391" s="6">
        <v>2628376</v>
      </c>
      <c r="K2391" s="7">
        <f t="shared" si="74"/>
        <v>371624</v>
      </c>
      <c r="L2391" s="4" t="str">
        <f t="shared" si="75"/>
        <v>SIN REPORTE</v>
      </c>
    </row>
    <row r="2392" spans="1:12" x14ac:dyDescent="0.2">
      <c r="A2392" s="4" t="s">
        <v>11</v>
      </c>
      <c r="B2392" s="4" t="s">
        <v>16</v>
      </c>
      <c r="C2392" s="4" t="s">
        <v>1735</v>
      </c>
      <c r="D2392" s="4" t="s">
        <v>3118</v>
      </c>
      <c r="E2392" s="4" t="s">
        <v>6595</v>
      </c>
      <c r="F2392" s="4">
        <v>683316</v>
      </c>
      <c r="G2392" s="5" t="s">
        <v>954</v>
      </c>
      <c r="H2392" s="4">
        <v>0</v>
      </c>
      <c r="I2392" s="6">
        <v>3000000</v>
      </c>
      <c r="J2392" s="6">
        <v>2629380</v>
      </c>
      <c r="K2392" s="7">
        <f t="shared" si="74"/>
        <v>370620</v>
      </c>
      <c r="L2392" s="4" t="str">
        <f t="shared" si="75"/>
        <v>SIN REPORTE</v>
      </c>
    </row>
    <row r="2393" spans="1:12" x14ac:dyDescent="0.2">
      <c r="A2393" s="4" t="s">
        <v>11</v>
      </c>
      <c r="B2393" s="4" t="s">
        <v>12</v>
      </c>
      <c r="C2393" s="4" t="s">
        <v>2425</v>
      </c>
      <c r="D2393" s="4" t="s">
        <v>3119</v>
      </c>
      <c r="E2393" s="4" t="s">
        <v>6596</v>
      </c>
      <c r="F2393" s="4">
        <v>514222</v>
      </c>
      <c r="G2393" s="5" t="s">
        <v>954</v>
      </c>
      <c r="H2393" s="4">
        <v>0</v>
      </c>
      <c r="I2393" s="6">
        <v>3000000</v>
      </c>
      <c r="J2393" s="6">
        <v>2630384</v>
      </c>
      <c r="K2393" s="7">
        <f t="shared" si="74"/>
        <v>369616</v>
      </c>
      <c r="L2393" s="4" t="str">
        <f t="shared" si="75"/>
        <v>SIN REPORTE</v>
      </c>
    </row>
    <row r="2394" spans="1:12" x14ac:dyDescent="0.2">
      <c r="A2394" s="4" t="s">
        <v>11</v>
      </c>
      <c r="B2394" s="4" t="s">
        <v>12</v>
      </c>
      <c r="C2394" s="4" t="s">
        <v>2425</v>
      </c>
      <c r="D2394" s="4" t="s">
        <v>2526</v>
      </c>
      <c r="E2394" s="4" t="s">
        <v>6597</v>
      </c>
      <c r="F2394" s="4">
        <v>858009</v>
      </c>
      <c r="G2394" s="5" t="s">
        <v>954</v>
      </c>
      <c r="H2394" s="4">
        <v>0</v>
      </c>
      <c r="I2394" s="6">
        <v>3000000</v>
      </c>
      <c r="J2394" s="6">
        <v>2631388</v>
      </c>
      <c r="K2394" s="7">
        <f t="shared" si="74"/>
        <v>368612</v>
      </c>
      <c r="L2394" s="4" t="str">
        <f t="shared" si="75"/>
        <v>SIN REPORTE</v>
      </c>
    </row>
    <row r="2395" spans="1:12" x14ac:dyDescent="0.2">
      <c r="A2395" s="4" t="s">
        <v>11</v>
      </c>
      <c r="B2395" s="4" t="s">
        <v>19</v>
      </c>
      <c r="C2395" s="4" t="s">
        <v>981</v>
      </c>
      <c r="D2395" s="4" t="s">
        <v>917</v>
      </c>
      <c r="E2395" s="4" t="s">
        <v>6598</v>
      </c>
      <c r="F2395" s="4">
        <v>771079</v>
      </c>
      <c r="G2395" s="5" t="s">
        <v>954</v>
      </c>
      <c r="H2395" s="4">
        <v>0</v>
      </c>
      <c r="I2395" s="6">
        <v>3000000</v>
      </c>
      <c r="J2395" s="6">
        <v>2632392</v>
      </c>
      <c r="K2395" s="7">
        <f t="shared" si="74"/>
        <v>367608</v>
      </c>
      <c r="L2395" s="4" t="str">
        <f t="shared" si="75"/>
        <v>SIN REPORTE</v>
      </c>
    </row>
    <row r="2396" spans="1:12" x14ac:dyDescent="0.2">
      <c r="A2396" s="4" t="s">
        <v>11</v>
      </c>
      <c r="B2396" s="4" t="s">
        <v>22</v>
      </c>
      <c r="C2396" s="4" t="s">
        <v>2425</v>
      </c>
      <c r="D2396" s="4" t="s">
        <v>3120</v>
      </c>
      <c r="E2396" s="4" t="s">
        <v>6599</v>
      </c>
      <c r="F2396" s="4">
        <v>1433349</v>
      </c>
      <c r="G2396" s="5" t="s">
        <v>954</v>
      </c>
      <c r="H2396" s="4">
        <v>0</v>
      </c>
      <c r="I2396" s="6">
        <v>3000000</v>
      </c>
      <c r="J2396" s="6">
        <v>2633396</v>
      </c>
      <c r="K2396" s="7">
        <f t="shared" si="74"/>
        <v>366604</v>
      </c>
      <c r="L2396" s="4" t="str">
        <f t="shared" si="75"/>
        <v>SIN REPORTE</v>
      </c>
    </row>
    <row r="2397" spans="1:12" x14ac:dyDescent="0.2">
      <c r="A2397" s="4" t="s">
        <v>11</v>
      </c>
      <c r="B2397" s="4" t="s">
        <v>19</v>
      </c>
      <c r="C2397" s="4" t="s">
        <v>1036</v>
      </c>
      <c r="D2397" s="4" t="s">
        <v>3121</v>
      </c>
      <c r="E2397" s="4" t="s">
        <v>6600</v>
      </c>
      <c r="F2397" s="4">
        <v>646172</v>
      </c>
      <c r="G2397" s="5" t="s">
        <v>954</v>
      </c>
      <c r="H2397" s="4">
        <v>0</v>
      </c>
      <c r="I2397" s="6">
        <v>3000000</v>
      </c>
      <c r="J2397" s="6">
        <v>2634400</v>
      </c>
      <c r="K2397" s="7">
        <f t="shared" si="74"/>
        <v>365600</v>
      </c>
      <c r="L2397" s="4" t="str">
        <f t="shared" si="75"/>
        <v>SIN REPORTE</v>
      </c>
    </row>
    <row r="2398" spans="1:12" x14ac:dyDescent="0.2">
      <c r="A2398" s="4" t="s">
        <v>11</v>
      </c>
      <c r="B2398" s="4" t="s">
        <v>25</v>
      </c>
      <c r="C2398" s="4" t="s">
        <v>1196</v>
      </c>
      <c r="D2398" s="4" t="s">
        <v>87</v>
      </c>
      <c r="E2398" s="4" t="s">
        <v>6601</v>
      </c>
      <c r="F2398" s="4">
        <v>1756459</v>
      </c>
      <c r="G2398" s="5" t="s">
        <v>954</v>
      </c>
      <c r="H2398" s="4">
        <v>0</v>
      </c>
      <c r="I2398" s="6">
        <v>3000000</v>
      </c>
      <c r="J2398" s="6">
        <v>2635404</v>
      </c>
      <c r="K2398" s="7">
        <f t="shared" si="74"/>
        <v>364596</v>
      </c>
      <c r="L2398" s="4" t="str">
        <f t="shared" si="75"/>
        <v>SIN REPORTE</v>
      </c>
    </row>
    <row r="2399" spans="1:12" x14ac:dyDescent="0.2">
      <c r="A2399" s="4" t="s">
        <v>11</v>
      </c>
      <c r="B2399" s="4" t="s">
        <v>12</v>
      </c>
      <c r="C2399" s="4" t="s">
        <v>1196</v>
      </c>
      <c r="D2399" s="4" t="s">
        <v>3012</v>
      </c>
      <c r="E2399" s="4" t="s">
        <v>6602</v>
      </c>
      <c r="F2399" s="4">
        <v>766160</v>
      </c>
      <c r="G2399" s="5" t="s">
        <v>954</v>
      </c>
      <c r="H2399" s="4">
        <v>0</v>
      </c>
      <c r="I2399" s="6">
        <v>3000000</v>
      </c>
      <c r="J2399" s="6">
        <v>2636408</v>
      </c>
      <c r="K2399" s="7">
        <f t="shared" si="74"/>
        <v>363592</v>
      </c>
      <c r="L2399" s="4" t="str">
        <f t="shared" si="75"/>
        <v>SIN REPORTE</v>
      </c>
    </row>
    <row r="2400" spans="1:12" x14ac:dyDescent="0.2">
      <c r="A2400" s="4" t="s">
        <v>11</v>
      </c>
      <c r="B2400" s="4" t="s">
        <v>22</v>
      </c>
      <c r="C2400" s="4" t="s">
        <v>1196</v>
      </c>
      <c r="D2400" s="4" t="s">
        <v>416</v>
      </c>
      <c r="E2400" s="4" t="s">
        <v>6603</v>
      </c>
      <c r="F2400" s="4">
        <v>1602190</v>
      </c>
      <c r="G2400" s="5" t="s">
        <v>954</v>
      </c>
      <c r="H2400" s="4">
        <v>0</v>
      </c>
      <c r="I2400" s="6">
        <v>3000000</v>
      </c>
      <c r="J2400" s="6">
        <v>2637412</v>
      </c>
      <c r="K2400" s="7">
        <f t="shared" si="74"/>
        <v>362588</v>
      </c>
      <c r="L2400" s="4" t="str">
        <f t="shared" si="75"/>
        <v>SIN REPORTE</v>
      </c>
    </row>
    <row r="2401" spans="1:12" x14ac:dyDescent="0.2">
      <c r="A2401" s="4" t="s">
        <v>11</v>
      </c>
      <c r="B2401" s="4" t="s">
        <v>22</v>
      </c>
      <c r="C2401" s="4" t="s">
        <v>1196</v>
      </c>
      <c r="D2401" s="4" t="s">
        <v>3122</v>
      </c>
      <c r="E2401" s="4" t="s">
        <v>6604</v>
      </c>
      <c r="F2401" s="4">
        <v>611333</v>
      </c>
      <c r="G2401" s="5" t="s">
        <v>954</v>
      </c>
      <c r="H2401" s="4">
        <v>0</v>
      </c>
      <c r="I2401" s="6">
        <v>3000000</v>
      </c>
      <c r="J2401" s="6">
        <v>2638416</v>
      </c>
      <c r="K2401" s="7">
        <f t="shared" si="74"/>
        <v>361584</v>
      </c>
      <c r="L2401" s="4" t="str">
        <f t="shared" si="75"/>
        <v>SIN REPORTE</v>
      </c>
    </row>
    <row r="2402" spans="1:12" x14ac:dyDescent="0.2">
      <c r="A2402" s="4" t="s">
        <v>11</v>
      </c>
      <c r="B2402" s="4" t="s">
        <v>25</v>
      </c>
      <c r="C2402" s="4" t="s">
        <v>1014</v>
      </c>
      <c r="D2402" s="4" t="s">
        <v>3123</v>
      </c>
      <c r="E2402" s="4" t="s">
        <v>6605</v>
      </c>
      <c r="F2402" s="4">
        <v>1443066</v>
      </c>
      <c r="G2402" s="5" t="s">
        <v>954</v>
      </c>
      <c r="H2402" s="4">
        <v>0</v>
      </c>
      <c r="I2402" s="6">
        <v>3000000</v>
      </c>
      <c r="J2402" s="6">
        <v>2639420</v>
      </c>
      <c r="K2402" s="7">
        <f t="shared" si="74"/>
        <v>360580</v>
      </c>
      <c r="L2402" s="4" t="str">
        <f t="shared" si="75"/>
        <v>SIN REPORTE</v>
      </c>
    </row>
    <row r="2403" spans="1:12" x14ac:dyDescent="0.2">
      <c r="A2403" s="4" t="s">
        <v>11</v>
      </c>
      <c r="B2403" s="4" t="s">
        <v>16</v>
      </c>
      <c r="C2403" s="4" t="s">
        <v>1196</v>
      </c>
      <c r="D2403" s="4" t="s">
        <v>2683</v>
      </c>
      <c r="E2403" s="4" t="s">
        <v>6606</v>
      </c>
      <c r="F2403" s="4">
        <v>1011152</v>
      </c>
      <c r="G2403" s="5" t="s">
        <v>954</v>
      </c>
      <c r="H2403" s="4">
        <v>0</v>
      </c>
      <c r="I2403" s="6">
        <v>3000000</v>
      </c>
      <c r="J2403" s="6">
        <v>2640424</v>
      </c>
      <c r="K2403" s="7">
        <f t="shared" si="74"/>
        <v>359576</v>
      </c>
      <c r="L2403" s="4" t="str">
        <f t="shared" si="75"/>
        <v>SIN REPORTE</v>
      </c>
    </row>
    <row r="2404" spans="1:12" x14ac:dyDescent="0.2">
      <c r="A2404" s="4" t="s">
        <v>11</v>
      </c>
      <c r="B2404" s="4" t="s">
        <v>157</v>
      </c>
      <c r="C2404" s="4" t="s">
        <v>3124</v>
      </c>
      <c r="D2404" s="4" t="s">
        <v>622</v>
      </c>
      <c r="E2404" s="4" t="s">
        <v>6607</v>
      </c>
      <c r="F2404" s="4">
        <v>1533254</v>
      </c>
      <c r="G2404" s="5" t="s">
        <v>954</v>
      </c>
      <c r="H2404" s="4">
        <v>0</v>
      </c>
      <c r="I2404" s="6">
        <v>3000000</v>
      </c>
      <c r="J2404" s="6">
        <v>2641428</v>
      </c>
      <c r="K2404" s="7">
        <f t="shared" si="74"/>
        <v>358572</v>
      </c>
      <c r="L2404" s="4" t="str">
        <f t="shared" si="75"/>
        <v>SIN REPORTE</v>
      </c>
    </row>
    <row r="2405" spans="1:12" x14ac:dyDescent="0.2">
      <c r="A2405" s="4" t="s">
        <v>11</v>
      </c>
      <c r="B2405" s="4" t="s">
        <v>488</v>
      </c>
      <c r="C2405" s="4" t="s">
        <v>1815</v>
      </c>
      <c r="D2405" s="4" t="s">
        <v>189</v>
      </c>
      <c r="E2405" s="4" t="s">
        <v>6608</v>
      </c>
      <c r="F2405" s="4">
        <v>1474749</v>
      </c>
      <c r="G2405" s="5" t="s">
        <v>954</v>
      </c>
      <c r="H2405" s="4">
        <v>0</v>
      </c>
      <c r="I2405" s="6">
        <v>3000000</v>
      </c>
      <c r="J2405" s="6">
        <v>2642432</v>
      </c>
      <c r="K2405" s="7">
        <f t="shared" si="74"/>
        <v>357568</v>
      </c>
      <c r="L2405" s="4" t="str">
        <f t="shared" si="75"/>
        <v>SIN REPORTE</v>
      </c>
    </row>
    <row r="2406" spans="1:12" x14ac:dyDescent="0.2">
      <c r="A2406" s="4" t="s">
        <v>11</v>
      </c>
      <c r="B2406" s="4" t="s">
        <v>12</v>
      </c>
      <c r="C2406" s="4" t="s">
        <v>389</v>
      </c>
      <c r="D2406" s="4" t="s">
        <v>3125</v>
      </c>
      <c r="E2406" s="4" t="s">
        <v>6609</v>
      </c>
      <c r="F2406" s="4">
        <v>1390200</v>
      </c>
      <c r="G2406" s="5" t="s">
        <v>954</v>
      </c>
      <c r="H2406" s="4">
        <v>0</v>
      </c>
      <c r="I2406" s="6">
        <v>3000000</v>
      </c>
      <c r="J2406" s="6">
        <v>2643436</v>
      </c>
      <c r="K2406" s="7">
        <f t="shared" si="74"/>
        <v>356564</v>
      </c>
      <c r="L2406" s="4" t="str">
        <f t="shared" si="75"/>
        <v>SIN REPORTE</v>
      </c>
    </row>
    <row r="2407" spans="1:12" x14ac:dyDescent="0.2">
      <c r="A2407" s="4" t="s">
        <v>11</v>
      </c>
      <c r="B2407" s="4" t="s">
        <v>146</v>
      </c>
      <c r="C2407" s="4" t="s">
        <v>805</v>
      </c>
      <c r="D2407" s="4" t="s">
        <v>3126</v>
      </c>
      <c r="E2407" s="4" t="s">
        <v>6610</v>
      </c>
      <c r="F2407" s="4">
        <v>1655529</v>
      </c>
      <c r="G2407" s="5" t="s">
        <v>954</v>
      </c>
      <c r="H2407" s="4">
        <v>0</v>
      </c>
      <c r="I2407" s="6">
        <v>3000000</v>
      </c>
      <c r="J2407" s="6">
        <v>2644440</v>
      </c>
      <c r="K2407" s="7">
        <f t="shared" si="74"/>
        <v>355560</v>
      </c>
      <c r="L2407" s="4" t="str">
        <f t="shared" si="75"/>
        <v>SIN REPORTE</v>
      </c>
    </row>
    <row r="2408" spans="1:12" x14ac:dyDescent="0.2">
      <c r="A2408" s="4" t="s">
        <v>11</v>
      </c>
      <c r="B2408" s="4" t="s">
        <v>12</v>
      </c>
      <c r="C2408" s="4" t="s">
        <v>805</v>
      </c>
      <c r="D2408" s="4" t="s">
        <v>390</v>
      </c>
      <c r="E2408" s="4" t="s">
        <v>6611</v>
      </c>
      <c r="F2408" s="4">
        <v>742567</v>
      </c>
      <c r="G2408" s="5" t="s">
        <v>954</v>
      </c>
      <c r="H2408" s="4">
        <v>0</v>
      </c>
      <c r="I2408" s="6">
        <v>3000000</v>
      </c>
      <c r="J2408" s="6">
        <v>2645444</v>
      </c>
      <c r="K2408" s="7">
        <f t="shared" si="74"/>
        <v>354556</v>
      </c>
      <c r="L2408" s="4" t="str">
        <f t="shared" si="75"/>
        <v>SIN REPORTE</v>
      </c>
    </row>
    <row r="2409" spans="1:12" x14ac:dyDescent="0.2">
      <c r="A2409" s="4" t="s">
        <v>11</v>
      </c>
      <c r="B2409" s="4" t="s">
        <v>19</v>
      </c>
      <c r="C2409" s="4" t="s">
        <v>356</v>
      </c>
      <c r="D2409" s="4" t="s">
        <v>137</v>
      </c>
      <c r="E2409" s="4" t="s">
        <v>6612</v>
      </c>
      <c r="F2409" s="4">
        <v>585990</v>
      </c>
      <c r="G2409" s="5" t="s">
        <v>954</v>
      </c>
      <c r="H2409" s="4">
        <v>0</v>
      </c>
      <c r="I2409" s="6">
        <v>3000000</v>
      </c>
      <c r="J2409" s="6">
        <v>2646448</v>
      </c>
      <c r="K2409" s="7">
        <f t="shared" si="74"/>
        <v>353552</v>
      </c>
      <c r="L2409" s="4" t="str">
        <f t="shared" si="75"/>
        <v>SIN REPORTE</v>
      </c>
    </row>
    <row r="2410" spans="1:12" x14ac:dyDescent="0.2">
      <c r="A2410" s="4" t="s">
        <v>11</v>
      </c>
      <c r="B2410" s="4" t="s">
        <v>19</v>
      </c>
      <c r="C2410" s="4" t="s">
        <v>3127</v>
      </c>
      <c r="D2410" s="4" t="s">
        <v>2442</v>
      </c>
      <c r="E2410" s="4" t="s">
        <v>6613</v>
      </c>
      <c r="F2410" s="4">
        <v>1604501</v>
      </c>
      <c r="G2410" s="5" t="s">
        <v>954</v>
      </c>
      <c r="H2410" s="4">
        <v>0</v>
      </c>
      <c r="I2410" s="6">
        <v>3000000</v>
      </c>
      <c r="J2410" s="6">
        <v>2647452</v>
      </c>
      <c r="K2410" s="7">
        <f t="shared" si="74"/>
        <v>352548</v>
      </c>
      <c r="L2410" s="4" t="str">
        <f t="shared" si="75"/>
        <v>SIN REPORTE</v>
      </c>
    </row>
    <row r="2411" spans="1:12" x14ac:dyDescent="0.2">
      <c r="A2411" s="4" t="s">
        <v>11</v>
      </c>
      <c r="B2411" s="4" t="s">
        <v>50</v>
      </c>
      <c r="C2411" s="4" t="s">
        <v>1199</v>
      </c>
      <c r="D2411" s="4" t="s">
        <v>3128</v>
      </c>
      <c r="E2411" s="4" t="s">
        <v>6614</v>
      </c>
      <c r="F2411" s="4">
        <v>43089</v>
      </c>
      <c r="G2411" s="5" t="s">
        <v>954</v>
      </c>
      <c r="H2411" s="4">
        <v>0</v>
      </c>
      <c r="I2411" s="6">
        <v>3000000</v>
      </c>
      <c r="J2411" s="6">
        <v>2648456</v>
      </c>
      <c r="K2411" s="7">
        <f t="shared" si="74"/>
        <v>351544</v>
      </c>
      <c r="L2411" s="4" t="str">
        <f t="shared" si="75"/>
        <v>SIN REPORTE</v>
      </c>
    </row>
    <row r="2412" spans="1:12" x14ac:dyDescent="0.2">
      <c r="A2412" s="4" t="s">
        <v>11</v>
      </c>
      <c r="B2412" s="4" t="s">
        <v>19</v>
      </c>
      <c r="C2412" s="4" t="s">
        <v>1036</v>
      </c>
      <c r="D2412" s="4" t="s">
        <v>3129</v>
      </c>
      <c r="E2412" s="4" t="s">
        <v>6615</v>
      </c>
      <c r="F2412" s="4">
        <v>589604</v>
      </c>
      <c r="G2412" s="5" t="s">
        <v>954</v>
      </c>
      <c r="H2412" s="4">
        <v>0</v>
      </c>
      <c r="I2412" s="6">
        <v>3000000</v>
      </c>
      <c r="J2412" s="6">
        <v>2649460</v>
      </c>
      <c r="K2412" s="7">
        <f t="shared" si="74"/>
        <v>350540</v>
      </c>
      <c r="L2412" s="4" t="str">
        <f t="shared" si="75"/>
        <v>SIN REPORTE</v>
      </c>
    </row>
    <row r="2413" spans="1:12" x14ac:dyDescent="0.2">
      <c r="A2413" s="4" t="s">
        <v>11</v>
      </c>
      <c r="B2413" s="4" t="s">
        <v>146</v>
      </c>
      <c r="C2413" s="4" t="s">
        <v>1036</v>
      </c>
      <c r="D2413" s="4" t="s">
        <v>3130</v>
      </c>
      <c r="E2413" s="4" t="s">
        <v>6616</v>
      </c>
      <c r="F2413" s="4">
        <v>1140712</v>
      </c>
      <c r="G2413" s="5" t="s">
        <v>954</v>
      </c>
      <c r="H2413" s="4">
        <v>0</v>
      </c>
      <c r="I2413" s="6">
        <v>3000000</v>
      </c>
      <c r="J2413" s="6">
        <v>2650464</v>
      </c>
      <c r="K2413" s="7">
        <f t="shared" si="74"/>
        <v>349536</v>
      </c>
      <c r="L2413" s="4" t="str">
        <f t="shared" si="75"/>
        <v>SIN REPORTE</v>
      </c>
    </row>
    <row r="2414" spans="1:12" x14ac:dyDescent="0.2">
      <c r="A2414" s="4" t="s">
        <v>11</v>
      </c>
      <c r="B2414" s="4" t="s">
        <v>50</v>
      </c>
      <c r="C2414" s="4" t="s">
        <v>1199</v>
      </c>
      <c r="D2414" s="4" t="s">
        <v>2417</v>
      </c>
      <c r="E2414" s="4" t="s">
        <v>6617</v>
      </c>
      <c r="F2414" s="4">
        <v>730919</v>
      </c>
      <c r="G2414" s="5" t="s">
        <v>954</v>
      </c>
      <c r="H2414" s="4">
        <v>0</v>
      </c>
      <c r="I2414" s="6">
        <v>3000000</v>
      </c>
      <c r="J2414" s="6">
        <v>2651468</v>
      </c>
      <c r="K2414" s="7">
        <f t="shared" si="74"/>
        <v>348532</v>
      </c>
      <c r="L2414" s="4" t="str">
        <f t="shared" si="75"/>
        <v>SIN REPORTE</v>
      </c>
    </row>
    <row r="2415" spans="1:12" x14ac:dyDescent="0.2">
      <c r="A2415" s="4" t="s">
        <v>11</v>
      </c>
      <c r="B2415" s="4" t="s">
        <v>12</v>
      </c>
      <c r="C2415" s="4" t="s">
        <v>191</v>
      </c>
      <c r="D2415" s="4" t="s">
        <v>3131</v>
      </c>
      <c r="E2415" s="4" t="s">
        <v>6618</v>
      </c>
      <c r="F2415" s="4">
        <v>651107</v>
      </c>
      <c r="G2415" s="5" t="s">
        <v>954</v>
      </c>
      <c r="H2415" s="4">
        <v>0</v>
      </c>
      <c r="I2415" s="6">
        <v>3000000</v>
      </c>
      <c r="J2415" s="6">
        <v>2652472</v>
      </c>
      <c r="K2415" s="7">
        <f t="shared" si="74"/>
        <v>347528</v>
      </c>
      <c r="L2415" s="4" t="str">
        <f t="shared" si="75"/>
        <v>SIN REPORTE</v>
      </c>
    </row>
    <row r="2416" spans="1:12" x14ac:dyDescent="0.2">
      <c r="A2416" s="4" t="s">
        <v>11</v>
      </c>
      <c r="B2416" s="4" t="s">
        <v>12</v>
      </c>
      <c r="C2416" s="4" t="s">
        <v>3132</v>
      </c>
      <c r="D2416" s="4" t="s">
        <v>3133</v>
      </c>
      <c r="E2416" s="4" t="s">
        <v>6619</v>
      </c>
      <c r="F2416" s="4">
        <v>1660248</v>
      </c>
      <c r="G2416" s="5" t="s">
        <v>954</v>
      </c>
      <c r="H2416" s="4">
        <v>0</v>
      </c>
      <c r="I2416" s="6">
        <v>3000000</v>
      </c>
      <c r="J2416" s="6">
        <v>2653476</v>
      </c>
      <c r="K2416" s="7">
        <f t="shared" si="74"/>
        <v>346524</v>
      </c>
      <c r="L2416" s="4" t="str">
        <f t="shared" si="75"/>
        <v>SIN REPORTE</v>
      </c>
    </row>
    <row r="2417" spans="1:12" x14ac:dyDescent="0.2">
      <c r="A2417" s="4" t="s">
        <v>11</v>
      </c>
      <c r="B2417" s="4" t="s">
        <v>50</v>
      </c>
      <c r="C2417" s="4" t="s">
        <v>3134</v>
      </c>
      <c r="D2417" s="4" t="s">
        <v>3135</v>
      </c>
      <c r="E2417" s="4" t="s">
        <v>6620</v>
      </c>
      <c r="F2417" s="4">
        <v>1662418</v>
      </c>
      <c r="G2417" s="5" t="s">
        <v>954</v>
      </c>
      <c r="H2417" s="4">
        <v>0</v>
      </c>
      <c r="I2417" s="6">
        <v>3000000</v>
      </c>
      <c r="J2417" s="6">
        <v>2654480</v>
      </c>
      <c r="K2417" s="7">
        <f t="shared" si="74"/>
        <v>345520</v>
      </c>
      <c r="L2417" s="4" t="str">
        <f t="shared" si="75"/>
        <v>SIN REPORTE</v>
      </c>
    </row>
    <row r="2418" spans="1:12" x14ac:dyDescent="0.2">
      <c r="A2418" s="4" t="s">
        <v>11</v>
      </c>
      <c r="B2418" s="4" t="s">
        <v>12</v>
      </c>
      <c r="C2418" s="4" t="s">
        <v>389</v>
      </c>
      <c r="D2418" s="4" t="s">
        <v>3136</v>
      </c>
      <c r="E2418" s="4" t="s">
        <v>6621</v>
      </c>
      <c r="F2418" s="4">
        <v>507812</v>
      </c>
      <c r="G2418" s="5" t="s">
        <v>954</v>
      </c>
      <c r="H2418" s="4">
        <v>0</v>
      </c>
      <c r="I2418" s="6">
        <v>3000000</v>
      </c>
      <c r="J2418" s="6">
        <v>2655484</v>
      </c>
      <c r="K2418" s="7">
        <f t="shared" si="74"/>
        <v>344516</v>
      </c>
      <c r="L2418" s="4" t="str">
        <f t="shared" si="75"/>
        <v>SIN REPORTE</v>
      </c>
    </row>
    <row r="2419" spans="1:12" x14ac:dyDescent="0.2">
      <c r="A2419" s="4" t="s">
        <v>11</v>
      </c>
      <c r="B2419" s="4" t="s">
        <v>12</v>
      </c>
      <c r="C2419" s="4" t="s">
        <v>1354</v>
      </c>
      <c r="D2419" s="4" t="s">
        <v>3137</v>
      </c>
      <c r="E2419" s="4" t="s">
        <v>6622</v>
      </c>
      <c r="F2419" s="4">
        <v>32959</v>
      </c>
      <c r="G2419" s="5" t="s">
        <v>954</v>
      </c>
      <c r="H2419" s="4">
        <v>0</v>
      </c>
      <c r="I2419" s="6">
        <v>3000000</v>
      </c>
      <c r="J2419" s="6">
        <v>2656488</v>
      </c>
      <c r="K2419" s="7">
        <f t="shared" si="74"/>
        <v>343512</v>
      </c>
      <c r="L2419" s="4" t="str">
        <f t="shared" si="75"/>
        <v>SIN REPORTE</v>
      </c>
    </row>
    <row r="2420" spans="1:12" x14ac:dyDescent="0.2">
      <c r="A2420" s="4" t="s">
        <v>11</v>
      </c>
      <c r="B2420" s="4" t="s">
        <v>12</v>
      </c>
      <c r="C2420" s="4" t="s">
        <v>389</v>
      </c>
      <c r="D2420" s="4" t="s">
        <v>3138</v>
      </c>
      <c r="E2420" s="4" t="s">
        <v>6623</v>
      </c>
      <c r="F2420" s="4">
        <v>1608379</v>
      </c>
      <c r="G2420" s="5" t="s">
        <v>954</v>
      </c>
      <c r="H2420" s="4">
        <v>0</v>
      </c>
      <c r="I2420" s="6">
        <v>3000000</v>
      </c>
      <c r="J2420" s="6">
        <v>2657492</v>
      </c>
      <c r="K2420" s="7">
        <f t="shared" si="74"/>
        <v>342508</v>
      </c>
      <c r="L2420" s="4" t="str">
        <f t="shared" si="75"/>
        <v>SIN REPORTE</v>
      </c>
    </row>
    <row r="2421" spans="1:12" x14ac:dyDescent="0.2">
      <c r="A2421" s="4" t="s">
        <v>11</v>
      </c>
      <c r="B2421" s="4" t="s">
        <v>67</v>
      </c>
      <c r="C2421" s="4" t="s">
        <v>627</v>
      </c>
      <c r="D2421" s="4" t="s">
        <v>3139</v>
      </c>
      <c r="E2421" s="4" t="s">
        <v>6624</v>
      </c>
      <c r="F2421" s="4">
        <v>1396421</v>
      </c>
      <c r="G2421" s="5" t="s">
        <v>954</v>
      </c>
      <c r="H2421" s="4">
        <v>0</v>
      </c>
      <c r="I2421" s="6">
        <v>3000000</v>
      </c>
      <c r="J2421" s="6">
        <v>2658496</v>
      </c>
      <c r="K2421" s="7">
        <f t="shared" si="74"/>
        <v>341504</v>
      </c>
      <c r="L2421" s="4" t="str">
        <f t="shared" si="75"/>
        <v>SIN REPORTE</v>
      </c>
    </row>
    <row r="2422" spans="1:12" x14ac:dyDescent="0.2">
      <c r="A2422" s="4" t="s">
        <v>11</v>
      </c>
      <c r="B2422" s="4" t="s">
        <v>67</v>
      </c>
      <c r="C2422" s="4" t="s">
        <v>2422</v>
      </c>
      <c r="D2422" s="4" t="s">
        <v>1141</v>
      </c>
      <c r="E2422" s="4" t="s">
        <v>6625</v>
      </c>
      <c r="F2422" s="4">
        <v>1515939</v>
      </c>
      <c r="G2422" s="5" t="s">
        <v>954</v>
      </c>
      <c r="H2422" s="4">
        <v>0</v>
      </c>
      <c r="I2422" s="6">
        <v>3000000</v>
      </c>
      <c r="J2422" s="6">
        <v>2659500</v>
      </c>
      <c r="K2422" s="7">
        <f t="shared" si="74"/>
        <v>340500</v>
      </c>
      <c r="L2422" s="4" t="str">
        <f t="shared" si="75"/>
        <v>SIN REPORTE</v>
      </c>
    </row>
    <row r="2423" spans="1:12" x14ac:dyDescent="0.2">
      <c r="A2423" s="4" t="s">
        <v>11</v>
      </c>
      <c r="B2423" s="4" t="s">
        <v>25</v>
      </c>
      <c r="C2423" s="4" t="s">
        <v>1036</v>
      </c>
      <c r="D2423" s="4" t="s">
        <v>203</v>
      </c>
      <c r="E2423" s="4" t="s">
        <v>6626</v>
      </c>
      <c r="F2423" s="4">
        <v>1756368</v>
      </c>
      <c r="G2423" s="5" t="s">
        <v>954</v>
      </c>
      <c r="H2423" s="4">
        <v>0</v>
      </c>
      <c r="I2423" s="6">
        <v>3000000</v>
      </c>
      <c r="J2423" s="6">
        <v>2660504</v>
      </c>
      <c r="K2423" s="7">
        <f t="shared" si="74"/>
        <v>339496</v>
      </c>
      <c r="L2423" s="4" t="str">
        <f t="shared" si="75"/>
        <v>SIN REPORTE</v>
      </c>
    </row>
    <row r="2424" spans="1:12" x14ac:dyDescent="0.2">
      <c r="A2424" s="4" t="s">
        <v>11</v>
      </c>
      <c r="B2424" s="4" t="s">
        <v>25</v>
      </c>
      <c r="C2424" s="4" t="s">
        <v>1036</v>
      </c>
      <c r="D2424" s="4" t="s">
        <v>347</v>
      </c>
      <c r="E2424" s="4" t="s">
        <v>6627</v>
      </c>
      <c r="F2424" s="4">
        <v>745024</v>
      </c>
      <c r="G2424" s="5" t="s">
        <v>954</v>
      </c>
      <c r="H2424" s="4">
        <v>0</v>
      </c>
      <c r="I2424" s="6">
        <v>3000000</v>
      </c>
      <c r="J2424" s="6">
        <v>2661508</v>
      </c>
      <c r="K2424" s="7">
        <f t="shared" si="74"/>
        <v>338492</v>
      </c>
      <c r="L2424" s="4" t="str">
        <f t="shared" si="75"/>
        <v>SIN REPORTE</v>
      </c>
    </row>
    <row r="2425" spans="1:12" x14ac:dyDescent="0.2">
      <c r="A2425" s="4" t="s">
        <v>11</v>
      </c>
      <c r="B2425" s="4" t="s">
        <v>12</v>
      </c>
      <c r="C2425" s="4" t="s">
        <v>627</v>
      </c>
      <c r="D2425" s="4" t="s">
        <v>3140</v>
      </c>
      <c r="E2425" s="4" t="s">
        <v>6628</v>
      </c>
      <c r="F2425" s="4">
        <v>1661899</v>
      </c>
      <c r="G2425" s="5" t="s">
        <v>954</v>
      </c>
      <c r="H2425" s="4">
        <v>0</v>
      </c>
      <c r="I2425" s="6">
        <v>3000000</v>
      </c>
      <c r="J2425" s="6">
        <v>2662512</v>
      </c>
      <c r="K2425" s="7">
        <f t="shared" si="74"/>
        <v>337488</v>
      </c>
      <c r="L2425" s="4" t="str">
        <f t="shared" si="75"/>
        <v>SIN REPORTE</v>
      </c>
    </row>
    <row r="2426" spans="1:12" x14ac:dyDescent="0.2">
      <c r="A2426" s="4" t="s">
        <v>11</v>
      </c>
      <c r="B2426" s="4" t="s">
        <v>12</v>
      </c>
      <c r="C2426" s="4" t="s">
        <v>3141</v>
      </c>
      <c r="D2426" s="4" t="s">
        <v>3142</v>
      </c>
      <c r="E2426" s="4" t="s">
        <v>6629</v>
      </c>
      <c r="F2426" s="4">
        <v>586451</v>
      </c>
      <c r="G2426" s="5" t="s">
        <v>954</v>
      </c>
      <c r="H2426" s="4">
        <v>0</v>
      </c>
      <c r="I2426" s="6">
        <v>3000000</v>
      </c>
      <c r="J2426" s="6">
        <v>2663516</v>
      </c>
      <c r="K2426" s="7">
        <f t="shared" si="74"/>
        <v>336484</v>
      </c>
      <c r="L2426" s="4" t="str">
        <f t="shared" si="75"/>
        <v>SIN REPORTE</v>
      </c>
    </row>
    <row r="2427" spans="1:12" x14ac:dyDescent="0.2">
      <c r="A2427" s="4" t="s">
        <v>11</v>
      </c>
      <c r="B2427" s="4" t="s">
        <v>12</v>
      </c>
      <c r="C2427" s="4" t="s">
        <v>1020</v>
      </c>
      <c r="D2427" s="4" t="s">
        <v>3143</v>
      </c>
      <c r="E2427" s="4" t="s">
        <v>6630</v>
      </c>
      <c r="F2427" s="4">
        <v>1661964</v>
      </c>
      <c r="G2427" s="5" t="s">
        <v>954</v>
      </c>
      <c r="H2427" s="4">
        <v>0</v>
      </c>
      <c r="I2427" s="6">
        <v>3000000</v>
      </c>
      <c r="J2427" s="6">
        <v>2664520</v>
      </c>
      <c r="K2427" s="7">
        <f t="shared" si="74"/>
        <v>335480</v>
      </c>
      <c r="L2427" s="4" t="str">
        <f t="shared" si="75"/>
        <v>SIN REPORTE</v>
      </c>
    </row>
    <row r="2428" spans="1:12" x14ac:dyDescent="0.2">
      <c r="A2428" s="4" t="s">
        <v>11</v>
      </c>
      <c r="B2428" s="4" t="s">
        <v>146</v>
      </c>
      <c r="C2428" s="4" t="s">
        <v>1020</v>
      </c>
      <c r="D2428" s="4" t="s">
        <v>156</v>
      </c>
      <c r="E2428" s="4" t="s">
        <v>6631</v>
      </c>
      <c r="F2428" s="4">
        <v>789139</v>
      </c>
      <c r="G2428" s="5" t="s">
        <v>954</v>
      </c>
      <c r="H2428" s="4">
        <v>0</v>
      </c>
      <c r="I2428" s="6">
        <v>3000000</v>
      </c>
      <c r="J2428" s="6">
        <v>2665524</v>
      </c>
      <c r="K2428" s="7">
        <f t="shared" si="74"/>
        <v>334476</v>
      </c>
      <c r="L2428" s="4" t="str">
        <f t="shared" si="75"/>
        <v>SIN REPORTE</v>
      </c>
    </row>
    <row r="2429" spans="1:12" x14ac:dyDescent="0.2">
      <c r="A2429" s="4" t="s">
        <v>11</v>
      </c>
      <c r="B2429" s="4" t="s">
        <v>67</v>
      </c>
      <c r="C2429" s="4" t="s">
        <v>275</v>
      </c>
      <c r="D2429" s="4" t="s">
        <v>755</v>
      </c>
      <c r="E2429" s="4" t="s">
        <v>6632</v>
      </c>
      <c r="F2429" s="4">
        <v>617454</v>
      </c>
      <c r="G2429" s="5" t="s">
        <v>954</v>
      </c>
      <c r="H2429" s="4">
        <v>0</v>
      </c>
      <c r="I2429" s="6">
        <v>3000000</v>
      </c>
      <c r="J2429" s="6">
        <v>2666528</v>
      </c>
      <c r="K2429" s="7">
        <f t="shared" si="74"/>
        <v>333472</v>
      </c>
      <c r="L2429" s="4" t="str">
        <f t="shared" si="75"/>
        <v>SIN REPORTE</v>
      </c>
    </row>
    <row r="2430" spans="1:12" x14ac:dyDescent="0.2">
      <c r="A2430" s="4" t="s">
        <v>11</v>
      </c>
      <c r="B2430" s="4" t="s">
        <v>12</v>
      </c>
      <c r="C2430" s="4" t="s">
        <v>686</v>
      </c>
      <c r="D2430" s="4" t="s">
        <v>3144</v>
      </c>
      <c r="E2430" s="4" t="s">
        <v>6633</v>
      </c>
      <c r="F2430" s="4">
        <v>572717</v>
      </c>
      <c r="G2430" s="5" t="s">
        <v>954</v>
      </c>
      <c r="H2430" s="4">
        <v>0</v>
      </c>
      <c r="I2430" s="6">
        <v>3000000</v>
      </c>
      <c r="J2430" s="6">
        <v>2667532</v>
      </c>
      <c r="K2430" s="7">
        <f t="shared" si="74"/>
        <v>332468</v>
      </c>
      <c r="L2430" s="4" t="str">
        <f t="shared" si="75"/>
        <v>SIN REPORTE</v>
      </c>
    </row>
    <row r="2431" spans="1:12" x14ac:dyDescent="0.2">
      <c r="A2431" s="4" t="s">
        <v>11</v>
      </c>
      <c r="B2431" s="4" t="s">
        <v>16</v>
      </c>
      <c r="C2431" s="4" t="s">
        <v>3107</v>
      </c>
      <c r="D2431" s="4" t="s">
        <v>3145</v>
      </c>
      <c r="E2431" s="4" t="s">
        <v>6634</v>
      </c>
      <c r="F2431" s="4">
        <v>1503950</v>
      </c>
      <c r="G2431" s="5" t="s">
        <v>954</v>
      </c>
      <c r="H2431" s="4">
        <v>0</v>
      </c>
      <c r="I2431" s="6">
        <v>3000000</v>
      </c>
      <c r="J2431" s="6">
        <v>2668536</v>
      </c>
      <c r="K2431" s="7">
        <f t="shared" si="74"/>
        <v>331464</v>
      </c>
      <c r="L2431" s="4" t="str">
        <f t="shared" si="75"/>
        <v>SIN REPORTE</v>
      </c>
    </row>
    <row r="2432" spans="1:12" x14ac:dyDescent="0.2">
      <c r="A2432" s="4" t="s">
        <v>11</v>
      </c>
      <c r="B2432" s="4" t="s">
        <v>12</v>
      </c>
      <c r="C2432" s="4" t="s">
        <v>3107</v>
      </c>
      <c r="D2432" s="4" t="s">
        <v>3146</v>
      </c>
      <c r="E2432" s="4" t="s">
        <v>6635</v>
      </c>
      <c r="F2432" s="4">
        <v>612067</v>
      </c>
      <c r="G2432" s="5" t="s">
        <v>954</v>
      </c>
      <c r="H2432" s="4">
        <v>0</v>
      </c>
      <c r="I2432" s="6">
        <v>3000000</v>
      </c>
      <c r="J2432" s="6">
        <v>2669540</v>
      </c>
      <c r="K2432" s="7">
        <f t="shared" si="74"/>
        <v>330460</v>
      </c>
      <c r="L2432" s="4" t="str">
        <f t="shared" si="75"/>
        <v>SIN REPORTE</v>
      </c>
    </row>
    <row r="2433" spans="1:12" x14ac:dyDescent="0.2">
      <c r="A2433" s="4" t="s">
        <v>11</v>
      </c>
      <c r="B2433" s="4" t="s">
        <v>22</v>
      </c>
      <c r="C2433" s="4" t="s">
        <v>3147</v>
      </c>
      <c r="D2433" s="4" t="s">
        <v>3148</v>
      </c>
      <c r="E2433" s="4" t="s">
        <v>6636</v>
      </c>
      <c r="F2433" s="4">
        <v>1068079</v>
      </c>
      <c r="G2433" s="5" t="s">
        <v>954</v>
      </c>
      <c r="H2433" s="4">
        <v>0</v>
      </c>
      <c r="I2433" s="6">
        <v>3000000</v>
      </c>
      <c r="J2433" s="6">
        <v>2670544</v>
      </c>
      <c r="K2433" s="7">
        <f t="shared" si="74"/>
        <v>329456</v>
      </c>
      <c r="L2433" s="4" t="str">
        <f t="shared" si="75"/>
        <v>SIN REPORTE</v>
      </c>
    </row>
    <row r="2434" spans="1:12" x14ac:dyDescent="0.2">
      <c r="A2434" s="4" t="s">
        <v>11</v>
      </c>
      <c r="B2434" s="4" t="s">
        <v>25</v>
      </c>
      <c r="C2434" s="4" t="s">
        <v>3149</v>
      </c>
      <c r="D2434" s="4" t="s">
        <v>3150</v>
      </c>
      <c r="E2434" s="4" t="s">
        <v>6637</v>
      </c>
      <c r="F2434" s="4">
        <v>1295128</v>
      </c>
      <c r="G2434" s="5" t="s">
        <v>954</v>
      </c>
      <c r="H2434" s="4">
        <v>0</v>
      </c>
      <c r="I2434" s="6">
        <v>3000000</v>
      </c>
      <c r="J2434" s="6">
        <v>2671548</v>
      </c>
      <c r="K2434" s="7">
        <f t="shared" si="74"/>
        <v>328452</v>
      </c>
      <c r="L2434" s="4" t="str">
        <f t="shared" si="75"/>
        <v>SIN REPORTE</v>
      </c>
    </row>
    <row r="2435" spans="1:12" x14ac:dyDescent="0.2">
      <c r="A2435" s="4" t="s">
        <v>11</v>
      </c>
      <c r="B2435" s="4" t="s">
        <v>50</v>
      </c>
      <c r="C2435" s="4" t="s">
        <v>3147</v>
      </c>
      <c r="D2435" s="4" t="s">
        <v>3048</v>
      </c>
      <c r="E2435" s="4" t="s">
        <v>6638</v>
      </c>
      <c r="F2435" s="4">
        <v>610111</v>
      </c>
      <c r="G2435" s="5" t="s">
        <v>954</v>
      </c>
      <c r="H2435" s="4">
        <v>0</v>
      </c>
      <c r="I2435" s="6">
        <v>3000000</v>
      </c>
      <c r="J2435" s="6">
        <v>2672552</v>
      </c>
      <c r="K2435" s="7">
        <f t="shared" ref="K2435:K2498" si="76">I2435-J2435</f>
        <v>327448</v>
      </c>
      <c r="L2435" s="4" t="str">
        <f t="shared" ref="L2435:L2498" si="77">IF(H2435=0,"SIN REPORTE",IF(H2435&lt;=90,"COBRO JURIDICO","CARTERA CASTIGADA"))</f>
        <v>SIN REPORTE</v>
      </c>
    </row>
    <row r="2436" spans="1:12" x14ac:dyDescent="0.2">
      <c r="A2436" s="4" t="s">
        <v>11</v>
      </c>
      <c r="B2436" s="4" t="s">
        <v>67</v>
      </c>
      <c r="C2436" s="4" t="s">
        <v>3149</v>
      </c>
      <c r="D2436" s="4" t="s">
        <v>3151</v>
      </c>
      <c r="E2436" s="4" t="s">
        <v>6639</v>
      </c>
      <c r="F2436" s="4">
        <v>771103</v>
      </c>
      <c r="G2436" s="5" t="s">
        <v>954</v>
      </c>
      <c r="H2436" s="4">
        <v>0</v>
      </c>
      <c r="I2436" s="6">
        <v>3000000</v>
      </c>
      <c r="J2436" s="6">
        <v>2673556</v>
      </c>
      <c r="K2436" s="7">
        <f t="shared" si="76"/>
        <v>326444</v>
      </c>
      <c r="L2436" s="4" t="str">
        <f t="shared" si="77"/>
        <v>SIN REPORTE</v>
      </c>
    </row>
    <row r="2437" spans="1:12" x14ac:dyDescent="0.2">
      <c r="A2437" s="4" t="s">
        <v>11</v>
      </c>
      <c r="B2437" s="4" t="s">
        <v>12</v>
      </c>
      <c r="C2437" s="4" t="s">
        <v>1656</v>
      </c>
      <c r="D2437" s="4" t="s">
        <v>2508</v>
      </c>
      <c r="E2437" s="4" t="s">
        <v>6640</v>
      </c>
      <c r="F2437" s="4">
        <v>591402</v>
      </c>
      <c r="G2437" s="5" t="s">
        <v>954</v>
      </c>
      <c r="H2437" s="4">
        <v>0</v>
      </c>
      <c r="I2437" s="6">
        <v>3000000</v>
      </c>
      <c r="J2437" s="6">
        <v>2674560</v>
      </c>
      <c r="K2437" s="7">
        <f t="shared" si="76"/>
        <v>325440</v>
      </c>
      <c r="L2437" s="4" t="str">
        <f t="shared" si="77"/>
        <v>SIN REPORTE</v>
      </c>
    </row>
    <row r="2438" spans="1:12" x14ac:dyDescent="0.2">
      <c r="A2438" s="4" t="s">
        <v>11</v>
      </c>
      <c r="B2438" s="4" t="s">
        <v>488</v>
      </c>
      <c r="C2438" s="4" t="s">
        <v>795</v>
      </c>
      <c r="D2438" s="4" t="s">
        <v>3152</v>
      </c>
      <c r="E2438" s="4" t="s">
        <v>6641</v>
      </c>
      <c r="F2438" s="4">
        <v>1210986</v>
      </c>
      <c r="G2438" s="5" t="s">
        <v>954</v>
      </c>
      <c r="H2438" s="4">
        <v>0</v>
      </c>
      <c r="I2438" s="6">
        <v>3000000</v>
      </c>
      <c r="J2438" s="6">
        <v>2675564</v>
      </c>
      <c r="K2438" s="7">
        <f t="shared" si="76"/>
        <v>324436</v>
      </c>
      <c r="L2438" s="4" t="str">
        <f t="shared" si="77"/>
        <v>SIN REPORTE</v>
      </c>
    </row>
    <row r="2439" spans="1:12" x14ac:dyDescent="0.2">
      <c r="A2439" s="4" t="s">
        <v>11</v>
      </c>
      <c r="B2439" s="4" t="s">
        <v>12</v>
      </c>
      <c r="C2439" s="4" t="s">
        <v>795</v>
      </c>
      <c r="D2439" s="4" t="s">
        <v>3153</v>
      </c>
      <c r="E2439" s="4" t="s">
        <v>6642</v>
      </c>
      <c r="F2439" s="4">
        <v>751170</v>
      </c>
      <c r="G2439" s="5" t="s">
        <v>954</v>
      </c>
      <c r="H2439" s="4">
        <v>0</v>
      </c>
      <c r="I2439" s="6">
        <v>3000000</v>
      </c>
      <c r="J2439" s="6">
        <v>2676568</v>
      </c>
      <c r="K2439" s="7">
        <f t="shared" si="76"/>
        <v>323432</v>
      </c>
      <c r="L2439" s="4" t="str">
        <f t="shared" si="77"/>
        <v>SIN REPORTE</v>
      </c>
    </row>
    <row r="2440" spans="1:12" x14ac:dyDescent="0.2">
      <c r="A2440" s="4" t="s">
        <v>11</v>
      </c>
      <c r="B2440" s="4" t="s">
        <v>25</v>
      </c>
      <c r="C2440" s="4" t="s">
        <v>3154</v>
      </c>
      <c r="D2440" s="4" t="s">
        <v>327</v>
      </c>
      <c r="E2440" s="4" t="s">
        <v>6643</v>
      </c>
      <c r="F2440" s="4">
        <v>1502689</v>
      </c>
      <c r="G2440" s="5" t="s">
        <v>954</v>
      </c>
      <c r="H2440" s="4">
        <v>0</v>
      </c>
      <c r="I2440" s="6">
        <v>3000000</v>
      </c>
      <c r="J2440" s="6">
        <v>2677572</v>
      </c>
      <c r="K2440" s="7">
        <f t="shared" si="76"/>
        <v>322428</v>
      </c>
      <c r="L2440" s="4" t="str">
        <f t="shared" si="77"/>
        <v>SIN REPORTE</v>
      </c>
    </row>
    <row r="2441" spans="1:12" x14ac:dyDescent="0.2">
      <c r="A2441" s="4" t="s">
        <v>11</v>
      </c>
      <c r="B2441" s="4" t="s">
        <v>12</v>
      </c>
      <c r="C2441" s="4" t="s">
        <v>3155</v>
      </c>
      <c r="D2441" s="4" t="s">
        <v>1201</v>
      </c>
      <c r="E2441" s="4" t="s">
        <v>6644</v>
      </c>
      <c r="F2441" s="4">
        <v>1740420</v>
      </c>
      <c r="G2441" s="5" t="s">
        <v>954</v>
      </c>
      <c r="H2441" s="4">
        <v>0</v>
      </c>
      <c r="I2441" s="6">
        <v>3000000</v>
      </c>
      <c r="J2441" s="6">
        <v>2678576</v>
      </c>
      <c r="K2441" s="7">
        <f t="shared" si="76"/>
        <v>321424</v>
      </c>
      <c r="L2441" s="4" t="str">
        <f t="shared" si="77"/>
        <v>SIN REPORTE</v>
      </c>
    </row>
    <row r="2442" spans="1:12" x14ac:dyDescent="0.2">
      <c r="A2442" s="4" t="s">
        <v>11</v>
      </c>
      <c r="B2442" s="4" t="s">
        <v>67</v>
      </c>
      <c r="C2442" s="4" t="s">
        <v>1204</v>
      </c>
      <c r="D2442" s="4" t="s">
        <v>1506</v>
      </c>
      <c r="E2442" s="4" t="s">
        <v>6645</v>
      </c>
      <c r="F2442" s="4">
        <v>672822</v>
      </c>
      <c r="G2442" s="5" t="s">
        <v>954</v>
      </c>
      <c r="H2442" s="4">
        <v>0</v>
      </c>
      <c r="I2442" s="6">
        <v>3000000</v>
      </c>
      <c r="J2442" s="6">
        <v>2679580</v>
      </c>
      <c r="K2442" s="7">
        <f t="shared" si="76"/>
        <v>320420</v>
      </c>
      <c r="L2442" s="4" t="str">
        <f t="shared" si="77"/>
        <v>SIN REPORTE</v>
      </c>
    </row>
    <row r="2443" spans="1:12" x14ac:dyDescent="0.2">
      <c r="A2443" s="4" t="s">
        <v>11</v>
      </c>
      <c r="B2443" s="4" t="s">
        <v>488</v>
      </c>
      <c r="C2443" s="4" t="s">
        <v>1204</v>
      </c>
      <c r="D2443" s="4" t="s">
        <v>3156</v>
      </c>
      <c r="E2443" s="4" t="s">
        <v>6646</v>
      </c>
      <c r="F2443" s="4">
        <v>1362464</v>
      </c>
      <c r="G2443" s="5" t="s">
        <v>954</v>
      </c>
      <c r="H2443" s="4">
        <v>0</v>
      </c>
      <c r="I2443" s="6">
        <v>3000000</v>
      </c>
      <c r="J2443" s="6">
        <v>2680584</v>
      </c>
      <c r="K2443" s="7">
        <f t="shared" si="76"/>
        <v>319416</v>
      </c>
      <c r="L2443" s="4" t="str">
        <f t="shared" si="77"/>
        <v>SIN REPORTE</v>
      </c>
    </row>
    <row r="2444" spans="1:12" x14ac:dyDescent="0.2">
      <c r="A2444" s="4" t="s">
        <v>11</v>
      </c>
      <c r="B2444" s="4" t="s">
        <v>12</v>
      </c>
      <c r="C2444" s="4" t="s">
        <v>1154</v>
      </c>
      <c r="D2444" s="4" t="s">
        <v>312</v>
      </c>
      <c r="E2444" s="4" t="s">
        <v>6647</v>
      </c>
      <c r="F2444" s="4">
        <v>1655388</v>
      </c>
      <c r="G2444" s="5" t="s">
        <v>954</v>
      </c>
      <c r="H2444" s="4">
        <v>0</v>
      </c>
      <c r="I2444" s="6">
        <v>3000000</v>
      </c>
      <c r="J2444" s="6">
        <v>2681588</v>
      </c>
      <c r="K2444" s="7">
        <f t="shared" si="76"/>
        <v>318412</v>
      </c>
      <c r="L2444" s="4" t="str">
        <f t="shared" si="77"/>
        <v>SIN REPORTE</v>
      </c>
    </row>
    <row r="2445" spans="1:12" x14ac:dyDescent="0.2">
      <c r="A2445" s="4" t="s">
        <v>11</v>
      </c>
      <c r="B2445" s="4" t="s">
        <v>25</v>
      </c>
      <c r="C2445" s="4" t="s">
        <v>1204</v>
      </c>
      <c r="D2445" s="4" t="s">
        <v>3157</v>
      </c>
      <c r="E2445" s="4" t="s">
        <v>6648</v>
      </c>
      <c r="F2445" s="4">
        <v>1555679</v>
      </c>
      <c r="G2445" s="5" t="s">
        <v>954</v>
      </c>
      <c r="H2445" s="4">
        <v>0</v>
      </c>
      <c r="I2445" s="6">
        <v>3000000</v>
      </c>
      <c r="J2445" s="6">
        <v>2682592</v>
      </c>
      <c r="K2445" s="7">
        <f t="shared" si="76"/>
        <v>317408</v>
      </c>
      <c r="L2445" s="4" t="str">
        <f t="shared" si="77"/>
        <v>SIN REPORTE</v>
      </c>
    </row>
    <row r="2446" spans="1:12" x14ac:dyDescent="0.2">
      <c r="A2446" s="4" t="s">
        <v>11</v>
      </c>
      <c r="B2446" s="4" t="s">
        <v>12</v>
      </c>
      <c r="C2446" s="4" t="s">
        <v>3158</v>
      </c>
      <c r="D2446" s="4" t="s">
        <v>3159</v>
      </c>
      <c r="E2446" s="4" t="s">
        <v>6649</v>
      </c>
      <c r="F2446" s="4">
        <v>1598745</v>
      </c>
      <c r="G2446" s="5" t="s">
        <v>954</v>
      </c>
      <c r="H2446" s="4">
        <v>0</v>
      </c>
      <c r="I2446" s="6">
        <v>3000000</v>
      </c>
      <c r="J2446" s="6">
        <v>2683596</v>
      </c>
      <c r="K2446" s="7">
        <f t="shared" si="76"/>
        <v>316404</v>
      </c>
      <c r="L2446" s="4" t="str">
        <f t="shared" si="77"/>
        <v>SIN REPORTE</v>
      </c>
    </row>
    <row r="2447" spans="1:12" x14ac:dyDescent="0.2">
      <c r="A2447" s="4" t="s">
        <v>11</v>
      </c>
      <c r="B2447" s="4" t="s">
        <v>67</v>
      </c>
      <c r="C2447" s="4" t="s">
        <v>1184</v>
      </c>
      <c r="D2447" s="4" t="s">
        <v>3160</v>
      </c>
      <c r="E2447" s="4" t="s">
        <v>6650</v>
      </c>
      <c r="F2447" s="4">
        <v>567493</v>
      </c>
      <c r="G2447" s="5" t="s">
        <v>954</v>
      </c>
      <c r="H2447" s="4">
        <v>0</v>
      </c>
      <c r="I2447" s="6">
        <v>3000000</v>
      </c>
      <c r="J2447" s="6">
        <v>2684600</v>
      </c>
      <c r="K2447" s="7">
        <f t="shared" si="76"/>
        <v>315400</v>
      </c>
      <c r="L2447" s="4" t="str">
        <f t="shared" si="77"/>
        <v>SIN REPORTE</v>
      </c>
    </row>
    <row r="2448" spans="1:12" x14ac:dyDescent="0.2">
      <c r="A2448" s="4" t="s">
        <v>11</v>
      </c>
      <c r="B2448" s="4" t="s">
        <v>12</v>
      </c>
      <c r="C2448" s="4" t="s">
        <v>3161</v>
      </c>
      <c r="D2448" s="4" t="s">
        <v>3162</v>
      </c>
      <c r="E2448" s="4" t="s">
        <v>6651</v>
      </c>
      <c r="F2448" s="4">
        <v>1608346</v>
      </c>
      <c r="G2448" s="5" t="s">
        <v>954</v>
      </c>
      <c r="H2448" s="4">
        <v>0</v>
      </c>
      <c r="I2448" s="6">
        <v>3000000</v>
      </c>
      <c r="J2448" s="6">
        <v>2685604</v>
      </c>
      <c r="K2448" s="7">
        <f t="shared" si="76"/>
        <v>314396</v>
      </c>
      <c r="L2448" s="4" t="str">
        <f t="shared" si="77"/>
        <v>SIN REPORTE</v>
      </c>
    </row>
    <row r="2449" spans="1:12" x14ac:dyDescent="0.2">
      <c r="A2449" s="4" t="s">
        <v>11</v>
      </c>
      <c r="B2449" s="4" t="s">
        <v>19</v>
      </c>
      <c r="C2449" s="4" t="s">
        <v>691</v>
      </c>
      <c r="D2449" s="4" t="s">
        <v>3163</v>
      </c>
      <c r="E2449" s="4" t="s">
        <v>6652</v>
      </c>
      <c r="F2449" s="4">
        <v>518892</v>
      </c>
      <c r="G2449" s="5" t="s">
        <v>954</v>
      </c>
      <c r="H2449" s="4">
        <v>0</v>
      </c>
      <c r="I2449" s="6">
        <v>3000000</v>
      </c>
      <c r="J2449" s="6">
        <v>2686608</v>
      </c>
      <c r="K2449" s="7">
        <f t="shared" si="76"/>
        <v>313392</v>
      </c>
      <c r="L2449" s="4" t="str">
        <f t="shared" si="77"/>
        <v>SIN REPORTE</v>
      </c>
    </row>
    <row r="2450" spans="1:12" x14ac:dyDescent="0.2">
      <c r="A2450" s="4" t="s">
        <v>11</v>
      </c>
      <c r="B2450" s="4" t="s">
        <v>25</v>
      </c>
      <c r="C2450" s="4" t="s">
        <v>1059</v>
      </c>
      <c r="D2450" s="4" t="s">
        <v>1432</v>
      </c>
      <c r="E2450" s="4" t="s">
        <v>6653</v>
      </c>
      <c r="F2450" s="4">
        <v>1297181</v>
      </c>
      <c r="G2450" s="5" t="s">
        <v>954</v>
      </c>
      <c r="H2450" s="4">
        <v>0</v>
      </c>
      <c r="I2450" s="6">
        <v>3000000</v>
      </c>
      <c r="J2450" s="6">
        <v>2687612</v>
      </c>
      <c r="K2450" s="7">
        <f t="shared" si="76"/>
        <v>312388</v>
      </c>
      <c r="L2450" s="4" t="str">
        <f t="shared" si="77"/>
        <v>SIN REPORTE</v>
      </c>
    </row>
    <row r="2451" spans="1:12" x14ac:dyDescent="0.2">
      <c r="A2451" s="4" t="s">
        <v>11</v>
      </c>
      <c r="B2451" s="4" t="s">
        <v>19</v>
      </c>
      <c r="C2451" s="4" t="s">
        <v>3164</v>
      </c>
      <c r="D2451" s="4" t="s">
        <v>3165</v>
      </c>
      <c r="E2451" s="4" t="s">
        <v>6654</v>
      </c>
      <c r="F2451" s="4">
        <v>574036</v>
      </c>
      <c r="G2451" s="5" t="s">
        <v>954</v>
      </c>
      <c r="H2451" s="4">
        <v>0</v>
      </c>
      <c r="I2451" s="6">
        <v>3000000</v>
      </c>
      <c r="J2451" s="6">
        <v>2688616</v>
      </c>
      <c r="K2451" s="7">
        <f t="shared" si="76"/>
        <v>311384</v>
      </c>
      <c r="L2451" s="4" t="str">
        <f t="shared" si="77"/>
        <v>SIN REPORTE</v>
      </c>
    </row>
    <row r="2452" spans="1:12" x14ac:dyDescent="0.2">
      <c r="A2452" s="4" t="s">
        <v>11</v>
      </c>
      <c r="B2452" s="4" t="s">
        <v>16</v>
      </c>
      <c r="C2452" s="4" t="s">
        <v>867</v>
      </c>
      <c r="D2452" s="4" t="s">
        <v>3166</v>
      </c>
      <c r="E2452" s="4" t="s">
        <v>6655</v>
      </c>
      <c r="F2452" s="4">
        <v>588309</v>
      </c>
      <c r="G2452" s="5" t="s">
        <v>954</v>
      </c>
      <c r="H2452" s="4">
        <v>0</v>
      </c>
      <c r="I2452" s="6">
        <v>3000000</v>
      </c>
      <c r="J2452" s="6">
        <v>2689620</v>
      </c>
      <c r="K2452" s="7">
        <f t="shared" si="76"/>
        <v>310380</v>
      </c>
      <c r="L2452" s="4" t="str">
        <f t="shared" si="77"/>
        <v>SIN REPORTE</v>
      </c>
    </row>
    <row r="2453" spans="1:12" x14ac:dyDescent="0.2">
      <c r="A2453" s="4" t="s">
        <v>11</v>
      </c>
      <c r="B2453" s="4" t="s">
        <v>12</v>
      </c>
      <c r="C2453" s="4" t="s">
        <v>867</v>
      </c>
      <c r="D2453" s="4" t="s">
        <v>3167</v>
      </c>
      <c r="E2453" s="4" t="s">
        <v>6656</v>
      </c>
      <c r="F2453" s="4">
        <v>1441797</v>
      </c>
      <c r="G2453" s="5" t="s">
        <v>954</v>
      </c>
      <c r="H2453" s="4">
        <v>0</v>
      </c>
      <c r="I2453" s="6">
        <v>3000000</v>
      </c>
      <c r="J2453" s="6">
        <v>2690624</v>
      </c>
      <c r="K2453" s="7">
        <f t="shared" si="76"/>
        <v>309376</v>
      </c>
      <c r="L2453" s="4" t="str">
        <f t="shared" si="77"/>
        <v>SIN REPORTE</v>
      </c>
    </row>
    <row r="2454" spans="1:12" x14ac:dyDescent="0.2">
      <c r="A2454" s="4" t="s">
        <v>11</v>
      </c>
      <c r="B2454" s="4" t="s">
        <v>22</v>
      </c>
      <c r="C2454" s="4" t="s">
        <v>867</v>
      </c>
      <c r="D2454" s="4" t="s">
        <v>3168</v>
      </c>
      <c r="E2454" s="4" t="s">
        <v>6657</v>
      </c>
      <c r="F2454" s="4">
        <v>551406</v>
      </c>
      <c r="G2454" s="5" t="s">
        <v>954</v>
      </c>
      <c r="H2454" s="4">
        <v>0</v>
      </c>
      <c r="I2454" s="6">
        <v>3000000</v>
      </c>
      <c r="J2454" s="6">
        <v>2691628</v>
      </c>
      <c r="K2454" s="7">
        <f t="shared" si="76"/>
        <v>308372</v>
      </c>
      <c r="L2454" s="4" t="str">
        <f t="shared" si="77"/>
        <v>SIN REPORTE</v>
      </c>
    </row>
    <row r="2455" spans="1:12" x14ac:dyDescent="0.2">
      <c r="A2455" s="4" t="s">
        <v>11</v>
      </c>
      <c r="B2455" s="4" t="s">
        <v>157</v>
      </c>
      <c r="C2455" s="4" t="s">
        <v>867</v>
      </c>
      <c r="D2455" s="4" t="s">
        <v>3169</v>
      </c>
      <c r="E2455" s="4" t="s">
        <v>6658</v>
      </c>
      <c r="F2455" s="4">
        <v>1662293</v>
      </c>
      <c r="G2455" s="5" t="s">
        <v>954</v>
      </c>
      <c r="H2455" s="4">
        <v>0</v>
      </c>
      <c r="I2455" s="6">
        <v>3000000</v>
      </c>
      <c r="J2455" s="6">
        <v>2692632</v>
      </c>
      <c r="K2455" s="7">
        <f t="shared" si="76"/>
        <v>307368</v>
      </c>
      <c r="L2455" s="4" t="str">
        <f t="shared" si="77"/>
        <v>SIN REPORTE</v>
      </c>
    </row>
    <row r="2456" spans="1:12" x14ac:dyDescent="0.2">
      <c r="A2456" s="4" t="s">
        <v>11</v>
      </c>
      <c r="B2456" s="4" t="s">
        <v>25</v>
      </c>
      <c r="C2456" s="4" t="s">
        <v>867</v>
      </c>
      <c r="D2456" s="4" t="s">
        <v>3170</v>
      </c>
      <c r="E2456" s="4" t="s">
        <v>6659</v>
      </c>
      <c r="F2456" s="4">
        <v>756625</v>
      </c>
      <c r="G2456" s="5" t="s">
        <v>954</v>
      </c>
      <c r="H2456" s="4">
        <v>0</v>
      </c>
      <c r="I2456" s="6">
        <v>3000000</v>
      </c>
      <c r="J2456" s="6">
        <v>2693636</v>
      </c>
      <c r="K2456" s="7">
        <f t="shared" si="76"/>
        <v>306364</v>
      </c>
      <c r="L2456" s="4" t="str">
        <f t="shared" si="77"/>
        <v>SIN REPORTE</v>
      </c>
    </row>
    <row r="2457" spans="1:12" x14ac:dyDescent="0.2">
      <c r="A2457" s="4" t="s">
        <v>11</v>
      </c>
      <c r="B2457" s="4" t="s">
        <v>12</v>
      </c>
      <c r="C2457" s="4" t="s">
        <v>867</v>
      </c>
      <c r="D2457" s="4" t="s">
        <v>3171</v>
      </c>
      <c r="E2457" s="4" t="s">
        <v>6660</v>
      </c>
      <c r="F2457" s="4">
        <v>1115748</v>
      </c>
      <c r="G2457" s="5" t="s">
        <v>954</v>
      </c>
      <c r="H2457" s="4">
        <v>0</v>
      </c>
      <c r="I2457" s="6">
        <v>3000000</v>
      </c>
      <c r="J2457" s="6">
        <v>2694640</v>
      </c>
      <c r="K2457" s="7">
        <f t="shared" si="76"/>
        <v>305360</v>
      </c>
      <c r="L2457" s="4" t="str">
        <f t="shared" si="77"/>
        <v>SIN REPORTE</v>
      </c>
    </row>
    <row r="2458" spans="1:12" x14ac:dyDescent="0.2">
      <c r="A2458" s="4" t="s">
        <v>11</v>
      </c>
      <c r="B2458" s="4" t="s">
        <v>22</v>
      </c>
      <c r="C2458" s="4" t="s">
        <v>867</v>
      </c>
      <c r="D2458" s="4" t="s">
        <v>3172</v>
      </c>
      <c r="E2458" s="4" t="s">
        <v>6661</v>
      </c>
      <c r="F2458" s="4">
        <v>1388717</v>
      </c>
      <c r="G2458" s="5" t="s">
        <v>954</v>
      </c>
      <c r="H2458" s="4">
        <v>0</v>
      </c>
      <c r="I2458" s="6">
        <v>3000000</v>
      </c>
      <c r="J2458" s="6">
        <v>2695644</v>
      </c>
      <c r="K2458" s="7">
        <f t="shared" si="76"/>
        <v>304356</v>
      </c>
      <c r="L2458" s="4" t="str">
        <f t="shared" si="77"/>
        <v>SIN REPORTE</v>
      </c>
    </row>
    <row r="2459" spans="1:12" x14ac:dyDescent="0.2">
      <c r="A2459" s="4" t="s">
        <v>11</v>
      </c>
      <c r="B2459" s="4" t="s">
        <v>67</v>
      </c>
      <c r="C2459" s="4" t="s">
        <v>3173</v>
      </c>
      <c r="D2459" s="4" t="s">
        <v>181</v>
      </c>
      <c r="E2459" s="4" t="s">
        <v>6662</v>
      </c>
      <c r="F2459" s="4">
        <v>672699</v>
      </c>
      <c r="G2459" s="5" t="s">
        <v>954</v>
      </c>
      <c r="H2459" s="4">
        <v>0</v>
      </c>
      <c r="I2459" s="6">
        <v>3000000</v>
      </c>
      <c r="J2459" s="6">
        <v>2696648</v>
      </c>
      <c r="K2459" s="7">
        <f t="shared" si="76"/>
        <v>303352</v>
      </c>
      <c r="L2459" s="4" t="str">
        <f t="shared" si="77"/>
        <v>SIN REPORTE</v>
      </c>
    </row>
    <row r="2460" spans="1:12" x14ac:dyDescent="0.2">
      <c r="A2460" s="4" t="s">
        <v>11</v>
      </c>
      <c r="B2460" s="4" t="s">
        <v>25</v>
      </c>
      <c r="C2460" s="4" t="s">
        <v>191</v>
      </c>
      <c r="D2460" s="4" t="s">
        <v>318</v>
      </c>
      <c r="E2460" s="4" t="s">
        <v>6203</v>
      </c>
      <c r="F2460" s="4">
        <v>677219</v>
      </c>
      <c r="G2460" s="5" t="s">
        <v>954</v>
      </c>
      <c r="H2460" s="4">
        <v>0</v>
      </c>
      <c r="I2460" s="6">
        <v>3000000</v>
      </c>
      <c r="J2460" s="6">
        <v>2697652</v>
      </c>
      <c r="K2460" s="7">
        <f t="shared" si="76"/>
        <v>302348</v>
      </c>
      <c r="L2460" s="4" t="str">
        <f t="shared" si="77"/>
        <v>SIN REPORTE</v>
      </c>
    </row>
    <row r="2461" spans="1:12" x14ac:dyDescent="0.2">
      <c r="A2461" s="4" t="s">
        <v>11</v>
      </c>
      <c r="B2461" s="4" t="s">
        <v>19</v>
      </c>
      <c r="C2461" s="4" t="s">
        <v>867</v>
      </c>
      <c r="D2461" s="4" t="s">
        <v>3174</v>
      </c>
      <c r="E2461" s="4" t="s">
        <v>6663</v>
      </c>
      <c r="F2461" s="4">
        <v>1604394</v>
      </c>
      <c r="G2461" s="5" t="s">
        <v>954</v>
      </c>
      <c r="H2461" s="4">
        <v>0</v>
      </c>
      <c r="I2461" s="6">
        <v>3000000</v>
      </c>
      <c r="J2461" s="6">
        <v>2698656</v>
      </c>
      <c r="K2461" s="7">
        <f t="shared" si="76"/>
        <v>301344</v>
      </c>
      <c r="L2461" s="4" t="str">
        <f t="shared" si="77"/>
        <v>SIN REPORTE</v>
      </c>
    </row>
    <row r="2462" spans="1:12" x14ac:dyDescent="0.2">
      <c r="A2462" s="4" t="s">
        <v>11</v>
      </c>
      <c r="B2462" s="4" t="s">
        <v>12</v>
      </c>
      <c r="C2462" s="4" t="s">
        <v>191</v>
      </c>
      <c r="D2462" s="4" t="s">
        <v>288</v>
      </c>
      <c r="E2462" s="4" t="s">
        <v>6300</v>
      </c>
      <c r="F2462" s="4">
        <v>970812</v>
      </c>
      <c r="G2462" s="5" t="s">
        <v>954</v>
      </c>
      <c r="H2462" s="4">
        <v>0</v>
      </c>
      <c r="I2462" s="6">
        <v>3000000</v>
      </c>
      <c r="J2462" s="6">
        <v>2699660</v>
      </c>
      <c r="K2462" s="7">
        <f t="shared" si="76"/>
        <v>300340</v>
      </c>
      <c r="L2462" s="4" t="str">
        <f t="shared" si="77"/>
        <v>SIN REPORTE</v>
      </c>
    </row>
    <row r="2463" spans="1:12" x14ac:dyDescent="0.2">
      <c r="A2463" s="4" t="s">
        <v>11</v>
      </c>
      <c r="B2463" s="4" t="s">
        <v>25</v>
      </c>
      <c r="C2463" s="4" t="s">
        <v>1148</v>
      </c>
      <c r="D2463" s="4" t="s">
        <v>3175</v>
      </c>
      <c r="E2463" s="4" t="s">
        <v>6664</v>
      </c>
      <c r="F2463" s="4">
        <v>531820</v>
      </c>
      <c r="G2463" s="5" t="s">
        <v>954</v>
      </c>
      <c r="H2463" s="4">
        <v>0</v>
      </c>
      <c r="I2463" s="6">
        <v>3000000</v>
      </c>
      <c r="J2463" s="6">
        <v>2700664</v>
      </c>
      <c r="K2463" s="7">
        <f t="shared" si="76"/>
        <v>299336</v>
      </c>
      <c r="L2463" s="4" t="str">
        <f t="shared" si="77"/>
        <v>SIN REPORTE</v>
      </c>
    </row>
    <row r="2464" spans="1:12" x14ac:dyDescent="0.2">
      <c r="A2464" s="4" t="s">
        <v>11</v>
      </c>
      <c r="B2464" s="4" t="s">
        <v>67</v>
      </c>
      <c r="C2464" s="4" t="s">
        <v>726</v>
      </c>
      <c r="D2464" s="4" t="s">
        <v>3176</v>
      </c>
      <c r="E2464" s="4" t="s">
        <v>6665</v>
      </c>
      <c r="F2464" s="4">
        <v>727907</v>
      </c>
      <c r="G2464" s="5" t="s">
        <v>954</v>
      </c>
      <c r="H2464" s="4">
        <v>0</v>
      </c>
      <c r="I2464" s="6">
        <v>3000000</v>
      </c>
      <c r="J2464" s="6">
        <v>2701668</v>
      </c>
      <c r="K2464" s="7">
        <f t="shared" si="76"/>
        <v>298332</v>
      </c>
      <c r="L2464" s="4" t="str">
        <f t="shared" si="77"/>
        <v>SIN REPORTE</v>
      </c>
    </row>
    <row r="2465" spans="1:12" x14ac:dyDescent="0.2">
      <c r="A2465" s="4" t="s">
        <v>11</v>
      </c>
      <c r="B2465" s="4" t="s">
        <v>146</v>
      </c>
      <c r="C2465" s="4" t="s">
        <v>3177</v>
      </c>
      <c r="D2465" s="4" t="s">
        <v>3178</v>
      </c>
      <c r="E2465" s="4" t="s">
        <v>6666</v>
      </c>
      <c r="F2465" s="4">
        <v>1131877</v>
      </c>
      <c r="G2465" s="5" t="s">
        <v>954</v>
      </c>
      <c r="H2465" s="4">
        <v>0</v>
      </c>
      <c r="I2465" s="6">
        <v>3000000</v>
      </c>
      <c r="J2465" s="6">
        <v>2702672</v>
      </c>
      <c r="K2465" s="7">
        <f t="shared" si="76"/>
        <v>297328</v>
      </c>
      <c r="L2465" s="4" t="str">
        <f t="shared" si="77"/>
        <v>SIN REPORTE</v>
      </c>
    </row>
    <row r="2466" spans="1:12" x14ac:dyDescent="0.2">
      <c r="A2466" s="4" t="s">
        <v>11</v>
      </c>
      <c r="B2466" s="4" t="s">
        <v>16</v>
      </c>
      <c r="C2466" s="4" t="s">
        <v>1205</v>
      </c>
      <c r="D2466" s="4" t="s">
        <v>262</v>
      </c>
      <c r="E2466" s="4" t="s">
        <v>6667</v>
      </c>
      <c r="F2466" s="4">
        <v>1099843</v>
      </c>
      <c r="G2466" s="5" t="s">
        <v>954</v>
      </c>
      <c r="H2466" s="4">
        <v>0</v>
      </c>
      <c r="I2466" s="6">
        <v>3000000</v>
      </c>
      <c r="J2466" s="6">
        <v>2703676</v>
      </c>
      <c r="K2466" s="7">
        <f t="shared" si="76"/>
        <v>296324</v>
      </c>
      <c r="L2466" s="4" t="str">
        <f t="shared" si="77"/>
        <v>SIN REPORTE</v>
      </c>
    </row>
    <row r="2467" spans="1:12" x14ac:dyDescent="0.2">
      <c r="A2467" s="4" t="s">
        <v>11</v>
      </c>
      <c r="B2467" s="4" t="s">
        <v>22</v>
      </c>
      <c r="C2467" s="4" t="s">
        <v>1227</v>
      </c>
      <c r="D2467" s="4" t="s">
        <v>3179</v>
      </c>
      <c r="E2467" s="4" t="s">
        <v>6668</v>
      </c>
      <c r="F2467" s="4">
        <v>89546</v>
      </c>
      <c r="G2467" s="5" t="s">
        <v>954</v>
      </c>
      <c r="H2467" s="4">
        <v>0</v>
      </c>
      <c r="I2467" s="6">
        <v>3000000</v>
      </c>
      <c r="J2467" s="6">
        <v>2704680</v>
      </c>
      <c r="K2467" s="7">
        <f t="shared" si="76"/>
        <v>295320</v>
      </c>
      <c r="L2467" s="4" t="str">
        <f t="shared" si="77"/>
        <v>SIN REPORTE</v>
      </c>
    </row>
    <row r="2468" spans="1:12" x14ac:dyDescent="0.2">
      <c r="A2468" s="4" t="s">
        <v>11</v>
      </c>
      <c r="B2468" s="4" t="s">
        <v>146</v>
      </c>
      <c r="C2468" s="4" t="s">
        <v>275</v>
      </c>
      <c r="D2468" s="4" t="s">
        <v>1128</v>
      </c>
      <c r="E2468" s="4" t="s">
        <v>6669</v>
      </c>
      <c r="F2468" s="4">
        <v>1592326</v>
      </c>
      <c r="G2468" s="5" t="s">
        <v>954</v>
      </c>
      <c r="H2468" s="4">
        <v>0</v>
      </c>
      <c r="I2468" s="6">
        <v>3000000</v>
      </c>
      <c r="J2468" s="6">
        <v>2705684</v>
      </c>
      <c r="K2468" s="7">
        <f t="shared" si="76"/>
        <v>294316</v>
      </c>
      <c r="L2468" s="4" t="str">
        <f t="shared" si="77"/>
        <v>SIN REPORTE</v>
      </c>
    </row>
    <row r="2469" spans="1:12" x14ac:dyDescent="0.2">
      <c r="A2469" s="4" t="s">
        <v>11</v>
      </c>
      <c r="B2469" s="4" t="s">
        <v>12</v>
      </c>
      <c r="C2469" s="4" t="s">
        <v>3180</v>
      </c>
      <c r="D2469" s="4" t="s">
        <v>3181</v>
      </c>
      <c r="E2469" s="4" t="s">
        <v>6670</v>
      </c>
      <c r="F2469" s="4">
        <v>1624996</v>
      </c>
      <c r="G2469" s="5" t="s">
        <v>954</v>
      </c>
      <c r="H2469" s="4">
        <v>0</v>
      </c>
      <c r="I2469" s="6">
        <v>3000000</v>
      </c>
      <c r="J2469" s="6">
        <v>2706688</v>
      </c>
      <c r="K2469" s="7">
        <f t="shared" si="76"/>
        <v>293312</v>
      </c>
      <c r="L2469" s="4" t="str">
        <f t="shared" si="77"/>
        <v>SIN REPORTE</v>
      </c>
    </row>
    <row r="2470" spans="1:12" x14ac:dyDescent="0.2">
      <c r="A2470" s="4" t="s">
        <v>11</v>
      </c>
      <c r="B2470" s="4" t="s">
        <v>16</v>
      </c>
      <c r="C2470" s="4" t="s">
        <v>627</v>
      </c>
      <c r="D2470" s="4" t="s">
        <v>3182</v>
      </c>
      <c r="E2470" s="4" t="s">
        <v>6671</v>
      </c>
      <c r="F2470" s="4">
        <v>527174</v>
      </c>
      <c r="G2470" s="5" t="s">
        <v>954</v>
      </c>
      <c r="H2470" s="4">
        <v>0</v>
      </c>
      <c r="I2470" s="6">
        <v>3000000</v>
      </c>
      <c r="J2470" s="6">
        <v>2707692</v>
      </c>
      <c r="K2470" s="7">
        <f t="shared" si="76"/>
        <v>292308</v>
      </c>
      <c r="L2470" s="4" t="str">
        <f t="shared" si="77"/>
        <v>SIN REPORTE</v>
      </c>
    </row>
    <row r="2471" spans="1:12" x14ac:dyDescent="0.2">
      <c r="A2471" s="4" t="s">
        <v>11</v>
      </c>
      <c r="B2471" s="4" t="s">
        <v>157</v>
      </c>
      <c r="C2471" s="4" t="s">
        <v>336</v>
      </c>
      <c r="D2471" s="4" t="s">
        <v>3183</v>
      </c>
      <c r="E2471" s="4" t="s">
        <v>6672</v>
      </c>
      <c r="F2471" s="4">
        <v>1530706</v>
      </c>
      <c r="G2471" s="5" t="s">
        <v>954</v>
      </c>
      <c r="H2471" s="4">
        <v>0</v>
      </c>
      <c r="I2471" s="6">
        <v>3000000</v>
      </c>
      <c r="J2471" s="6">
        <v>2708696</v>
      </c>
      <c r="K2471" s="7">
        <f t="shared" si="76"/>
        <v>291304</v>
      </c>
      <c r="L2471" s="4" t="str">
        <f t="shared" si="77"/>
        <v>SIN REPORTE</v>
      </c>
    </row>
    <row r="2472" spans="1:12" x14ac:dyDescent="0.2">
      <c r="A2472" s="4" t="s">
        <v>11</v>
      </c>
      <c r="B2472" s="4" t="s">
        <v>12</v>
      </c>
      <c r="C2472" s="4" t="s">
        <v>336</v>
      </c>
      <c r="D2472" s="4" t="s">
        <v>3184</v>
      </c>
      <c r="E2472" s="4" t="s">
        <v>6673</v>
      </c>
      <c r="F2472" s="4">
        <v>1527819</v>
      </c>
      <c r="G2472" s="5" t="s">
        <v>954</v>
      </c>
      <c r="H2472" s="4">
        <v>0</v>
      </c>
      <c r="I2472" s="6">
        <v>3000000</v>
      </c>
      <c r="J2472" s="6">
        <v>2709700</v>
      </c>
      <c r="K2472" s="7">
        <f t="shared" si="76"/>
        <v>290300</v>
      </c>
      <c r="L2472" s="4" t="str">
        <f t="shared" si="77"/>
        <v>SIN REPORTE</v>
      </c>
    </row>
    <row r="2473" spans="1:12" x14ac:dyDescent="0.2">
      <c r="A2473" s="4" t="s">
        <v>11</v>
      </c>
      <c r="B2473" s="4" t="s">
        <v>25</v>
      </c>
      <c r="C2473" s="4" t="s">
        <v>336</v>
      </c>
      <c r="D2473" s="4" t="s">
        <v>3185</v>
      </c>
      <c r="E2473" s="4" t="s">
        <v>6674</v>
      </c>
      <c r="F2473" s="4">
        <v>566313</v>
      </c>
      <c r="G2473" s="5" t="s">
        <v>954</v>
      </c>
      <c r="H2473" s="4">
        <v>0</v>
      </c>
      <c r="I2473" s="6">
        <v>3000000</v>
      </c>
      <c r="J2473" s="6">
        <v>2710704</v>
      </c>
      <c r="K2473" s="7">
        <f t="shared" si="76"/>
        <v>289296</v>
      </c>
      <c r="L2473" s="4" t="str">
        <f t="shared" si="77"/>
        <v>SIN REPORTE</v>
      </c>
    </row>
    <row r="2474" spans="1:12" x14ac:dyDescent="0.2">
      <c r="A2474" s="4" t="s">
        <v>11</v>
      </c>
      <c r="B2474" s="4" t="s">
        <v>12</v>
      </c>
      <c r="C2474" s="4" t="s">
        <v>686</v>
      </c>
      <c r="D2474" s="4" t="s">
        <v>341</v>
      </c>
      <c r="E2474" s="4" t="s">
        <v>6675</v>
      </c>
      <c r="F2474" s="4">
        <v>1689908</v>
      </c>
      <c r="G2474" s="5" t="s">
        <v>954</v>
      </c>
      <c r="H2474" s="4">
        <v>0</v>
      </c>
      <c r="I2474" s="6">
        <v>3000000</v>
      </c>
      <c r="J2474" s="6">
        <v>2711708</v>
      </c>
      <c r="K2474" s="7">
        <f t="shared" si="76"/>
        <v>288292</v>
      </c>
      <c r="L2474" s="4" t="str">
        <f t="shared" si="77"/>
        <v>SIN REPORTE</v>
      </c>
    </row>
    <row r="2475" spans="1:12" x14ac:dyDescent="0.2">
      <c r="A2475" s="4" t="s">
        <v>11</v>
      </c>
      <c r="B2475" s="4" t="s">
        <v>12</v>
      </c>
      <c r="C2475" s="4" t="s">
        <v>3109</v>
      </c>
      <c r="D2475" s="4" t="s">
        <v>787</v>
      </c>
      <c r="E2475" s="4" t="s">
        <v>6676</v>
      </c>
      <c r="F2475" s="4">
        <v>1450434</v>
      </c>
      <c r="G2475" s="5" t="s">
        <v>954</v>
      </c>
      <c r="H2475" s="4">
        <v>0</v>
      </c>
      <c r="I2475" s="6">
        <v>3000000</v>
      </c>
      <c r="J2475" s="6">
        <v>2712712</v>
      </c>
      <c r="K2475" s="7">
        <f t="shared" si="76"/>
        <v>287288</v>
      </c>
      <c r="L2475" s="4" t="str">
        <f t="shared" si="77"/>
        <v>SIN REPORTE</v>
      </c>
    </row>
    <row r="2476" spans="1:12" x14ac:dyDescent="0.2">
      <c r="A2476" s="4" t="s">
        <v>11</v>
      </c>
      <c r="B2476" s="4" t="s">
        <v>12</v>
      </c>
      <c r="C2476" s="4" t="s">
        <v>3186</v>
      </c>
      <c r="D2476" s="4" t="s">
        <v>3187</v>
      </c>
      <c r="E2476" s="4" t="s">
        <v>6677</v>
      </c>
      <c r="F2476" s="4">
        <v>685089</v>
      </c>
      <c r="G2476" s="5" t="s">
        <v>954</v>
      </c>
      <c r="H2476" s="4">
        <v>0</v>
      </c>
      <c r="I2476" s="6">
        <v>3000000</v>
      </c>
      <c r="J2476" s="6">
        <v>2713716</v>
      </c>
      <c r="K2476" s="7">
        <f t="shared" si="76"/>
        <v>286284</v>
      </c>
      <c r="L2476" s="4" t="str">
        <f t="shared" si="77"/>
        <v>SIN REPORTE</v>
      </c>
    </row>
    <row r="2477" spans="1:12" x14ac:dyDescent="0.2">
      <c r="A2477" s="4" t="s">
        <v>11</v>
      </c>
      <c r="B2477" s="4" t="s">
        <v>19</v>
      </c>
      <c r="C2477" s="4" t="s">
        <v>830</v>
      </c>
      <c r="D2477" s="4" t="s">
        <v>669</v>
      </c>
      <c r="E2477" s="4" t="s">
        <v>6678</v>
      </c>
      <c r="F2477" s="4">
        <v>628931</v>
      </c>
      <c r="G2477" s="5" t="s">
        <v>954</v>
      </c>
      <c r="H2477" s="4">
        <v>0</v>
      </c>
      <c r="I2477" s="6">
        <v>3000000</v>
      </c>
      <c r="J2477" s="6">
        <v>2714720</v>
      </c>
      <c r="K2477" s="7">
        <f t="shared" si="76"/>
        <v>285280</v>
      </c>
      <c r="L2477" s="4" t="str">
        <f t="shared" si="77"/>
        <v>SIN REPORTE</v>
      </c>
    </row>
    <row r="2478" spans="1:12" x14ac:dyDescent="0.2">
      <c r="A2478" s="4" t="s">
        <v>11</v>
      </c>
      <c r="B2478" s="4" t="s">
        <v>12</v>
      </c>
      <c r="C2478" s="4" t="s">
        <v>691</v>
      </c>
      <c r="D2478" s="4" t="s">
        <v>3188</v>
      </c>
      <c r="E2478" s="4" t="s">
        <v>6679</v>
      </c>
      <c r="F2478" s="4">
        <v>1660826</v>
      </c>
      <c r="G2478" s="5" t="s">
        <v>954</v>
      </c>
      <c r="H2478" s="4">
        <v>0</v>
      </c>
      <c r="I2478" s="6">
        <v>3000000</v>
      </c>
      <c r="J2478" s="6">
        <v>2715724</v>
      </c>
      <c r="K2478" s="7">
        <f t="shared" si="76"/>
        <v>284276</v>
      </c>
      <c r="L2478" s="4" t="str">
        <f t="shared" si="77"/>
        <v>SIN REPORTE</v>
      </c>
    </row>
    <row r="2479" spans="1:12" x14ac:dyDescent="0.2">
      <c r="A2479" s="4" t="s">
        <v>11</v>
      </c>
      <c r="B2479" s="4" t="s">
        <v>157</v>
      </c>
      <c r="C2479" s="4" t="s">
        <v>807</v>
      </c>
      <c r="D2479" s="4" t="s">
        <v>416</v>
      </c>
      <c r="E2479" s="4" t="s">
        <v>6680</v>
      </c>
      <c r="F2479" s="4">
        <v>744969</v>
      </c>
      <c r="G2479" s="5" t="s">
        <v>954</v>
      </c>
      <c r="H2479" s="4">
        <v>0</v>
      </c>
      <c r="I2479" s="6">
        <v>3000000</v>
      </c>
      <c r="J2479" s="6">
        <v>2716728</v>
      </c>
      <c r="K2479" s="7">
        <f t="shared" si="76"/>
        <v>283272</v>
      </c>
      <c r="L2479" s="4" t="str">
        <f t="shared" si="77"/>
        <v>SIN REPORTE</v>
      </c>
    </row>
    <row r="2480" spans="1:12" x14ac:dyDescent="0.2">
      <c r="A2480" s="4" t="s">
        <v>11</v>
      </c>
      <c r="B2480" s="4" t="s">
        <v>50</v>
      </c>
      <c r="C2480" s="4" t="s">
        <v>805</v>
      </c>
      <c r="D2480" s="4" t="s">
        <v>3189</v>
      </c>
      <c r="E2480" s="4" t="s">
        <v>6681</v>
      </c>
      <c r="F2480" s="4">
        <v>744589</v>
      </c>
      <c r="G2480" s="5" t="s">
        <v>954</v>
      </c>
      <c r="H2480" s="4">
        <v>0</v>
      </c>
      <c r="I2480" s="6">
        <v>3000000</v>
      </c>
      <c r="J2480" s="6">
        <v>2717732</v>
      </c>
      <c r="K2480" s="7">
        <f t="shared" si="76"/>
        <v>282268</v>
      </c>
      <c r="L2480" s="4" t="str">
        <f t="shared" si="77"/>
        <v>SIN REPORTE</v>
      </c>
    </row>
    <row r="2481" spans="1:12" x14ac:dyDescent="0.2">
      <c r="A2481" s="4" t="s">
        <v>11</v>
      </c>
      <c r="B2481" s="4" t="s">
        <v>488</v>
      </c>
      <c r="C2481" s="4" t="s">
        <v>1020</v>
      </c>
      <c r="D2481" s="4" t="s">
        <v>3190</v>
      </c>
      <c r="E2481" s="4" t="s">
        <v>6682</v>
      </c>
      <c r="F2481" s="4">
        <v>1671435</v>
      </c>
      <c r="G2481" s="5" t="s">
        <v>954</v>
      </c>
      <c r="H2481" s="4">
        <v>0</v>
      </c>
      <c r="I2481" s="6">
        <v>3000000</v>
      </c>
      <c r="J2481" s="6">
        <v>2718736</v>
      </c>
      <c r="K2481" s="7">
        <f t="shared" si="76"/>
        <v>281264</v>
      </c>
      <c r="L2481" s="4" t="str">
        <f t="shared" si="77"/>
        <v>SIN REPORTE</v>
      </c>
    </row>
    <row r="2482" spans="1:12" x14ac:dyDescent="0.2">
      <c r="A2482" s="4" t="s">
        <v>11</v>
      </c>
      <c r="B2482" s="4" t="s">
        <v>25</v>
      </c>
      <c r="C2482" s="4" t="s">
        <v>1207</v>
      </c>
      <c r="D2482" s="4" t="s">
        <v>3191</v>
      </c>
      <c r="E2482" s="4" t="s">
        <v>6683</v>
      </c>
      <c r="F2482" s="4">
        <v>1238599</v>
      </c>
      <c r="G2482" s="5" t="s">
        <v>954</v>
      </c>
      <c r="H2482" s="4">
        <v>0</v>
      </c>
      <c r="I2482" s="6">
        <v>3000000</v>
      </c>
      <c r="J2482" s="6">
        <v>2719740</v>
      </c>
      <c r="K2482" s="7">
        <f t="shared" si="76"/>
        <v>280260</v>
      </c>
      <c r="L2482" s="4" t="str">
        <f t="shared" si="77"/>
        <v>SIN REPORTE</v>
      </c>
    </row>
    <row r="2483" spans="1:12" x14ac:dyDescent="0.2">
      <c r="A2483" s="4" t="s">
        <v>11</v>
      </c>
      <c r="B2483" s="4" t="s">
        <v>50</v>
      </c>
      <c r="C2483" s="4" t="s">
        <v>1199</v>
      </c>
      <c r="D2483" s="4" t="s">
        <v>3192</v>
      </c>
      <c r="E2483" s="4" t="s">
        <v>6684</v>
      </c>
      <c r="F2483" s="4">
        <v>600690</v>
      </c>
      <c r="G2483" s="5" t="s">
        <v>954</v>
      </c>
      <c r="H2483" s="4">
        <v>0</v>
      </c>
      <c r="I2483" s="6">
        <v>3000000</v>
      </c>
      <c r="J2483" s="6">
        <v>2720744</v>
      </c>
      <c r="K2483" s="7">
        <f t="shared" si="76"/>
        <v>279256</v>
      </c>
      <c r="L2483" s="4" t="str">
        <f t="shared" si="77"/>
        <v>SIN REPORTE</v>
      </c>
    </row>
    <row r="2484" spans="1:12" x14ac:dyDescent="0.2">
      <c r="A2484" s="4" t="s">
        <v>11</v>
      </c>
      <c r="B2484" s="4" t="s">
        <v>25</v>
      </c>
      <c r="C2484" s="4" t="s">
        <v>1207</v>
      </c>
      <c r="D2484" s="4" t="s">
        <v>3193</v>
      </c>
      <c r="E2484" s="4" t="s">
        <v>6685</v>
      </c>
      <c r="F2484" s="4">
        <v>645166</v>
      </c>
      <c r="G2484" s="5" t="s">
        <v>954</v>
      </c>
      <c r="H2484" s="4">
        <v>0</v>
      </c>
      <c r="I2484" s="6">
        <v>3000000</v>
      </c>
      <c r="J2484" s="6">
        <v>2721748</v>
      </c>
      <c r="K2484" s="7">
        <f t="shared" si="76"/>
        <v>278252</v>
      </c>
      <c r="L2484" s="4" t="str">
        <f t="shared" si="77"/>
        <v>SIN REPORTE</v>
      </c>
    </row>
    <row r="2485" spans="1:12" x14ac:dyDescent="0.2">
      <c r="A2485" s="4" t="s">
        <v>11</v>
      </c>
      <c r="B2485" s="4" t="s">
        <v>146</v>
      </c>
      <c r="C2485" s="4" t="s">
        <v>191</v>
      </c>
      <c r="D2485" s="4" t="s">
        <v>1219</v>
      </c>
      <c r="E2485" s="4" t="s">
        <v>4962</v>
      </c>
      <c r="F2485" s="4">
        <v>1297884</v>
      </c>
      <c r="G2485" s="5" t="s">
        <v>954</v>
      </c>
      <c r="H2485" s="4">
        <v>0</v>
      </c>
      <c r="I2485" s="6">
        <v>3000000</v>
      </c>
      <c r="J2485" s="6">
        <v>2722752</v>
      </c>
      <c r="K2485" s="7">
        <f t="shared" si="76"/>
        <v>277248</v>
      </c>
      <c r="L2485" s="4" t="str">
        <f t="shared" si="77"/>
        <v>SIN REPORTE</v>
      </c>
    </row>
    <row r="2486" spans="1:12" x14ac:dyDescent="0.2">
      <c r="A2486" s="4" t="s">
        <v>11</v>
      </c>
      <c r="B2486" s="4" t="s">
        <v>22</v>
      </c>
      <c r="C2486" s="4" t="s">
        <v>1150</v>
      </c>
      <c r="D2486" s="4" t="s">
        <v>262</v>
      </c>
      <c r="E2486" s="4" t="s">
        <v>6686</v>
      </c>
      <c r="F2486" s="4">
        <v>1436565</v>
      </c>
      <c r="G2486" s="5" t="s">
        <v>954</v>
      </c>
      <c r="H2486" s="4">
        <v>0</v>
      </c>
      <c r="I2486" s="6">
        <v>3000000</v>
      </c>
      <c r="J2486" s="6">
        <v>2723756</v>
      </c>
      <c r="K2486" s="7">
        <f t="shared" si="76"/>
        <v>276244</v>
      </c>
      <c r="L2486" s="4" t="str">
        <f t="shared" si="77"/>
        <v>SIN REPORTE</v>
      </c>
    </row>
    <row r="2487" spans="1:12" x14ac:dyDescent="0.2">
      <c r="A2487" s="4" t="s">
        <v>11</v>
      </c>
      <c r="B2487" s="4" t="s">
        <v>50</v>
      </c>
      <c r="C2487" s="4" t="s">
        <v>1150</v>
      </c>
      <c r="D2487" s="4" t="s">
        <v>3194</v>
      </c>
      <c r="E2487" s="4" t="s">
        <v>6687</v>
      </c>
      <c r="F2487" s="4">
        <v>764116</v>
      </c>
      <c r="G2487" s="5" t="s">
        <v>954</v>
      </c>
      <c r="H2487" s="4">
        <v>0</v>
      </c>
      <c r="I2487" s="6">
        <v>3000000</v>
      </c>
      <c r="J2487" s="6">
        <v>2724760</v>
      </c>
      <c r="K2487" s="7">
        <f t="shared" si="76"/>
        <v>275240</v>
      </c>
      <c r="L2487" s="4" t="str">
        <f t="shared" si="77"/>
        <v>SIN REPORTE</v>
      </c>
    </row>
    <row r="2488" spans="1:12" x14ac:dyDescent="0.2">
      <c r="A2488" s="4" t="s">
        <v>11</v>
      </c>
      <c r="B2488" s="4" t="s">
        <v>157</v>
      </c>
      <c r="C2488" s="4" t="s">
        <v>1150</v>
      </c>
      <c r="D2488" s="4" t="s">
        <v>3195</v>
      </c>
      <c r="E2488" s="4" t="s">
        <v>6688</v>
      </c>
      <c r="F2488" s="4">
        <v>1528874</v>
      </c>
      <c r="G2488" s="5" t="s">
        <v>954</v>
      </c>
      <c r="H2488" s="4">
        <v>0</v>
      </c>
      <c r="I2488" s="6">
        <v>3000000</v>
      </c>
      <c r="J2488" s="6">
        <v>2725764</v>
      </c>
      <c r="K2488" s="7">
        <f t="shared" si="76"/>
        <v>274236</v>
      </c>
      <c r="L2488" s="4" t="str">
        <f t="shared" si="77"/>
        <v>SIN REPORTE</v>
      </c>
    </row>
    <row r="2489" spans="1:12" x14ac:dyDescent="0.2">
      <c r="A2489" s="4" t="s">
        <v>11</v>
      </c>
      <c r="B2489" s="4" t="s">
        <v>12</v>
      </c>
      <c r="C2489" s="4" t="s">
        <v>1150</v>
      </c>
      <c r="D2489" s="4" t="s">
        <v>3196</v>
      </c>
      <c r="E2489" s="4" t="s">
        <v>6689</v>
      </c>
      <c r="F2489" s="4">
        <v>1339579</v>
      </c>
      <c r="G2489" s="5" t="s">
        <v>954</v>
      </c>
      <c r="H2489" s="4">
        <v>0</v>
      </c>
      <c r="I2489" s="6">
        <v>3000000</v>
      </c>
      <c r="J2489" s="6">
        <v>2726768</v>
      </c>
      <c r="K2489" s="7">
        <f t="shared" si="76"/>
        <v>273232</v>
      </c>
      <c r="L2489" s="4" t="str">
        <f t="shared" si="77"/>
        <v>SIN REPORTE</v>
      </c>
    </row>
    <row r="2490" spans="1:12" x14ac:dyDescent="0.2">
      <c r="A2490" s="4" t="s">
        <v>11</v>
      </c>
      <c r="B2490" s="4" t="s">
        <v>22</v>
      </c>
      <c r="C2490" s="4" t="s">
        <v>1054</v>
      </c>
      <c r="D2490" s="4" t="s">
        <v>3197</v>
      </c>
      <c r="E2490" s="4" t="s">
        <v>6690</v>
      </c>
      <c r="F2490" s="4">
        <v>754018</v>
      </c>
      <c r="G2490" s="5" t="s">
        <v>954</v>
      </c>
      <c r="H2490" s="4">
        <v>0</v>
      </c>
      <c r="I2490" s="6">
        <v>3000000</v>
      </c>
      <c r="J2490" s="6">
        <v>2727772</v>
      </c>
      <c r="K2490" s="7">
        <f t="shared" si="76"/>
        <v>272228</v>
      </c>
      <c r="L2490" s="4" t="str">
        <f t="shared" si="77"/>
        <v>SIN REPORTE</v>
      </c>
    </row>
    <row r="2491" spans="1:12" x14ac:dyDescent="0.2">
      <c r="A2491" s="4" t="s">
        <v>11</v>
      </c>
      <c r="B2491" s="4" t="s">
        <v>22</v>
      </c>
      <c r="C2491" s="4" t="s">
        <v>832</v>
      </c>
      <c r="D2491" s="4" t="s">
        <v>3198</v>
      </c>
      <c r="E2491" s="4" t="s">
        <v>6691</v>
      </c>
      <c r="F2491" s="4">
        <v>1366937</v>
      </c>
      <c r="G2491" s="5" t="s">
        <v>954</v>
      </c>
      <c r="H2491" s="4">
        <v>0</v>
      </c>
      <c r="I2491" s="6">
        <v>3000000</v>
      </c>
      <c r="J2491" s="6">
        <v>2728776</v>
      </c>
      <c r="K2491" s="7">
        <f t="shared" si="76"/>
        <v>271224</v>
      </c>
      <c r="L2491" s="4" t="str">
        <f t="shared" si="77"/>
        <v>SIN REPORTE</v>
      </c>
    </row>
    <row r="2492" spans="1:12" x14ac:dyDescent="0.2">
      <c r="A2492" s="4" t="s">
        <v>11</v>
      </c>
      <c r="B2492" s="4" t="s">
        <v>12</v>
      </c>
      <c r="C2492" s="4" t="s">
        <v>1271</v>
      </c>
      <c r="D2492" s="4" t="s">
        <v>1180</v>
      </c>
      <c r="E2492" s="4" t="s">
        <v>6692</v>
      </c>
      <c r="F2492" s="4">
        <v>97390</v>
      </c>
      <c r="G2492" s="5" t="s">
        <v>954</v>
      </c>
      <c r="H2492" s="4">
        <v>0</v>
      </c>
      <c r="I2492" s="6">
        <v>3000000</v>
      </c>
      <c r="J2492" s="6">
        <v>2729780</v>
      </c>
      <c r="K2492" s="7">
        <f t="shared" si="76"/>
        <v>270220</v>
      </c>
      <c r="L2492" s="4" t="str">
        <f t="shared" si="77"/>
        <v>SIN REPORTE</v>
      </c>
    </row>
    <row r="2493" spans="1:12" x14ac:dyDescent="0.2">
      <c r="A2493" s="4" t="s">
        <v>11</v>
      </c>
      <c r="B2493" s="4" t="s">
        <v>50</v>
      </c>
      <c r="C2493" s="4" t="s">
        <v>832</v>
      </c>
      <c r="D2493" s="4" t="s">
        <v>3199</v>
      </c>
      <c r="E2493" s="4" t="s">
        <v>6693</v>
      </c>
      <c r="F2493" s="4">
        <v>577005</v>
      </c>
      <c r="G2493" s="5" t="s">
        <v>954</v>
      </c>
      <c r="H2493" s="4">
        <v>0</v>
      </c>
      <c r="I2493" s="6">
        <v>3000000</v>
      </c>
      <c r="J2493" s="6">
        <v>2730784</v>
      </c>
      <c r="K2493" s="7">
        <f t="shared" si="76"/>
        <v>269216</v>
      </c>
      <c r="L2493" s="4" t="str">
        <f t="shared" si="77"/>
        <v>SIN REPORTE</v>
      </c>
    </row>
    <row r="2494" spans="1:12" x14ac:dyDescent="0.2">
      <c r="A2494" s="4" t="s">
        <v>11</v>
      </c>
      <c r="B2494" s="4" t="s">
        <v>12</v>
      </c>
      <c r="C2494" s="4" t="s">
        <v>2462</v>
      </c>
      <c r="D2494" s="4" t="s">
        <v>761</v>
      </c>
      <c r="E2494" s="4" t="s">
        <v>6694</v>
      </c>
      <c r="F2494" s="4">
        <v>1090693</v>
      </c>
      <c r="G2494" s="5" t="s">
        <v>954</v>
      </c>
      <c r="H2494" s="4">
        <v>0</v>
      </c>
      <c r="I2494" s="6">
        <v>3000000</v>
      </c>
      <c r="J2494" s="6">
        <v>2731788</v>
      </c>
      <c r="K2494" s="7">
        <f t="shared" si="76"/>
        <v>268212</v>
      </c>
      <c r="L2494" s="4" t="str">
        <f t="shared" si="77"/>
        <v>SIN REPORTE</v>
      </c>
    </row>
    <row r="2495" spans="1:12" x14ac:dyDescent="0.2">
      <c r="A2495" s="4" t="s">
        <v>11</v>
      </c>
      <c r="B2495" s="4" t="s">
        <v>25</v>
      </c>
      <c r="C2495" s="4" t="s">
        <v>1210</v>
      </c>
      <c r="D2495" s="4" t="s">
        <v>3200</v>
      </c>
      <c r="E2495" s="4" t="s">
        <v>6695</v>
      </c>
      <c r="F2495" s="4">
        <v>924603</v>
      </c>
      <c r="G2495" s="5" t="s">
        <v>954</v>
      </c>
      <c r="H2495" s="4">
        <v>0</v>
      </c>
      <c r="I2495" s="6">
        <v>3000000</v>
      </c>
      <c r="J2495" s="6">
        <v>2732792</v>
      </c>
      <c r="K2495" s="7">
        <f t="shared" si="76"/>
        <v>267208</v>
      </c>
      <c r="L2495" s="4" t="str">
        <f t="shared" si="77"/>
        <v>SIN REPORTE</v>
      </c>
    </row>
    <row r="2496" spans="1:12" x14ac:dyDescent="0.2">
      <c r="A2496" s="4" t="s">
        <v>11</v>
      </c>
      <c r="B2496" s="4" t="s">
        <v>25</v>
      </c>
      <c r="C2496" s="4" t="s">
        <v>1275</v>
      </c>
      <c r="D2496" s="4" t="s">
        <v>3201</v>
      </c>
      <c r="E2496" s="4" t="s">
        <v>6696</v>
      </c>
      <c r="F2496" s="4">
        <v>531796</v>
      </c>
      <c r="G2496" s="5" t="s">
        <v>954</v>
      </c>
      <c r="H2496" s="4">
        <v>0</v>
      </c>
      <c r="I2496" s="6">
        <v>3000000</v>
      </c>
      <c r="J2496" s="6">
        <v>2733796</v>
      </c>
      <c r="K2496" s="7">
        <f t="shared" si="76"/>
        <v>266204</v>
      </c>
      <c r="L2496" s="4" t="str">
        <f t="shared" si="77"/>
        <v>SIN REPORTE</v>
      </c>
    </row>
    <row r="2497" spans="1:12" x14ac:dyDescent="0.2">
      <c r="A2497" s="4" t="s">
        <v>11</v>
      </c>
      <c r="B2497" s="4" t="s">
        <v>16</v>
      </c>
      <c r="C2497" s="4" t="s">
        <v>1423</v>
      </c>
      <c r="D2497" s="4" t="s">
        <v>3202</v>
      </c>
      <c r="E2497" s="4" t="s">
        <v>6697</v>
      </c>
      <c r="F2497" s="4">
        <v>1390861</v>
      </c>
      <c r="G2497" s="5" t="s">
        <v>954</v>
      </c>
      <c r="H2497" s="4">
        <v>0</v>
      </c>
      <c r="I2497" s="6">
        <v>3000000</v>
      </c>
      <c r="J2497" s="6">
        <v>2734800</v>
      </c>
      <c r="K2497" s="7">
        <f t="shared" si="76"/>
        <v>265200</v>
      </c>
      <c r="L2497" s="4" t="str">
        <f t="shared" si="77"/>
        <v>SIN REPORTE</v>
      </c>
    </row>
    <row r="2498" spans="1:12" x14ac:dyDescent="0.2">
      <c r="A2498" s="4" t="s">
        <v>11</v>
      </c>
      <c r="B2498" s="4" t="s">
        <v>19</v>
      </c>
      <c r="C2498" s="4" t="s">
        <v>584</v>
      </c>
      <c r="D2498" s="4" t="s">
        <v>1279</v>
      </c>
      <c r="E2498" s="4" t="s">
        <v>6698</v>
      </c>
      <c r="F2498" s="4">
        <v>299436</v>
      </c>
      <c r="G2498" s="5" t="s">
        <v>954</v>
      </c>
      <c r="H2498" s="4">
        <v>0</v>
      </c>
      <c r="I2498" s="6">
        <v>3000000</v>
      </c>
      <c r="J2498" s="6">
        <v>2735804</v>
      </c>
      <c r="K2498" s="7">
        <f t="shared" si="76"/>
        <v>264196</v>
      </c>
      <c r="L2498" s="4" t="str">
        <f t="shared" si="77"/>
        <v>SIN REPORTE</v>
      </c>
    </row>
    <row r="2499" spans="1:12" x14ac:dyDescent="0.2">
      <c r="A2499" s="4" t="s">
        <v>11</v>
      </c>
      <c r="B2499" s="4" t="s">
        <v>12</v>
      </c>
      <c r="C2499" s="4" t="s">
        <v>2450</v>
      </c>
      <c r="D2499" s="4" t="s">
        <v>52</v>
      </c>
      <c r="E2499" s="4" t="s">
        <v>6699</v>
      </c>
      <c r="F2499" s="4">
        <v>1661733</v>
      </c>
      <c r="G2499" s="5" t="s">
        <v>954</v>
      </c>
      <c r="H2499" s="4">
        <v>0</v>
      </c>
      <c r="I2499" s="6">
        <v>3000000</v>
      </c>
      <c r="J2499" s="6">
        <v>2736808</v>
      </c>
      <c r="K2499" s="7">
        <f t="shared" ref="K2499:K2562" si="78">I2499-J2499</f>
        <v>263192</v>
      </c>
      <c r="L2499" s="4" t="str">
        <f t="shared" ref="L2499:L2562" si="79">IF(H2499=0,"SIN REPORTE",IF(H2499&lt;=90,"COBRO JURIDICO","CARTERA CASTIGADA"))</f>
        <v>SIN REPORTE</v>
      </c>
    </row>
    <row r="2500" spans="1:12" x14ac:dyDescent="0.2">
      <c r="A2500" s="4" t="s">
        <v>11</v>
      </c>
      <c r="B2500" s="4" t="s">
        <v>157</v>
      </c>
      <c r="C2500" s="4" t="s">
        <v>2450</v>
      </c>
      <c r="D2500" s="4" t="s">
        <v>433</v>
      </c>
      <c r="E2500" s="4" t="s">
        <v>6700</v>
      </c>
      <c r="F2500" s="4">
        <v>1093838</v>
      </c>
      <c r="G2500" s="5" t="s">
        <v>954</v>
      </c>
      <c r="H2500" s="4">
        <v>0</v>
      </c>
      <c r="I2500" s="6">
        <v>3000000</v>
      </c>
      <c r="J2500" s="6">
        <v>2737812</v>
      </c>
      <c r="K2500" s="7">
        <f t="shared" si="78"/>
        <v>262188</v>
      </c>
      <c r="L2500" s="4" t="str">
        <f t="shared" si="79"/>
        <v>SIN REPORTE</v>
      </c>
    </row>
    <row r="2501" spans="1:12" x14ac:dyDescent="0.2">
      <c r="A2501" s="4" t="s">
        <v>11</v>
      </c>
      <c r="B2501" s="4" t="s">
        <v>50</v>
      </c>
      <c r="C2501" s="4" t="s">
        <v>3203</v>
      </c>
      <c r="D2501" s="4" t="s">
        <v>2668</v>
      </c>
      <c r="E2501" s="4" t="s">
        <v>6701</v>
      </c>
      <c r="F2501" s="4">
        <v>572147</v>
      </c>
      <c r="G2501" s="5" t="s">
        <v>954</v>
      </c>
      <c r="H2501" s="4">
        <v>0</v>
      </c>
      <c r="I2501" s="6">
        <v>3000000</v>
      </c>
      <c r="J2501" s="6">
        <v>2738816</v>
      </c>
      <c r="K2501" s="7">
        <f t="shared" si="78"/>
        <v>261184</v>
      </c>
      <c r="L2501" s="4" t="str">
        <f t="shared" si="79"/>
        <v>SIN REPORTE</v>
      </c>
    </row>
    <row r="2502" spans="1:12" x14ac:dyDescent="0.2">
      <c r="A2502" s="4" t="s">
        <v>11</v>
      </c>
      <c r="B2502" s="4" t="s">
        <v>12</v>
      </c>
      <c r="C2502" s="4" t="s">
        <v>3203</v>
      </c>
      <c r="D2502" s="4" t="s">
        <v>3204</v>
      </c>
      <c r="E2502" s="4" t="s">
        <v>6702</v>
      </c>
      <c r="F2502" s="4">
        <v>118139</v>
      </c>
      <c r="G2502" s="5" t="s">
        <v>954</v>
      </c>
      <c r="H2502" s="4">
        <v>0</v>
      </c>
      <c r="I2502" s="6">
        <v>3000000</v>
      </c>
      <c r="J2502" s="6">
        <v>2739820</v>
      </c>
      <c r="K2502" s="7">
        <f t="shared" si="78"/>
        <v>260180</v>
      </c>
      <c r="L2502" s="4" t="str">
        <f t="shared" si="79"/>
        <v>SIN REPORTE</v>
      </c>
    </row>
    <row r="2503" spans="1:12" x14ac:dyDescent="0.2">
      <c r="A2503" s="4" t="s">
        <v>11</v>
      </c>
      <c r="B2503" s="4" t="s">
        <v>22</v>
      </c>
      <c r="C2503" s="4" t="s">
        <v>3203</v>
      </c>
      <c r="D2503" s="4" t="s">
        <v>3205</v>
      </c>
      <c r="E2503" s="4" t="s">
        <v>6703</v>
      </c>
      <c r="F2503" s="4">
        <v>639417</v>
      </c>
      <c r="G2503" s="5" t="s">
        <v>954</v>
      </c>
      <c r="H2503" s="4">
        <v>0</v>
      </c>
      <c r="I2503" s="6">
        <v>3000000</v>
      </c>
      <c r="J2503" s="6">
        <v>2740824</v>
      </c>
      <c r="K2503" s="7">
        <f t="shared" si="78"/>
        <v>259176</v>
      </c>
      <c r="L2503" s="4" t="str">
        <f t="shared" si="79"/>
        <v>SIN REPORTE</v>
      </c>
    </row>
    <row r="2504" spans="1:12" x14ac:dyDescent="0.2">
      <c r="A2504" s="4" t="s">
        <v>11</v>
      </c>
      <c r="B2504" s="4" t="s">
        <v>25</v>
      </c>
      <c r="C2504" s="4" t="s">
        <v>3203</v>
      </c>
      <c r="D2504" s="4" t="s">
        <v>52</v>
      </c>
      <c r="E2504" s="4" t="s">
        <v>6704</v>
      </c>
      <c r="F2504" s="4">
        <v>1380755</v>
      </c>
      <c r="G2504" s="5" t="s">
        <v>954</v>
      </c>
      <c r="H2504" s="4">
        <v>0</v>
      </c>
      <c r="I2504" s="6">
        <v>3000000</v>
      </c>
      <c r="J2504" s="6">
        <v>2741828</v>
      </c>
      <c r="K2504" s="7">
        <f t="shared" si="78"/>
        <v>258172</v>
      </c>
      <c r="L2504" s="4" t="str">
        <f t="shared" si="79"/>
        <v>SIN REPORTE</v>
      </c>
    </row>
    <row r="2505" spans="1:12" x14ac:dyDescent="0.2">
      <c r="A2505" s="4" t="s">
        <v>11</v>
      </c>
      <c r="B2505" s="4" t="s">
        <v>19</v>
      </c>
      <c r="C2505" s="4" t="s">
        <v>3203</v>
      </c>
      <c r="D2505" s="4" t="s">
        <v>3206</v>
      </c>
      <c r="E2505" s="4" t="s">
        <v>6705</v>
      </c>
      <c r="F2505" s="4">
        <v>1592185</v>
      </c>
      <c r="G2505" s="5" t="s">
        <v>954</v>
      </c>
      <c r="H2505" s="4">
        <v>0</v>
      </c>
      <c r="I2505" s="6">
        <v>3000000</v>
      </c>
      <c r="J2505" s="6">
        <v>2742832</v>
      </c>
      <c r="K2505" s="7">
        <f t="shared" si="78"/>
        <v>257168</v>
      </c>
      <c r="L2505" s="4" t="str">
        <f t="shared" si="79"/>
        <v>SIN REPORTE</v>
      </c>
    </row>
    <row r="2506" spans="1:12" x14ac:dyDescent="0.2">
      <c r="A2506" s="4" t="s">
        <v>11</v>
      </c>
      <c r="B2506" s="4" t="s">
        <v>488</v>
      </c>
      <c r="C2506" s="4" t="s">
        <v>3203</v>
      </c>
      <c r="D2506" s="4" t="s">
        <v>3207</v>
      </c>
      <c r="E2506" s="4" t="s">
        <v>6706</v>
      </c>
      <c r="F2506" s="4">
        <v>764421</v>
      </c>
      <c r="G2506" s="5" t="s">
        <v>954</v>
      </c>
      <c r="H2506" s="4">
        <v>0</v>
      </c>
      <c r="I2506" s="6">
        <v>3000000</v>
      </c>
      <c r="J2506" s="6">
        <v>2743836</v>
      </c>
      <c r="K2506" s="7">
        <f t="shared" si="78"/>
        <v>256164</v>
      </c>
      <c r="L2506" s="4" t="str">
        <f t="shared" si="79"/>
        <v>SIN REPORTE</v>
      </c>
    </row>
    <row r="2507" spans="1:12" x14ac:dyDescent="0.2">
      <c r="A2507" s="4" t="s">
        <v>11</v>
      </c>
      <c r="B2507" s="4" t="s">
        <v>19</v>
      </c>
      <c r="C2507" s="4" t="s">
        <v>3203</v>
      </c>
      <c r="D2507" s="4" t="s">
        <v>3208</v>
      </c>
      <c r="E2507" s="4" t="s">
        <v>6707</v>
      </c>
      <c r="F2507" s="4">
        <v>600716</v>
      </c>
      <c r="G2507" s="5" t="s">
        <v>954</v>
      </c>
      <c r="H2507" s="4">
        <v>0</v>
      </c>
      <c r="I2507" s="6">
        <v>3000000</v>
      </c>
      <c r="J2507" s="6">
        <v>2744840</v>
      </c>
      <c r="K2507" s="7">
        <f t="shared" si="78"/>
        <v>255160</v>
      </c>
      <c r="L2507" s="4" t="str">
        <f t="shared" si="79"/>
        <v>SIN REPORTE</v>
      </c>
    </row>
    <row r="2508" spans="1:12" x14ac:dyDescent="0.2">
      <c r="A2508" s="4" t="s">
        <v>11</v>
      </c>
      <c r="B2508" s="4" t="s">
        <v>22</v>
      </c>
      <c r="C2508" s="4" t="s">
        <v>3203</v>
      </c>
      <c r="D2508" s="4" t="s">
        <v>3209</v>
      </c>
      <c r="E2508" s="4" t="s">
        <v>6708</v>
      </c>
      <c r="F2508" s="4">
        <v>732261</v>
      </c>
      <c r="G2508" s="5" t="s">
        <v>954</v>
      </c>
      <c r="H2508" s="4">
        <v>0</v>
      </c>
      <c r="I2508" s="6">
        <v>3000000</v>
      </c>
      <c r="J2508" s="6">
        <v>2745844</v>
      </c>
      <c r="K2508" s="7">
        <f t="shared" si="78"/>
        <v>254156</v>
      </c>
      <c r="L2508" s="4" t="str">
        <f t="shared" si="79"/>
        <v>SIN REPORTE</v>
      </c>
    </row>
    <row r="2509" spans="1:12" x14ac:dyDescent="0.2">
      <c r="A2509" s="4" t="s">
        <v>11</v>
      </c>
      <c r="B2509" s="4" t="s">
        <v>16</v>
      </c>
      <c r="C2509" s="4" t="s">
        <v>3210</v>
      </c>
      <c r="D2509" s="4" t="s">
        <v>960</v>
      </c>
      <c r="E2509" s="4" t="s">
        <v>6709</v>
      </c>
      <c r="F2509" s="4">
        <v>674372</v>
      </c>
      <c r="G2509" s="5" t="s">
        <v>954</v>
      </c>
      <c r="H2509" s="4">
        <v>0</v>
      </c>
      <c r="I2509" s="6">
        <v>3000000</v>
      </c>
      <c r="J2509" s="6">
        <v>2746848</v>
      </c>
      <c r="K2509" s="7">
        <f t="shared" si="78"/>
        <v>253152</v>
      </c>
      <c r="L2509" s="4" t="str">
        <f t="shared" si="79"/>
        <v>SIN REPORTE</v>
      </c>
    </row>
    <row r="2510" spans="1:12" x14ac:dyDescent="0.2">
      <c r="A2510" s="4" t="s">
        <v>11</v>
      </c>
      <c r="B2510" s="4" t="s">
        <v>12</v>
      </c>
      <c r="C2510" s="4" t="s">
        <v>3203</v>
      </c>
      <c r="D2510" s="4" t="s">
        <v>3211</v>
      </c>
      <c r="E2510" s="4" t="s">
        <v>6710</v>
      </c>
      <c r="F2510" s="4">
        <v>1746906</v>
      </c>
      <c r="G2510" s="5" t="s">
        <v>954</v>
      </c>
      <c r="H2510" s="4">
        <v>0</v>
      </c>
      <c r="I2510" s="6">
        <v>3000000</v>
      </c>
      <c r="J2510" s="6">
        <v>2747852</v>
      </c>
      <c r="K2510" s="7">
        <f t="shared" si="78"/>
        <v>252148</v>
      </c>
      <c r="L2510" s="4" t="str">
        <f t="shared" si="79"/>
        <v>SIN REPORTE</v>
      </c>
    </row>
    <row r="2511" spans="1:12" x14ac:dyDescent="0.2">
      <c r="A2511" s="4" t="s">
        <v>11</v>
      </c>
      <c r="B2511" s="4" t="s">
        <v>12</v>
      </c>
      <c r="C2511" s="4" t="s">
        <v>700</v>
      </c>
      <c r="D2511" s="4" t="s">
        <v>3212</v>
      </c>
      <c r="E2511" s="4" t="s">
        <v>6711</v>
      </c>
      <c r="F2511" s="4">
        <v>752244</v>
      </c>
      <c r="G2511" s="5" t="s">
        <v>954</v>
      </c>
      <c r="H2511" s="4">
        <v>0</v>
      </c>
      <c r="I2511" s="6">
        <v>3000000</v>
      </c>
      <c r="J2511" s="6">
        <v>2748856</v>
      </c>
      <c r="K2511" s="7">
        <f t="shared" si="78"/>
        <v>251144</v>
      </c>
      <c r="L2511" s="4" t="str">
        <f t="shared" si="79"/>
        <v>SIN REPORTE</v>
      </c>
    </row>
    <row r="2512" spans="1:12" x14ac:dyDescent="0.2">
      <c r="A2512" s="4" t="s">
        <v>11</v>
      </c>
      <c r="B2512" s="4" t="s">
        <v>25</v>
      </c>
      <c r="C2512" s="4" t="s">
        <v>1213</v>
      </c>
      <c r="D2512" s="4" t="s">
        <v>1606</v>
      </c>
      <c r="E2512" s="4" t="s">
        <v>6712</v>
      </c>
      <c r="F2512" s="4">
        <v>800704</v>
      </c>
      <c r="G2512" s="5" t="s">
        <v>954</v>
      </c>
      <c r="H2512" s="4">
        <v>0</v>
      </c>
      <c r="I2512" s="6">
        <v>3000000</v>
      </c>
      <c r="J2512" s="6">
        <v>2749860</v>
      </c>
      <c r="K2512" s="7">
        <f t="shared" si="78"/>
        <v>250140</v>
      </c>
      <c r="L2512" s="4" t="str">
        <f t="shared" si="79"/>
        <v>SIN REPORTE</v>
      </c>
    </row>
    <row r="2513" spans="1:12" x14ac:dyDescent="0.2">
      <c r="A2513" s="4" t="s">
        <v>11</v>
      </c>
      <c r="B2513" s="4" t="s">
        <v>12</v>
      </c>
      <c r="C2513" s="4" t="s">
        <v>3213</v>
      </c>
      <c r="D2513" s="4" t="s">
        <v>3214</v>
      </c>
      <c r="E2513" s="4" t="s">
        <v>6713</v>
      </c>
      <c r="F2513" s="4">
        <v>530699</v>
      </c>
      <c r="G2513" s="5" t="s">
        <v>954</v>
      </c>
      <c r="H2513" s="4">
        <v>0</v>
      </c>
      <c r="I2513" s="6">
        <v>3000000</v>
      </c>
      <c r="J2513" s="6">
        <v>2750864</v>
      </c>
      <c r="K2513" s="7">
        <f t="shared" si="78"/>
        <v>249136</v>
      </c>
      <c r="L2513" s="4" t="str">
        <f t="shared" si="79"/>
        <v>SIN REPORTE</v>
      </c>
    </row>
    <row r="2514" spans="1:12" x14ac:dyDescent="0.2">
      <c r="A2514" s="4" t="s">
        <v>11</v>
      </c>
      <c r="B2514" s="4" t="s">
        <v>12</v>
      </c>
      <c r="C2514" s="4" t="s">
        <v>1275</v>
      </c>
      <c r="D2514" s="4" t="s">
        <v>3215</v>
      </c>
      <c r="E2514" s="4" t="s">
        <v>6714</v>
      </c>
      <c r="F2514" s="4">
        <v>1739810</v>
      </c>
      <c r="G2514" s="5" t="s">
        <v>954</v>
      </c>
      <c r="H2514" s="4">
        <v>0</v>
      </c>
      <c r="I2514" s="6">
        <v>3000000</v>
      </c>
      <c r="J2514" s="6">
        <v>2751868</v>
      </c>
      <c r="K2514" s="7">
        <f t="shared" si="78"/>
        <v>248132</v>
      </c>
      <c r="L2514" s="4" t="str">
        <f t="shared" si="79"/>
        <v>SIN REPORTE</v>
      </c>
    </row>
    <row r="2515" spans="1:12" x14ac:dyDescent="0.2">
      <c r="A2515" s="4" t="s">
        <v>11</v>
      </c>
      <c r="B2515" s="4" t="s">
        <v>16</v>
      </c>
      <c r="C2515" s="4" t="s">
        <v>1213</v>
      </c>
      <c r="D2515" s="4" t="s">
        <v>3212</v>
      </c>
      <c r="E2515" s="4" t="s">
        <v>6715</v>
      </c>
      <c r="F2515" s="4">
        <v>616092</v>
      </c>
      <c r="G2515" s="5" t="s">
        <v>954</v>
      </c>
      <c r="H2515" s="4">
        <v>0</v>
      </c>
      <c r="I2515" s="6">
        <v>3000000</v>
      </c>
      <c r="J2515" s="6">
        <v>2752872</v>
      </c>
      <c r="K2515" s="7">
        <f t="shared" si="78"/>
        <v>247128</v>
      </c>
      <c r="L2515" s="4" t="str">
        <f t="shared" si="79"/>
        <v>SIN REPORTE</v>
      </c>
    </row>
    <row r="2516" spans="1:12" x14ac:dyDescent="0.2">
      <c r="A2516" s="4" t="s">
        <v>11</v>
      </c>
      <c r="B2516" s="4" t="s">
        <v>12</v>
      </c>
      <c r="C2516" s="4" t="s">
        <v>3216</v>
      </c>
      <c r="D2516" s="4" t="s">
        <v>3217</v>
      </c>
      <c r="E2516" s="4" t="s">
        <v>6716</v>
      </c>
      <c r="F2516" s="4">
        <v>1612090</v>
      </c>
      <c r="G2516" s="5" t="s">
        <v>954</v>
      </c>
      <c r="H2516" s="4">
        <v>0</v>
      </c>
      <c r="I2516" s="6">
        <v>3000000</v>
      </c>
      <c r="J2516" s="6">
        <v>2753876</v>
      </c>
      <c r="K2516" s="7">
        <f t="shared" si="78"/>
        <v>246124</v>
      </c>
      <c r="L2516" s="4" t="str">
        <f t="shared" si="79"/>
        <v>SIN REPORTE</v>
      </c>
    </row>
    <row r="2517" spans="1:12" x14ac:dyDescent="0.2">
      <c r="A2517" s="4" t="s">
        <v>11</v>
      </c>
      <c r="B2517" s="4" t="s">
        <v>12</v>
      </c>
      <c r="C2517" s="4" t="s">
        <v>3218</v>
      </c>
      <c r="D2517" s="4" t="s">
        <v>3219</v>
      </c>
      <c r="E2517" s="4" t="s">
        <v>6717</v>
      </c>
      <c r="F2517" s="4">
        <v>676542</v>
      </c>
      <c r="G2517" s="5" t="s">
        <v>954</v>
      </c>
      <c r="H2517" s="4">
        <v>0</v>
      </c>
      <c r="I2517" s="6">
        <v>3000000</v>
      </c>
      <c r="J2517" s="6">
        <v>2754880</v>
      </c>
      <c r="K2517" s="7">
        <f t="shared" si="78"/>
        <v>245120</v>
      </c>
      <c r="L2517" s="4" t="str">
        <f t="shared" si="79"/>
        <v>SIN REPORTE</v>
      </c>
    </row>
    <row r="2518" spans="1:12" x14ac:dyDescent="0.2">
      <c r="A2518" s="4" t="s">
        <v>11</v>
      </c>
      <c r="B2518" s="4" t="s">
        <v>25</v>
      </c>
      <c r="C2518" s="4" t="s">
        <v>1954</v>
      </c>
      <c r="D2518" s="4" t="s">
        <v>3220</v>
      </c>
      <c r="E2518" s="4" t="s">
        <v>6718</v>
      </c>
      <c r="F2518" s="4">
        <v>1538071</v>
      </c>
      <c r="G2518" s="5" t="s">
        <v>954</v>
      </c>
      <c r="H2518" s="4">
        <v>0</v>
      </c>
      <c r="I2518" s="6">
        <v>3000000</v>
      </c>
      <c r="J2518" s="6">
        <v>2755884</v>
      </c>
      <c r="K2518" s="7">
        <f t="shared" si="78"/>
        <v>244116</v>
      </c>
      <c r="L2518" s="4" t="str">
        <f t="shared" si="79"/>
        <v>SIN REPORTE</v>
      </c>
    </row>
    <row r="2519" spans="1:12" x14ac:dyDescent="0.2">
      <c r="A2519" s="4" t="s">
        <v>11</v>
      </c>
      <c r="B2519" s="4" t="s">
        <v>12</v>
      </c>
      <c r="C2519" s="4" t="s">
        <v>1954</v>
      </c>
      <c r="D2519" s="4" t="s">
        <v>3221</v>
      </c>
      <c r="E2519" s="4" t="s">
        <v>6719</v>
      </c>
      <c r="F2519" s="4">
        <v>1519071</v>
      </c>
      <c r="G2519" s="5" t="s">
        <v>954</v>
      </c>
      <c r="H2519" s="4">
        <v>0</v>
      </c>
      <c r="I2519" s="6">
        <v>3000000</v>
      </c>
      <c r="J2519" s="6">
        <v>2756888</v>
      </c>
      <c r="K2519" s="7">
        <f t="shared" si="78"/>
        <v>243112</v>
      </c>
      <c r="L2519" s="4" t="str">
        <f t="shared" si="79"/>
        <v>SIN REPORTE</v>
      </c>
    </row>
    <row r="2520" spans="1:12" x14ac:dyDescent="0.2">
      <c r="A2520" s="4" t="s">
        <v>11</v>
      </c>
      <c r="B2520" s="4" t="s">
        <v>12</v>
      </c>
      <c r="C2520" s="4" t="s">
        <v>2274</v>
      </c>
      <c r="D2520" s="4" t="s">
        <v>1574</v>
      </c>
      <c r="E2520" s="4" t="s">
        <v>6720</v>
      </c>
      <c r="F2520" s="4">
        <v>1116597</v>
      </c>
      <c r="G2520" s="5" t="s">
        <v>954</v>
      </c>
      <c r="H2520" s="4">
        <v>0</v>
      </c>
      <c r="I2520" s="6">
        <v>3000000</v>
      </c>
      <c r="J2520" s="6">
        <v>2757892</v>
      </c>
      <c r="K2520" s="7">
        <f t="shared" si="78"/>
        <v>242108</v>
      </c>
      <c r="L2520" s="4" t="str">
        <f t="shared" si="79"/>
        <v>SIN REPORTE</v>
      </c>
    </row>
    <row r="2521" spans="1:12" x14ac:dyDescent="0.2">
      <c r="A2521" s="4" t="s">
        <v>11</v>
      </c>
      <c r="B2521" s="4" t="s">
        <v>67</v>
      </c>
      <c r="C2521" s="4" t="s">
        <v>1166</v>
      </c>
      <c r="D2521" s="4" t="s">
        <v>3222</v>
      </c>
      <c r="E2521" s="4" t="s">
        <v>6721</v>
      </c>
      <c r="F2521" s="4">
        <v>751618</v>
      </c>
      <c r="G2521" s="5" t="s">
        <v>954</v>
      </c>
      <c r="H2521" s="4">
        <v>0</v>
      </c>
      <c r="I2521" s="6">
        <v>3000000</v>
      </c>
      <c r="J2521" s="6">
        <v>2758896</v>
      </c>
      <c r="K2521" s="7">
        <f t="shared" si="78"/>
        <v>241104</v>
      </c>
      <c r="L2521" s="4" t="str">
        <f t="shared" si="79"/>
        <v>SIN REPORTE</v>
      </c>
    </row>
    <row r="2522" spans="1:12" x14ac:dyDescent="0.2">
      <c r="A2522" s="4" t="s">
        <v>11</v>
      </c>
      <c r="B2522" s="4" t="s">
        <v>50</v>
      </c>
      <c r="C2522" s="4" t="s">
        <v>805</v>
      </c>
      <c r="D2522" s="4" t="s">
        <v>3223</v>
      </c>
      <c r="E2522" s="4" t="s">
        <v>6722</v>
      </c>
      <c r="F2522" s="4">
        <v>678266</v>
      </c>
      <c r="G2522" s="5" t="s">
        <v>954</v>
      </c>
      <c r="H2522" s="4">
        <v>0</v>
      </c>
      <c r="I2522" s="6">
        <v>3000000</v>
      </c>
      <c r="J2522" s="6">
        <v>2759900</v>
      </c>
      <c r="K2522" s="7">
        <f t="shared" si="78"/>
        <v>240100</v>
      </c>
      <c r="L2522" s="4" t="str">
        <f t="shared" si="79"/>
        <v>SIN REPORTE</v>
      </c>
    </row>
    <row r="2523" spans="1:12" x14ac:dyDescent="0.2">
      <c r="A2523" s="4" t="s">
        <v>11</v>
      </c>
      <c r="B2523" s="4" t="s">
        <v>67</v>
      </c>
      <c r="C2523" s="4" t="s">
        <v>3224</v>
      </c>
      <c r="D2523" s="4" t="s">
        <v>3225</v>
      </c>
      <c r="E2523" s="4" t="s">
        <v>6723</v>
      </c>
      <c r="F2523" s="4">
        <v>95139</v>
      </c>
      <c r="G2523" s="5" t="s">
        <v>954</v>
      </c>
      <c r="H2523" s="4">
        <v>0</v>
      </c>
      <c r="I2523" s="6">
        <v>3000000</v>
      </c>
      <c r="J2523" s="6">
        <v>2760904</v>
      </c>
      <c r="K2523" s="7">
        <f t="shared" si="78"/>
        <v>239096</v>
      </c>
      <c r="L2523" s="4" t="str">
        <f t="shared" si="79"/>
        <v>SIN REPORTE</v>
      </c>
    </row>
    <row r="2524" spans="1:12" x14ac:dyDescent="0.2">
      <c r="A2524" s="4" t="s">
        <v>11</v>
      </c>
      <c r="B2524" s="4" t="s">
        <v>25</v>
      </c>
      <c r="C2524" s="4" t="s">
        <v>1286</v>
      </c>
      <c r="D2524" s="4" t="s">
        <v>1255</v>
      </c>
      <c r="E2524" s="4" t="s">
        <v>6724</v>
      </c>
      <c r="F2524" s="4">
        <v>641157</v>
      </c>
      <c r="G2524" s="5" t="s">
        <v>954</v>
      </c>
      <c r="H2524" s="4">
        <v>0</v>
      </c>
      <c r="I2524" s="6">
        <v>3000000</v>
      </c>
      <c r="J2524" s="6">
        <v>2761908</v>
      </c>
      <c r="K2524" s="7">
        <f t="shared" si="78"/>
        <v>238092</v>
      </c>
      <c r="L2524" s="4" t="str">
        <f t="shared" si="79"/>
        <v>SIN REPORTE</v>
      </c>
    </row>
    <row r="2525" spans="1:12" x14ac:dyDescent="0.2">
      <c r="A2525" s="4" t="s">
        <v>11</v>
      </c>
      <c r="B2525" s="4" t="s">
        <v>25</v>
      </c>
      <c r="C2525" s="4" t="s">
        <v>805</v>
      </c>
      <c r="D2525" s="4" t="s">
        <v>3226</v>
      </c>
      <c r="E2525" s="4" t="s">
        <v>6725</v>
      </c>
      <c r="F2525" s="4">
        <v>730802</v>
      </c>
      <c r="G2525" s="5" t="s">
        <v>954</v>
      </c>
      <c r="H2525" s="4">
        <v>0</v>
      </c>
      <c r="I2525" s="6">
        <v>3000000</v>
      </c>
      <c r="J2525" s="6">
        <v>2762912</v>
      </c>
      <c r="K2525" s="7">
        <f t="shared" si="78"/>
        <v>237088</v>
      </c>
      <c r="L2525" s="4" t="str">
        <f t="shared" si="79"/>
        <v>SIN REPORTE</v>
      </c>
    </row>
    <row r="2526" spans="1:12" x14ac:dyDescent="0.2">
      <c r="A2526" s="4" t="s">
        <v>11</v>
      </c>
      <c r="B2526" s="4" t="s">
        <v>12</v>
      </c>
      <c r="C2526" s="4" t="s">
        <v>805</v>
      </c>
      <c r="D2526" s="4" t="s">
        <v>2957</v>
      </c>
      <c r="E2526" s="4" t="s">
        <v>6726</v>
      </c>
      <c r="F2526" s="4">
        <v>89629</v>
      </c>
      <c r="G2526" s="5" t="s">
        <v>954</v>
      </c>
      <c r="H2526" s="4">
        <v>0</v>
      </c>
      <c r="I2526" s="6">
        <v>3000000</v>
      </c>
      <c r="J2526" s="6">
        <v>2763916</v>
      </c>
      <c r="K2526" s="7">
        <f t="shared" si="78"/>
        <v>236084</v>
      </c>
      <c r="L2526" s="4" t="str">
        <f t="shared" si="79"/>
        <v>SIN REPORTE</v>
      </c>
    </row>
    <row r="2527" spans="1:12" x14ac:dyDescent="0.2">
      <c r="A2527" s="4" t="s">
        <v>11</v>
      </c>
      <c r="B2527" s="4" t="s">
        <v>12</v>
      </c>
      <c r="C2527" s="4" t="s">
        <v>3227</v>
      </c>
      <c r="D2527" s="4" t="s">
        <v>3228</v>
      </c>
      <c r="E2527" s="4" t="s">
        <v>6727</v>
      </c>
      <c r="F2527" s="4">
        <v>1743390</v>
      </c>
      <c r="G2527" s="5" t="s">
        <v>954</v>
      </c>
      <c r="H2527" s="4">
        <v>0</v>
      </c>
      <c r="I2527" s="6">
        <v>3000000</v>
      </c>
      <c r="J2527" s="6">
        <v>2764920</v>
      </c>
      <c r="K2527" s="7">
        <f t="shared" si="78"/>
        <v>235080</v>
      </c>
      <c r="L2527" s="4" t="str">
        <f t="shared" si="79"/>
        <v>SIN REPORTE</v>
      </c>
    </row>
    <row r="2528" spans="1:12" x14ac:dyDescent="0.2">
      <c r="A2528" s="4" t="s">
        <v>11</v>
      </c>
      <c r="B2528" s="4" t="s">
        <v>12</v>
      </c>
      <c r="C2528" s="4" t="s">
        <v>2626</v>
      </c>
      <c r="D2528" s="4" t="s">
        <v>3229</v>
      </c>
      <c r="E2528" s="4" t="s">
        <v>6728</v>
      </c>
      <c r="F2528" s="4">
        <v>1753860</v>
      </c>
      <c r="G2528" s="5" t="s">
        <v>954</v>
      </c>
      <c r="H2528" s="4">
        <v>0</v>
      </c>
      <c r="I2528" s="6">
        <v>3000000</v>
      </c>
      <c r="J2528" s="6">
        <v>2765924</v>
      </c>
      <c r="K2528" s="7">
        <f t="shared" si="78"/>
        <v>234076</v>
      </c>
      <c r="L2528" s="4" t="str">
        <f t="shared" si="79"/>
        <v>SIN REPORTE</v>
      </c>
    </row>
    <row r="2529" spans="1:12" x14ac:dyDescent="0.2">
      <c r="A2529" s="4" t="s">
        <v>11</v>
      </c>
      <c r="B2529" s="4" t="s">
        <v>19</v>
      </c>
      <c r="C2529" s="4" t="s">
        <v>2626</v>
      </c>
      <c r="D2529" s="4" t="s">
        <v>3230</v>
      </c>
      <c r="E2529" s="4" t="s">
        <v>6729</v>
      </c>
      <c r="F2529" s="4">
        <v>1602737</v>
      </c>
      <c r="G2529" s="5" t="s">
        <v>954</v>
      </c>
      <c r="H2529" s="4">
        <v>0</v>
      </c>
      <c r="I2529" s="6">
        <v>3000000</v>
      </c>
      <c r="J2529" s="6">
        <v>2766928</v>
      </c>
      <c r="K2529" s="7">
        <f t="shared" si="78"/>
        <v>233072</v>
      </c>
      <c r="L2529" s="4" t="str">
        <f t="shared" si="79"/>
        <v>SIN REPORTE</v>
      </c>
    </row>
    <row r="2530" spans="1:12" x14ac:dyDescent="0.2">
      <c r="A2530" s="4" t="s">
        <v>11</v>
      </c>
      <c r="B2530" s="4" t="s">
        <v>19</v>
      </c>
      <c r="C2530" s="4" t="s">
        <v>3231</v>
      </c>
      <c r="D2530" s="4" t="s">
        <v>3232</v>
      </c>
      <c r="E2530" s="4" t="s">
        <v>6730</v>
      </c>
      <c r="F2530" s="4">
        <v>737005</v>
      </c>
      <c r="G2530" s="5" t="s">
        <v>954</v>
      </c>
      <c r="H2530" s="4">
        <v>0</v>
      </c>
      <c r="I2530" s="6">
        <v>3000000</v>
      </c>
      <c r="J2530" s="6">
        <v>2767932</v>
      </c>
      <c r="K2530" s="7">
        <f t="shared" si="78"/>
        <v>232068</v>
      </c>
      <c r="L2530" s="4" t="str">
        <f t="shared" si="79"/>
        <v>SIN REPORTE</v>
      </c>
    </row>
    <row r="2531" spans="1:12" x14ac:dyDescent="0.2">
      <c r="A2531" s="4" t="s">
        <v>11</v>
      </c>
      <c r="B2531" s="4" t="s">
        <v>12</v>
      </c>
      <c r="C2531" s="4" t="s">
        <v>1217</v>
      </c>
      <c r="D2531" s="4" t="s">
        <v>2686</v>
      </c>
      <c r="E2531" s="4" t="s">
        <v>6731</v>
      </c>
      <c r="F2531" s="4">
        <v>1660453</v>
      </c>
      <c r="G2531" s="5" t="s">
        <v>954</v>
      </c>
      <c r="H2531" s="4">
        <v>0</v>
      </c>
      <c r="I2531" s="6">
        <v>3000000</v>
      </c>
      <c r="J2531" s="6">
        <v>2768936</v>
      </c>
      <c r="K2531" s="7">
        <f t="shared" si="78"/>
        <v>231064</v>
      </c>
      <c r="L2531" s="4" t="str">
        <f t="shared" si="79"/>
        <v>SIN REPORTE</v>
      </c>
    </row>
    <row r="2532" spans="1:12" x14ac:dyDescent="0.2">
      <c r="A2532" s="4" t="s">
        <v>11</v>
      </c>
      <c r="B2532" s="4" t="s">
        <v>12</v>
      </c>
      <c r="C2532" s="4" t="s">
        <v>3233</v>
      </c>
      <c r="D2532" s="4" t="s">
        <v>2911</v>
      </c>
      <c r="E2532" s="4" t="s">
        <v>6732</v>
      </c>
      <c r="F2532" s="4">
        <v>1608478</v>
      </c>
      <c r="G2532" s="5" t="s">
        <v>954</v>
      </c>
      <c r="H2532" s="4">
        <v>0</v>
      </c>
      <c r="I2532" s="6">
        <v>3000000</v>
      </c>
      <c r="J2532" s="6">
        <v>2769940</v>
      </c>
      <c r="K2532" s="7">
        <f t="shared" si="78"/>
        <v>230060</v>
      </c>
      <c r="L2532" s="4" t="str">
        <f t="shared" si="79"/>
        <v>SIN REPORTE</v>
      </c>
    </row>
    <row r="2533" spans="1:12" x14ac:dyDescent="0.2">
      <c r="A2533" s="4" t="s">
        <v>11</v>
      </c>
      <c r="B2533" s="4" t="s">
        <v>12</v>
      </c>
      <c r="C2533" s="4" t="s">
        <v>1217</v>
      </c>
      <c r="D2533" s="4" t="s">
        <v>3234</v>
      </c>
      <c r="E2533" s="4" t="s">
        <v>6733</v>
      </c>
      <c r="F2533" s="4">
        <v>609386</v>
      </c>
      <c r="G2533" s="5" t="s">
        <v>954</v>
      </c>
      <c r="H2533" s="4">
        <v>0</v>
      </c>
      <c r="I2533" s="6">
        <v>3000000</v>
      </c>
      <c r="J2533" s="6">
        <v>2770944</v>
      </c>
      <c r="K2533" s="7">
        <f t="shared" si="78"/>
        <v>229056</v>
      </c>
      <c r="L2533" s="4" t="str">
        <f t="shared" si="79"/>
        <v>SIN REPORTE</v>
      </c>
    </row>
    <row r="2534" spans="1:12" x14ac:dyDescent="0.2">
      <c r="A2534" s="4" t="s">
        <v>11</v>
      </c>
      <c r="B2534" s="4" t="s">
        <v>12</v>
      </c>
      <c r="C2534" s="4" t="s">
        <v>1217</v>
      </c>
      <c r="D2534" s="4" t="s">
        <v>619</v>
      </c>
      <c r="E2534" s="4" t="s">
        <v>6734</v>
      </c>
      <c r="F2534" s="4">
        <v>1608288</v>
      </c>
      <c r="G2534" s="5" t="s">
        <v>954</v>
      </c>
      <c r="H2534" s="4">
        <v>0</v>
      </c>
      <c r="I2534" s="6">
        <v>3000000</v>
      </c>
      <c r="J2534" s="6">
        <v>2771948</v>
      </c>
      <c r="K2534" s="7">
        <f t="shared" si="78"/>
        <v>228052</v>
      </c>
      <c r="L2534" s="4" t="str">
        <f t="shared" si="79"/>
        <v>SIN REPORTE</v>
      </c>
    </row>
    <row r="2535" spans="1:12" x14ac:dyDescent="0.2">
      <c r="A2535" s="4" t="s">
        <v>11</v>
      </c>
      <c r="B2535" s="4" t="s">
        <v>25</v>
      </c>
      <c r="C2535" s="4" t="s">
        <v>1217</v>
      </c>
      <c r="D2535" s="4" t="s">
        <v>3235</v>
      </c>
      <c r="E2535" s="4" t="s">
        <v>6735</v>
      </c>
      <c r="F2535" s="4">
        <v>114096</v>
      </c>
      <c r="G2535" s="5" t="s">
        <v>954</v>
      </c>
      <c r="H2535" s="4">
        <v>0</v>
      </c>
      <c r="I2535" s="6">
        <v>3000000</v>
      </c>
      <c r="J2535" s="6">
        <v>2772952</v>
      </c>
      <c r="K2535" s="7">
        <f t="shared" si="78"/>
        <v>227048</v>
      </c>
      <c r="L2535" s="4" t="str">
        <f t="shared" si="79"/>
        <v>SIN REPORTE</v>
      </c>
    </row>
    <row r="2536" spans="1:12" x14ac:dyDescent="0.2">
      <c r="A2536" s="4" t="s">
        <v>11</v>
      </c>
      <c r="B2536" s="4" t="s">
        <v>12</v>
      </c>
      <c r="C2536" s="4" t="s">
        <v>1217</v>
      </c>
      <c r="D2536" s="4" t="s">
        <v>3236</v>
      </c>
      <c r="E2536" s="4" t="s">
        <v>6736</v>
      </c>
      <c r="F2536" s="4">
        <v>613909</v>
      </c>
      <c r="G2536" s="5" t="s">
        <v>954</v>
      </c>
      <c r="H2536" s="4">
        <v>0</v>
      </c>
      <c r="I2536" s="6">
        <v>3000000</v>
      </c>
      <c r="J2536" s="6">
        <v>2773956</v>
      </c>
      <c r="K2536" s="7">
        <f t="shared" si="78"/>
        <v>226044</v>
      </c>
      <c r="L2536" s="4" t="str">
        <f t="shared" si="79"/>
        <v>SIN REPORTE</v>
      </c>
    </row>
    <row r="2537" spans="1:12" x14ac:dyDescent="0.2">
      <c r="A2537" s="4" t="s">
        <v>11</v>
      </c>
      <c r="B2537" s="4" t="s">
        <v>12</v>
      </c>
      <c r="C2537" s="4" t="s">
        <v>1207</v>
      </c>
      <c r="D2537" s="4" t="s">
        <v>1873</v>
      </c>
      <c r="E2537" s="4" t="s">
        <v>6737</v>
      </c>
      <c r="F2537" s="4">
        <v>532265</v>
      </c>
      <c r="G2537" s="5" t="s">
        <v>954</v>
      </c>
      <c r="H2537" s="4">
        <v>0</v>
      </c>
      <c r="I2537" s="6">
        <v>3000000</v>
      </c>
      <c r="J2537" s="6">
        <v>2774960</v>
      </c>
      <c r="K2537" s="7">
        <f t="shared" si="78"/>
        <v>225040</v>
      </c>
      <c r="L2537" s="4" t="str">
        <f t="shared" si="79"/>
        <v>SIN REPORTE</v>
      </c>
    </row>
    <row r="2538" spans="1:12" x14ac:dyDescent="0.2">
      <c r="A2538" s="4" t="s">
        <v>11</v>
      </c>
      <c r="B2538" s="4" t="s">
        <v>12</v>
      </c>
      <c r="C2538" s="4" t="s">
        <v>275</v>
      </c>
      <c r="D2538" s="4" t="s">
        <v>3237</v>
      </c>
      <c r="E2538" s="4" t="s">
        <v>6738</v>
      </c>
      <c r="F2538" s="4">
        <v>1659471</v>
      </c>
      <c r="G2538" s="5" t="s">
        <v>954</v>
      </c>
      <c r="H2538" s="4">
        <v>0</v>
      </c>
      <c r="I2538" s="6">
        <v>3000000</v>
      </c>
      <c r="J2538" s="6">
        <v>2775964</v>
      </c>
      <c r="K2538" s="7">
        <f t="shared" si="78"/>
        <v>224036</v>
      </c>
      <c r="L2538" s="4" t="str">
        <f t="shared" si="79"/>
        <v>SIN REPORTE</v>
      </c>
    </row>
    <row r="2539" spans="1:12" x14ac:dyDescent="0.2">
      <c r="A2539" s="4" t="s">
        <v>11</v>
      </c>
      <c r="B2539" s="4" t="s">
        <v>16</v>
      </c>
      <c r="C2539" s="4" t="s">
        <v>275</v>
      </c>
      <c r="D2539" s="4" t="s">
        <v>979</v>
      </c>
      <c r="E2539" s="4" t="s">
        <v>6739</v>
      </c>
      <c r="F2539" s="4">
        <v>1119765</v>
      </c>
      <c r="G2539" s="5" t="s">
        <v>954</v>
      </c>
      <c r="H2539" s="4">
        <v>0</v>
      </c>
      <c r="I2539" s="6">
        <v>3000000</v>
      </c>
      <c r="J2539" s="6">
        <v>2776968</v>
      </c>
      <c r="K2539" s="7">
        <f t="shared" si="78"/>
        <v>223032</v>
      </c>
      <c r="L2539" s="4" t="str">
        <f t="shared" si="79"/>
        <v>SIN REPORTE</v>
      </c>
    </row>
    <row r="2540" spans="1:12" x14ac:dyDescent="0.2">
      <c r="A2540" s="4" t="s">
        <v>11</v>
      </c>
      <c r="B2540" s="4" t="s">
        <v>22</v>
      </c>
      <c r="C2540" s="4" t="s">
        <v>275</v>
      </c>
      <c r="D2540" s="4" t="s">
        <v>3238</v>
      </c>
      <c r="E2540" s="4" t="s">
        <v>6740</v>
      </c>
      <c r="F2540" s="4">
        <v>1378080</v>
      </c>
      <c r="G2540" s="5" t="s">
        <v>954</v>
      </c>
      <c r="H2540" s="4">
        <v>0</v>
      </c>
      <c r="I2540" s="6">
        <v>3000000</v>
      </c>
      <c r="J2540" s="6">
        <v>2777972</v>
      </c>
      <c r="K2540" s="7">
        <f t="shared" si="78"/>
        <v>222028</v>
      </c>
      <c r="L2540" s="4" t="str">
        <f t="shared" si="79"/>
        <v>SIN REPORTE</v>
      </c>
    </row>
    <row r="2541" spans="1:12" x14ac:dyDescent="0.2">
      <c r="A2541" s="4" t="s">
        <v>11</v>
      </c>
      <c r="B2541" s="4" t="s">
        <v>22</v>
      </c>
      <c r="C2541" s="4" t="s">
        <v>4207</v>
      </c>
      <c r="D2541" s="9" t="s">
        <v>1104</v>
      </c>
      <c r="E2541" s="4" t="s">
        <v>6741</v>
      </c>
      <c r="F2541" s="4">
        <v>605327</v>
      </c>
      <c r="G2541" s="5" t="s">
        <v>954</v>
      </c>
      <c r="H2541" s="4">
        <v>0</v>
      </c>
      <c r="I2541" s="6">
        <v>3000000</v>
      </c>
      <c r="J2541" s="6">
        <v>2778976</v>
      </c>
      <c r="K2541" s="7">
        <f t="shared" si="78"/>
        <v>221024</v>
      </c>
      <c r="L2541" s="4" t="str">
        <f t="shared" si="79"/>
        <v>SIN REPORTE</v>
      </c>
    </row>
    <row r="2542" spans="1:12" x14ac:dyDescent="0.2">
      <c r="A2542" s="4" t="s">
        <v>11</v>
      </c>
      <c r="B2542" s="4" t="s">
        <v>12</v>
      </c>
      <c r="C2542" s="4" t="s">
        <v>4207</v>
      </c>
      <c r="D2542" s="9" t="s">
        <v>4210</v>
      </c>
      <c r="E2542" s="4" t="s">
        <v>6742</v>
      </c>
      <c r="F2542" s="4">
        <v>520047</v>
      </c>
      <c r="G2542" s="5" t="s">
        <v>954</v>
      </c>
      <c r="H2542" s="4">
        <v>0</v>
      </c>
      <c r="I2542" s="6">
        <v>3000000</v>
      </c>
      <c r="J2542" s="6">
        <v>2779980</v>
      </c>
      <c r="K2542" s="7">
        <f t="shared" si="78"/>
        <v>220020</v>
      </c>
      <c r="L2542" s="4" t="str">
        <f t="shared" si="79"/>
        <v>SIN REPORTE</v>
      </c>
    </row>
    <row r="2543" spans="1:12" x14ac:dyDescent="0.2">
      <c r="A2543" s="4" t="s">
        <v>11</v>
      </c>
      <c r="B2543" s="4" t="s">
        <v>16</v>
      </c>
      <c r="C2543" s="4" t="s">
        <v>4207</v>
      </c>
      <c r="D2543" s="9" t="s">
        <v>310</v>
      </c>
      <c r="E2543" s="4" t="s">
        <v>6743</v>
      </c>
      <c r="F2543" s="4">
        <v>1511086</v>
      </c>
      <c r="G2543" s="5" t="s">
        <v>954</v>
      </c>
      <c r="H2543" s="4">
        <v>0</v>
      </c>
      <c r="I2543" s="6">
        <v>3000000</v>
      </c>
      <c r="J2543" s="6">
        <v>2780984</v>
      </c>
      <c r="K2543" s="7">
        <f t="shared" si="78"/>
        <v>219016</v>
      </c>
      <c r="L2543" s="4" t="str">
        <f t="shared" si="79"/>
        <v>SIN REPORTE</v>
      </c>
    </row>
    <row r="2544" spans="1:12" x14ac:dyDescent="0.2">
      <c r="A2544" s="4" t="s">
        <v>11</v>
      </c>
      <c r="B2544" s="4" t="s">
        <v>50</v>
      </c>
      <c r="C2544" s="4" t="s">
        <v>2877</v>
      </c>
      <c r="D2544" s="4" t="s">
        <v>3239</v>
      </c>
      <c r="E2544" s="4" t="s">
        <v>6744</v>
      </c>
      <c r="F2544" s="4">
        <v>676443</v>
      </c>
      <c r="G2544" s="5" t="s">
        <v>954</v>
      </c>
      <c r="H2544" s="4">
        <v>0</v>
      </c>
      <c r="I2544" s="6">
        <v>3000000</v>
      </c>
      <c r="J2544" s="6">
        <v>2781988</v>
      </c>
      <c r="K2544" s="7">
        <f t="shared" si="78"/>
        <v>218012</v>
      </c>
      <c r="L2544" s="4" t="str">
        <f t="shared" si="79"/>
        <v>SIN REPORTE</v>
      </c>
    </row>
    <row r="2545" spans="1:12" x14ac:dyDescent="0.2">
      <c r="A2545" s="4" t="s">
        <v>11</v>
      </c>
      <c r="B2545" s="4" t="s">
        <v>12</v>
      </c>
      <c r="C2545" s="4" t="s">
        <v>1184</v>
      </c>
      <c r="D2545" s="4" t="s">
        <v>2677</v>
      </c>
      <c r="E2545" s="4" t="s">
        <v>6745</v>
      </c>
      <c r="F2545" s="4">
        <v>1659158</v>
      </c>
      <c r="G2545" s="5" t="s">
        <v>954</v>
      </c>
      <c r="H2545" s="4">
        <v>0</v>
      </c>
      <c r="I2545" s="6">
        <v>3000000</v>
      </c>
      <c r="J2545" s="6">
        <v>2782992</v>
      </c>
      <c r="K2545" s="7">
        <f t="shared" si="78"/>
        <v>217008</v>
      </c>
      <c r="L2545" s="4" t="str">
        <f t="shared" si="79"/>
        <v>SIN REPORTE</v>
      </c>
    </row>
    <row r="2546" spans="1:12" x14ac:dyDescent="0.2">
      <c r="A2546" s="4" t="s">
        <v>11</v>
      </c>
      <c r="B2546" s="4" t="s">
        <v>19</v>
      </c>
      <c r="C2546" s="4" t="s">
        <v>2522</v>
      </c>
      <c r="D2546" s="4" t="s">
        <v>3240</v>
      </c>
      <c r="E2546" s="4" t="s">
        <v>6746</v>
      </c>
      <c r="F2546" s="4">
        <v>1713732</v>
      </c>
      <c r="G2546" s="5" t="s">
        <v>954</v>
      </c>
      <c r="H2546" s="4">
        <v>0</v>
      </c>
      <c r="I2546" s="6">
        <v>3000000</v>
      </c>
      <c r="J2546" s="6">
        <v>2783996</v>
      </c>
      <c r="K2546" s="7">
        <f t="shared" si="78"/>
        <v>216004</v>
      </c>
      <c r="L2546" s="4" t="str">
        <f t="shared" si="79"/>
        <v>SIN REPORTE</v>
      </c>
    </row>
    <row r="2547" spans="1:12" x14ac:dyDescent="0.2">
      <c r="A2547" s="4" t="s">
        <v>11</v>
      </c>
      <c r="B2547" s="4" t="s">
        <v>25</v>
      </c>
      <c r="C2547" s="4" t="s">
        <v>2522</v>
      </c>
      <c r="D2547" s="4" t="s">
        <v>3241</v>
      </c>
      <c r="E2547" s="4" t="s">
        <v>6747</v>
      </c>
      <c r="F2547" s="4">
        <v>997658</v>
      </c>
      <c r="G2547" s="5" t="s">
        <v>954</v>
      </c>
      <c r="H2547" s="4">
        <v>0</v>
      </c>
      <c r="I2547" s="6">
        <v>3000000</v>
      </c>
      <c r="J2547" s="6">
        <v>2785000</v>
      </c>
      <c r="K2547" s="7">
        <f t="shared" si="78"/>
        <v>215000</v>
      </c>
      <c r="L2547" s="4" t="str">
        <f t="shared" si="79"/>
        <v>SIN REPORTE</v>
      </c>
    </row>
    <row r="2548" spans="1:12" x14ac:dyDescent="0.2">
      <c r="A2548" s="4" t="s">
        <v>11</v>
      </c>
      <c r="B2548" s="4" t="s">
        <v>67</v>
      </c>
      <c r="C2548" s="4" t="s">
        <v>2522</v>
      </c>
      <c r="D2548" s="4" t="s">
        <v>3242</v>
      </c>
      <c r="E2548" s="4" t="s">
        <v>6748</v>
      </c>
      <c r="F2548" s="4">
        <v>1395233</v>
      </c>
      <c r="G2548" s="5" t="s">
        <v>954</v>
      </c>
      <c r="H2548" s="4">
        <v>0</v>
      </c>
      <c r="I2548" s="6">
        <v>3000000</v>
      </c>
      <c r="J2548" s="6">
        <v>2786004</v>
      </c>
      <c r="K2548" s="7">
        <f t="shared" si="78"/>
        <v>213996</v>
      </c>
      <c r="L2548" s="4" t="str">
        <f t="shared" si="79"/>
        <v>SIN REPORTE</v>
      </c>
    </row>
    <row r="2549" spans="1:12" x14ac:dyDescent="0.2">
      <c r="A2549" s="4" t="s">
        <v>11</v>
      </c>
      <c r="B2549" s="4" t="s">
        <v>25</v>
      </c>
      <c r="C2549" s="4" t="s">
        <v>2522</v>
      </c>
      <c r="D2549" s="4" t="s">
        <v>3243</v>
      </c>
      <c r="E2549" s="4" t="s">
        <v>6749</v>
      </c>
      <c r="F2549" s="4">
        <v>676914</v>
      </c>
      <c r="G2549" s="5" t="s">
        <v>954</v>
      </c>
      <c r="H2549" s="4">
        <v>0</v>
      </c>
      <c r="I2549" s="6">
        <v>3000000</v>
      </c>
      <c r="J2549" s="6">
        <v>2787008</v>
      </c>
      <c r="K2549" s="7">
        <f t="shared" si="78"/>
        <v>212992</v>
      </c>
      <c r="L2549" s="4" t="str">
        <f t="shared" si="79"/>
        <v>SIN REPORTE</v>
      </c>
    </row>
    <row r="2550" spans="1:12" x14ac:dyDescent="0.2">
      <c r="A2550" s="4" t="s">
        <v>11</v>
      </c>
      <c r="B2550" s="4" t="s">
        <v>146</v>
      </c>
      <c r="C2550" s="4" t="s">
        <v>1423</v>
      </c>
      <c r="D2550" s="4" t="s">
        <v>105</v>
      </c>
      <c r="E2550" s="4" t="s">
        <v>6750</v>
      </c>
      <c r="F2550" s="4">
        <v>1451283</v>
      </c>
      <c r="G2550" s="5" t="s">
        <v>954</v>
      </c>
      <c r="H2550" s="4">
        <v>0</v>
      </c>
      <c r="I2550" s="6">
        <v>3000000</v>
      </c>
      <c r="J2550" s="6">
        <v>2788012</v>
      </c>
      <c r="K2550" s="7">
        <f t="shared" si="78"/>
        <v>211988</v>
      </c>
      <c r="L2550" s="4" t="str">
        <f t="shared" si="79"/>
        <v>SIN REPORTE</v>
      </c>
    </row>
    <row r="2551" spans="1:12" x14ac:dyDescent="0.2">
      <c r="A2551" s="4" t="s">
        <v>11</v>
      </c>
      <c r="B2551" s="4" t="s">
        <v>22</v>
      </c>
      <c r="C2551" s="4" t="s">
        <v>191</v>
      </c>
      <c r="D2551" s="4" t="s">
        <v>3244</v>
      </c>
      <c r="E2551" s="4" t="s">
        <v>6751</v>
      </c>
      <c r="F2551" s="4">
        <v>1366911</v>
      </c>
      <c r="G2551" s="5" t="s">
        <v>954</v>
      </c>
      <c r="H2551" s="4">
        <v>0</v>
      </c>
      <c r="I2551" s="6">
        <v>3000000</v>
      </c>
      <c r="J2551" s="6">
        <v>2789016</v>
      </c>
      <c r="K2551" s="7">
        <f t="shared" si="78"/>
        <v>210984</v>
      </c>
      <c r="L2551" s="4" t="str">
        <f t="shared" si="79"/>
        <v>SIN REPORTE</v>
      </c>
    </row>
    <row r="2552" spans="1:12" x14ac:dyDescent="0.2">
      <c r="A2552" s="4" t="s">
        <v>11</v>
      </c>
      <c r="B2552" s="4" t="s">
        <v>19</v>
      </c>
      <c r="C2552" s="4" t="s">
        <v>191</v>
      </c>
      <c r="D2552" s="4" t="s">
        <v>3245</v>
      </c>
      <c r="E2552" s="4" t="s">
        <v>6752</v>
      </c>
      <c r="F2552" s="4">
        <v>602225</v>
      </c>
      <c r="G2552" s="5" t="s">
        <v>954</v>
      </c>
      <c r="H2552" s="4">
        <v>0</v>
      </c>
      <c r="I2552" s="6">
        <v>3000000</v>
      </c>
      <c r="J2552" s="6">
        <v>2790020</v>
      </c>
      <c r="K2552" s="7">
        <f t="shared" si="78"/>
        <v>209980</v>
      </c>
      <c r="L2552" s="4" t="str">
        <f t="shared" si="79"/>
        <v>SIN REPORTE</v>
      </c>
    </row>
    <row r="2553" spans="1:12" x14ac:dyDescent="0.2">
      <c r="A2553" s="4" t="s">
        <v>11</v>
      </c>
      <c r="B2553" s="4" t="s">
        <v>19</v>
      </c>
      <c r="C2553" s="4" t="s">
        <v>3246</v>
      </c>
      <c r="D2553" s="4" t="s">
        <v>3247</v>
      </c>
      <c r="E2553" s="4" t="s">
        <v>6753</v>
      </c>
      <c r="F2553" s="4">
        <v>755882</v>
      </c>
      <c r="G2553" s="5" t="s">
        <v>954</v>
      </c>
      <c r="H2553" s="4">
        <v>0</v>
      </c>
      <c r="I2553" s="6">
        <v>3000000</v>
      </c>
      <c r="J2553" s="6">
        <v>2791024</v>
      </c>
      <c r="K2553" s="7">
        <f t="shared" si="78"/>
        <v>208976</v>
      </c>
      <c r="L2553" s="4" t="str">
        <f t="shared" si="79"/>
        <v>SIN REPORTE</v>
      </c>
    </row>
    <row r="2554" spans="1:12" x14ac:dyDescent="0.2">
      <c r="A2554" s="4" t="s">
        <v>11</v>
      </c>
      <c r="B2554" s="4" t="s">
        <v>12</v>
      </c>
      <c r="C2554" s="4" t="s">
        <v>686</v>
      </c>
      <c r="D2554" s="4" t="s">
        <v>3248</v>
      </c>
      <c r="E2554" s="4" t="s">
        <v>6754</v>
      </c>
      <c r="F2554" s="4">
        <v>1295094</v>
      </c>
      <c r="G2554" s="5" t="s">
        <v>954</v>
      </c>
      <c r="H2554" s="4">
        <v>0</v>
      </c>
      <c r="I2554" s="6">
        <v>3000000</v>
      </c>
      <c r="J2554" s="6">
        <v>2792028</v>
      </c>
      <c r="K2554" s="7">
        <f t="shared" si="78"/>
        <v>207972</v>
      </c>
      <c r="L2554" s="4" t="str">
        <f t="shared" si="79"/>
        <v>SIN REPORTE</v>
      </c>
    </row>
    <row r="2555" spans="1:12" x14ac:dyDescent="0.2">
      <c r="A2555" s="4" t="s">
        <v>11</v>
      </c>
      <c r="B2555" s="4" t="s">
        <v>22</v>
      </c>
      <c r="C2555" s="4" t="s">
        <v>686</v>
      </c>
      <c r="D2555" s="4" t="s">
        <v>3249</v>
      </c>
      <c r="E2555" s="4" t="s">
        <v>6755</v>
      </c>
      <c r="F2555" s="4">
        <v>640712</v>
      </c>
      <c r="G2555" s="5" t="s">
        <v>954</v>
      </c>
      <c r="H2555" s="4">
        <v>0</v>
      </c>
      <c r="I2555" s="6">
        <v>3000000</v>
      </c>
      <c r="J2555" s="6">
        <v>2793032</v>
      </c>
      <c r="K2555" s="7">
        <f t="shared" si="78"/>
        <v>206968</v>
      </c>
      <c r="L2555" s="4" t="str">
        <f t="shared" si="79"/>
        <v>SIN REPORTE</v>
      </c>
    </row>
    <row r="2556" spans="1:12" x14ac:dyDescent="0.2">
      <c r="A2556" s="4" t="s">
        <v>11</v>
      </c>
      <c r="B2556" s="4" t="s">
        <v>157</v>
      </c>
      <c r="C2556" s="4" t="s">
        <v>3250</v>
      </c>
      <c r="D2556" s="4" t="s">
        <v>3251</v>
      </c>
      <c r="E2556" s="4" t="s">
        <v>6756</v>
      </c>
      <c r="F2556" s="4">
        <v>755957</v>
      </c>
      <c r="G2556" s="5" t="s">
        <v>954</v>
      </c>
      <c r="H2556" s="4">
        <v>0</v>
      </c>
      <c r="I2556" s="6">
        <v>3000000</v>
      </c>
      <c r="J2556" s="6">
        <v>2794036</v>
      </c>
      <c r="K2556" s="7">
        <f t="shared" si="78"/>
        <v>205964</v>
      </c>
      <c r="L2556" s="4" t="str">
        <f t="shared" si="79"/>
        <v>SIN REPORTE</v>
      </c>
    </row>
    <row r="2557" spans="1:12" x14ac:dyDescent="0.2">
      <c r="A2557" s="4" t="s">
        <v>11</v>
      </c>
      <c r="B2557" s="4" t="s">
        <v>12</v>
      </c>
      <c r="C2557" s="4" t="s">
        <v>686</v>
      </c>
      <c r="D2557" s="4" t="s">
        <v>3252</v>
      </c>
      <c r="E2557" s="4" t="s">
        <v>6757</v>
      </c>
      <c r="F2557" s="4">
        <v>47874</v>
      </c>
      <c r="G2557" s="5" t="s">
        <v>954</v>
      </c>
      <c r="H2557" s="4">
        <v>0</v>
      </c>
      <c r="I2557" s="6">
        <v>3000000</v>
      </c>
      <c r="J2557" s="6">
        <v>2795040</v>
      </c>
      <c r="K2557" s="7">
        <f t="shared" si="78"/>
        <v>204960</v>
      </c>
      <c r="L2557" s="4" t="str">
        <f t="shared" si="79"/>
        <v>SIN REPORTE</v>
      </c>
    </row>
    <row r="2558" spans="1:12" x14ac:dyDescent="0.2">
      <c r="A2558" s="4" t="s">
        <v>11</v>
      </c>
      <c r="B2558" s="4" t="s">
        <v>12</v>
      </c>
      <c r="C2558" s="4" t="s">
        <v>686</v>
      </c>
      <c r="D2558" s="4" t="s">
        <v>3253</v>
      </c>
      <c r="E2558" s="4" t="s">
        <v>6758</v>
      </c>
      <c r="F2558" s="4">
        <v>734531</v>
      </c>
      <c r="G2558" s="5" t="s">
        <v>954</v>
      </c>
      <c r="H2558" s="4">
        <v>0</v>
      </c>
      <c r="I2558" s="6">
        <v>3000000</v>
      </c>
      <c r="J2558" s="6">
        <v>2796044</v>
      </c>
      <c r="K2558" s="7">
        <f t="shared" si="78"/>
        <v>203956</v>
      </c>
      <c r="L2558" s="4" t="str">
        <f t="shared" si="79"/>
        <v>SIN REPORTE</v>
      </c>
    </row>
    <row r="2559" spans="1:12" x14ac:dyDescent="0.2">
      <c r="A2559" s="4" t="s">
        <v>11</v>
      </c>
      <c r="B2559" s="4" t="s">
        <v>12</v>
      </c>
      <c r="C2559" s="4" t="s">
        <v>686</v>
      </c>
      <c r="D2559" s="4" t="s">
        <v>3254</v>
      </c>
      <c r="E2559" s="4" t="s">
        <v>6759</v>
      </c>
      <c r="F2559" s="4">
        <v>1608221</v>
      </c>
      <c r="G2559" s="5" t="s">
        <v>954</v>
      </c>
      <c r="H2559" s="4">
        <v>0</v>
      </c>
      <c r="I2559" s="6">
        <v>3000000</v>
      </c>
      <c r="J2559" s="6">
        <v>2797048</v>
      </c>
      <c r="K2559" s="7">
        <f t="shared" si="78"/>
        <v>202952</v>
      </c>
      <c r="L2559" s="4" t="str">
        <f t="shared" si="79"/>
        <v>SIN REPORTE</v>
      </c>
    </row>
    <row r="2560" spans="1:12" x14ac:dyDescent="0.2">
      <c r="A2560" s="4" t="s">
        <v>11</v>
      </c>
      <c r="B2560" s="4" t="s">
        <v>25</v>
      </c>
      <c r="C2560" s="4" t="s">
        <v>462</v>
      </c>
      <c r="D2560" s="4" t="s">
        <v>3255</v>
      </c>
      <c r="E2560" s="4" t="s">
        <v>6760</v>
      </c>
      <c r="F2560" s="4">
        <v>578177</v>
      </c>
      <c r="G2560" s="5" t="s">
        <v>954</v>
      </c>
      <c r="H2560" s="4">
        <v>0</v>
      </c>
      <c r="I2560" s="6">
        <v>3000000</v>
      </c>
      <c r="J2560" s="6">
        <v>2798052</v>
      </c>
      <c r="K2560" s="7">
        <f t="shared" si="78"/>
        <v>201948</v>
      </c>
      <c r="L2560" s="4" t="str">
        <f t="shared" si="79"/>
        <v>SIN REPORTE</v>
      </c>
    </row>
    <row r="2561" spans="1:12" x14ac:dyDescent="0.2">
      <c r="A2561" s="4" t="s">
        <v>11</v>
      </c>
      <c r="B2561" s="4" t="s">
        <v>50</v>
      </c>
      <c r="C2561" s="4" t="s">
        <v>191</v>
      </c>
      <c r="D2561" s="4" t="s">
        <v>3256</v>
      </c>
      <c r="E2561" s="4" t="s">
        <v>6761</v>
      </c>
      <c r="F2561" s="4">
        <v>998904</v>
      </c>
      <c r="G2561" s="5" t="s">
        <v>954</v>
      </c>
      <c r="H2561" s="4">
        <v>0</v>
      </c>
      <c r="I2561" s="6">
        <v>3000000</v>
      </c>
      <c r="J2561" s="6">
        <v>2799056</v>
      </c>
      <c r="K2561" s="7">
        <f t="shared" si="78"/>
        <v>200944</v>
      </c>
      <c r="L2561" s="4" t="str">
        <f t="shared" si="79"/>
        <v>SIN REPORTE</v>
      </c>
    </row>
    <row r="2562" spans="1:12" x14ac:dyDescent="0.2">
      <c r="A2562" s="4" t="s">
        <v>11</v>
      </c>
      <c r="B2562" s="4" t="s">
        <v>19</v>
      </c>
      <c r="C2562" s="4" t="s">
        <v>1023</v>
      </c>
      <c r="D2562" s="4" t="s">
        <v>1415</v>
      </c>
      <c r="E2562" s="4" t="s">
        <v>6762</v>
      </c>
      <c r="F2562" s="4">
        <v>1016045</v>
      </c>
      <c r="G2562" s="5" t="s">
        <v>954</v>
      </c>
      <c r="H2562" s="4">
        <v>0</v>
      </c>
      <c r="I2562" s="6">
        <v>3000000</v>
      </c>
      <c r="J2562" s="6">
        <v>2800060</v>
      </c>
      <c r="K2562" s="7">
        <f t="shared" si="78"/>
        <v>199940</v>
      </c>
      <c r="L2562" s="4" t="str">
        <f t="shared" si="79"/>
        <v>SIN REPORTE</v>
      </c>
    </row>
    <row r="2563" spans="1:12" x14ac:dyDescent="0.2">
      <c r="A2563" s="4" t="s">
        <v>11</v>
      </c>
      <c r="B2563" s="4" t="s">
        <v>146</v>
      </c>
      <c r="C2563" s="4" t="s">
        <v>1023</v>
      </c>
      <c r="D2563" s="4" t="s">
        <v>158</v>
      </c>
      <c r="E2563" s="4" t="s">
        <v>6763</v>
      </c>
      <c r="F2563" s="4">
        <v>1556032</v>
      </c>
      <c r="G2563" s="5" t="s">
        <v>954</v>
      </c>
      <c r="H2563" s="4">
        <v>0</v>
      </c>
      <c r="I2563" s="6">
        <v>3000000</v>
      </c>
      <c r="J2563" s="6">
        <v>2801064</v>
      </c>
      <c r="K2563" s="7">
        <f t="shared" ref="K2563:K2626" si="80">I2563-J2563</f>
        <v>198936</v>
      </c>
      <c r="L2563" s="4" t="str">
        <f t="shared" ref="L2563:L2626" si="81">IF(H2563=0,"SIN REPORTE",IF(H2563&lt;=90,"COBRO JURIDICO","CARTERA CASTIGADA"))</f>
        <v>SIN REPORTE</v>
      </c>
    </row>
    <row r="2564" spans="1:12" x14ac:dyDescent="0.2">
      <c r="A2564" s="4" t="s">
        <v>11</v>
      </c>
      <c r="B2564" s="4" t="s">
        <v>50</v>
      </c>
      <c r="C2564" s="4" t="s">
        <v>191</v>
      </c>
      <c r="D2564" s="4" t="s">
        <v>3257</v>
      </c>
      <c r="E2564" s="4" t="s">
        <v>6764</v>
      </c>
      <c r="F2564" s="4">
        <v>607943</v>
      </c>
      <c r="G2564" s="5" t="s">
        <v>954</v>
      </c>
      <c r="H2564" s="4">
        <v>0</v>
      </c>
      <c r="I2564" s="6">
        <v>3000000</v>
      </c>
      <c r="J2564" s="6">
        <v>2802068</v>
      </c>
      <c r="K2564" s="7">
        <f t="shared" si="80"/>
        <v>197932</v>
      </c>
      <c r="L2564" s="4" t="str">
        <f t="shared" si="81"/>
        <v>SIN REPORTE</v>
      </c>
    </row>
    <row r="2565" spans="1:12" x14ac:dyDescent="0.2">
      <c r="A2565" s="4" t="s">
        <v>11</v>
      </c>
      <c r="B2565" s="4" t="s">
        <v>12</v>
      </c>
      <c r="C2565" s="4" t="s">
        <v>1246</v>
      </c>
      <c r="D2565" s="4" t="s">
        <v>3258</v>
      </c>
      <c r="E2565" s="4" t="s">
        <v>6765</v>
      </c>
      <c r="F2565" s="4">
        <v>1660008</v>
      </c>
      <c r="G2565" s="5" t="s">
        <v>954</v>
      </c>
      <c r="H2565" s="4">
        <v>0</v>
      </c>
      <c r="I2565" s="6">
        <v>3000000</v>
      </c>
      <c r="J2565" s="6">
        <v>2803072</v>
      </c>
      <c r="K2565" s="7">
        <f t="shared" si="80"/>
        <v>196928</v>
      </c>
      <c r="L2565" s="4" t="str">
        <f t="shared" si="81"/>
        <v>SIN REPORTE</v>
      </c>
    </row>
    <row r="2566" spans="1:12" x14ac:dyDescent="0.2">
      <c r="A2566" s="4" t="s">
        <v>11</v>
      </c>
      <c r="B2566" s="4" t="s">
        <v>146</v>
      </c>
      <c r="C2566" s="4" t="s">
        <v>191</v>
      </c>
      <c r="D2566" s="4" t="s">
        <v>3259</v>
      </c>
      <c r="E2566" s="4" t="s">
        <v>6766</v>
      </c>
      <c r="F2566" s="4">
        <v>754844</v>
      </c>
      <c r="G2566" s="5" t="s">
        <v>954</v>
      </c>
      <c r="H2566" s="4">
        <v>0</v>
      </c>
      <c r="I2566" s="6">
        <v>3000000</v>
      </c>
      <c r="J2566" s="6">
        <v>2804076</v>
      </c>
      <c r="K2566" s="7">
        <f t="shared" si="80"/>
        <v>195924</v>
      </c>
      <c r="L2566" s="4" t="str">
        <f t="shared" si="81"/>
        <v>SIN REPORTE</v>
      </c>
    </row>
    <row r="2567" spans="1:12" x14ac:dyDescent="0.2">
      <c r="A2567" s="4" t="s">
        <v>11</v>
      </c>
      <c r="B2567" s="4" t="s">
        <v>12</v>
      </c>
      <c r="C2567" s="4" t="s">
        <v>191</v>
      </c>
      <c r="D2567" s="4" t="s">
        <v>3260</v>
      </c>
      <c r="E2567" s="4" t="s">
        <v>6767</v>
      </c>
      <c r="F2567" s="4">
        <v>483410</v>
      </c>
      <c r="G2567" s="5" t="s">
        <v>954</v>
      </c>
      <c r="H2567" s="4">
        <v>0</v>
      </c>
      <c r="I2567" s="6">
        <v>3000000</v>
      </c>
      <c r="J2567" s="6">
        <v>2805080</v>
      </c>
      <c r="K2567" s="7">
        <f t="shared" si="80"/>
        <v>194920</v>
      </c>
      <c r="L2567" s="4" t="str">
        <f t="shared" si="81"/>
        <v>SIN REPORTE</v>
      </c>
    </row>
    <row r="2568" spans="1:12" x14ac:dyDescent="0.2">
      <c r="A2568" s="4" t="s">
        <v>11</v>
      </c>
      <c r="B2568" s="4" t="s">
        <v>22</v>
      </c>
      <c r="C2568" s="4" t="s">
        <v>191</v>
      </c>
      <c r="D2568" s="4" t="s">
        <v>113</v>
      </c>
      <c r="E2568" s="4" t="s">
        <v>6768</v>
      </c>
      <c r="F2568" s="4">
        <v>1602091</v>
      </c>
      <c r="G2568" s="5" t="s">
        <v>954</v>
      </c>
      <c r="H2568" s="4">
        <v>0</v>
      </c>
      <c r="I2568" s="6">
        <v>3000000</v>
      </c>
      <c r="J2568" s="6">
        <v>2806084</v>
      </c>
      <c r="K2568" s="7">
        <f t="shared" si="80"/>
        <v>193916</v>
      </c>
      <c r="L2568" s="4" t="str">
        <f t="shared" si="81"/>
        <v>SIN REPORTE</v>
      </c>
    </row>
    <row r="2569" spans="1:12" x14ac:dyDescent="0.2">
      <c r="A2569" s="4" t="s">
        <v>11</v>
      </c>
      <c r="B2569" s="4" t="s">
        <v>22</v>
      </c>
      <c r="C2569" s="4" t="s">
        <v>191</v>
      </c>
      <c r="D2569" s="4" t="s">
        <v>1498</v>
      </c>
      <c r="E2569" s="4" t="s">
        <v>6769</v>
      </c>
      <c r="F2569" s="4">
        <v>745925</v>
      </c>
      <c r="G2569" s="5" t="s">
        <v>954</v>
      </c>
      <c r="H2569" s="4">
        <v>0</v>
      </c>
      <c r="I2569" s="6">
        <v>3000000</v>
      </c>
      <c r="J2569" s="6">
        <v>2807088</v>
      </c>
      <c r="K2569" s="7">
        <f t="shared" si="80"/>
        <v>192912</v>
      </c>
      <c r="L2569" s="4" t="str">
        <f t="shared" si="81"/>
        <v>SIN REPORTE</v>
      </c>
    </row>
    <row r="2570" spans="1:12" x14ac:dyDescent="0.2">
      <c r="A2570" s="4" t="s">
        <v>11</v>
      </c>
      <c r="B2570" s="4" t="s">
        <v>12</v>
      </c>
      <c r="C2570" s="4" t="s">
        <v>2439</v>
      </c>
      <c r="D2570" s="4" t="s">
        <v>3261</v>
      </c>
      <c r="E2570" s="4" t="s">
        <v>6770</v>
      </c>
      <c r="F2570" s="4">
        <v>493559</v>
      </c>
      <c r="G2570" s="5" t="s">
        <v>954</v>
      </c>
      <c r="H2570" s="4">
        <v>0</v>
      </c>
      <c r="I2570" s="6">
        <v>3000000</v>
      </c>
      <c r="J2570" s="6">
        <v>2808092</v>
      </c>
      <c r="K2570" s="7">
        <f t="shared" si="80"/>
        <v>191908</v>
      </c>
      <c r="L2570" s="4" t="str">
        <f t="shared" si="81"/>
        <v>SIN REPORTE</v>
      </c>
    </row>
    <row r="2571" spans="1:12" x14ac:dyDescent="0.2">
      <c r="A2571" s="4" t="s">
        <v>11</v>
      </c>
      <c r="B2571" s="4" t="s">
        <v>146</v>
      </c>
      <c r="C2571" s="4" t="s">
        <v>2215</v>
      </c>
      <c r="D2571" s="4" t="s">
        <v>3262</v>
      </c>
      <c r="E2571" s="4" t="s">
        <v>6771</v>
      </c>
      <c r="F2571" s="4">
        <v>1681434</v>
      </c>
      <c r="G2571" s="5" t="s">
        <v>954</v>
      </c>
      <c r="H2571" s="4">
        <v>0</v>
      </c>
      <c r="I2571" s="6">
        <v>3000000</v>
      </c>
      <c r="J2571" s="6">
        <v>2809096</v>
      </c>
      <c r="K2571" s="7">
        <f t="shared" si="80"/>
        <v>190904</v>
      </c>
      <c r="L2571" s="4" t="str">
        <f t="shared" si="81"/>
        <v>SIN REPORTE</v>
      </c>
    </row>
    <row r="2572" spans="1:12" x14ac:dyDescent="0.2">
      <c r="A2572" s="4" t="s">
        <v>11</v>
      </c>
      <c r="B2572" s="4" t="s">
        <v>50</v>
      </c>
      <c r="C2572" s="4" t="s">
        <v>2215</v>
      </c>
      <c r="D2572" s="4" t="s">
        <v>3263</v>
      </c>
      <c r="E2572" s="4" t="s">
        <v>6772</v>
      </c>
      <c r="F2572" s="4">
        <v>681765</v>
      </c>
      <c r="G2572" s="5" t="s">
        <v>954</v>
      </c>
      <c r="H2572" s="4">
        <v>0</v>
      </c>
      <c r="I2572" s="6">
        <v>3000000</v>
      </c>
      <c r="J2572" s="6">
        <v>2810100</v>
      </c>
      <c r="K2572" s="7">
        <f t="shared" si="80"/>
        <v>189900</v>
      </c>
      <c r="L2572" s="4" t="str">
        <f t="shared" si="81"/>
        <v>SIN REPORTE</v>
      </c>
    </row>
    <row r="2573" spans="1:12" x14ac:dyDescent="0.2">
      <c r="A2573" s="4" t="s">
        <v>11</v>
      </c>
      <c r="B2573" s="4" t="s">
        <v>12</v>
      </c>
      <c r="C2573" s="4" t="s">
        <v>2439</v>
      </c>
      <c r="D2573" s="4" t="s">
        <v>3264</v>
      </c>
      <c r="E2573" s="4" t="s">
        <v>6773</v>
      </c>
      <c r="F2573" s="4">
        <v>734572</v>
      </c>
      <c r="G2573" s="5" t="s">
        <v>954</v>
      </c>
      <c r="H2573" s="4">
        <v>0</v>
      </c>
      <c r="I2573" s="6">
        <v>3000000</v>
      </c>
      <c r="J2573" s="6">
        <v>2811104</v>
      </c>
      <c r="K2573" s="7">
        <f t="shared" si="80"/>
        <v>188896</v>
      </c>
      <c r="L2573" s="4" t="str">
        <f t="shared" si="81"/>
        <v>SIN REPORTE</v>
      </c>
    </row>
    <row r="2574" spans="1:12" x14ac:dyDescent="0.2">
      <c r="A2574" s="4" t="s">
        <v>11</v>
      </c>
      <c r="B2574" s="4" t="s">
        <v>25</v>
      </c>
      <c r="C2574" s="4" t="s">
        <v>1795</v>
      </c>
      <c r="D2574" s="4" t="s">
        <v>3265</v>
      </c>
      <c r="E2574" s="4" t="s">
        <v>6774</v>
      </c>
      <c r="F2574" s="4">
        <v>604759</v>
      </c>
      <c r="G2574" s="5" t="s">
        <v>954</v>
      </c>
      <c r="H2574" s="4">
        <v>0</v>
      </c>
      <c r="I2574" s="6">
        <v>3000000</v>
      </c>
      <c r="J2574" s="6">
        <v>2812108</v>
      </c>
      <c r="K2574" s="7">
        <f t="shared" si="80"/>
        <v>187892</v>
      </c>
      <c r="L2574" s="4" t="str">
        <f t="shared" si="81"/>
        <v>SIN REPORTE</v>
      </c>
    </row>
    <row r="2575" spans="1:12" x14ac:dyDescent="0.2">
      <c r="A2575" s="4" t="s">
        <v>11</v>
      </c>
      <c r="B2575" s="4" t="s">
        <v>67</v>
      </c>
      <c r="C2575" s="4" t="s">
        <v>1040</v>
      </c>
      <c r="D2575" s="4" t="s">
        <v>3266</v>
      </c>
      <c r="E2575" s="4" t="s">
        <v>6775</v>
      </c>
      <c r="F2575" s="4">
        <v>681336</v>
      </c>
      <c r="G2575" s="5" t="s">
        <v>954</v>
      </c>
      <c r="H2575" s="4">
        <v>0</v>
      </c>
      <c r="I2575" s="6">
        <v>3000000</v>
      </c>
      <c r="J2575" s="6">
        <v>2813112</v>
      </c>
      <c r="K2575" s="7">
        <f t="shared" si="80"/>
        <v>186888</v>
      </c>
      <c r="L2575" s="4" t="str">
        <f t="shared" si="81"/>
        <v>SIN REPORTE</v>
      </c>
    </row>
    <row r="2576" spans="1:12" x14ac:dyDescent="0.2">
      <c r="A2576" s="4" t="s">
        <v>11</v>
      </c>
      <c r="B2576" s="4" t="s">
        <v>157</v>
      </c>
      <c r="C2576" s="4" t="s">
        <v>1040</v>
      </c>
      <c r="D2576" s="4" t="s">
        <v>3267</v>
      </c>
      <c r="E2576" s="4" t="s">
        <v>6776</v>
      </c>
      <c r="F2576" s="4">
        <v>3874</v>
      </c>
      <c r="G2576" s="5" t="s">
        <v>954</v>
      </c>
      <c r="H2576" s="4">
        <v>0</v>
      </c>
      <c r="I2576" s="6">
        <v>3000000</v>
      </c>
      <c r="J2576" s="6">
        <v>2814116</v>
      </c>
      <c r="K2576" s="7">
        <f t="shared" si="80"/>
        <v>185884</v>
      </c>
      <c r="L2576" s="4" t="str">
        <f t="shared" si="81"/>
        <v>SIN REPORTE</v>
      </c>
    </row>
    <row r="2577" spans="1:12" x14ac:dyDescent="0.2">
      <c r="A2577" s="4" t="s">
        <v>11</v>
      </c>
      <c r="B2577" s="4" t="s">
        <v>50</v>
      </c>
      <c r="C2577" s="4" t="s">
        <v>1040</v>
      </c>
      <c r="D2577" s="4" t="s">
        <v>2719</v>
      </c>
      <c r="E2577" s="4" t="s">
        <v>6310</v>
      </c>
      <c r="F2577" s="4">
        <v>514511</v>
      </c>
      <c r="G2577" s="5" t="s">
        <v>954</v>
      </c>
      <c r="H2577" s="4">
        <v>0</v>
      </c>
      <c r="I2577" s="6">
        <v>3000000</v>
      </c>
      <c r="J2577" s="6">
        <v>2815120</v>
      </c>
      <c r="K2577" s="7">
        <f t="shared" si="80"/>
        <v>184880</v>
      </c>
      <c r="L2577" s="4" t="str">
        <f t="shared" si="81"/>
        <v>SIN REPORTE</v>
      </c>
    </row>
    <row r="2578" spans="1:12" x14ac:dyDescent="0.2">
      <c r="A2578" s="4" t="s">
        <v>11</v>
      </c>
      <c r="B2578" s="4" t="s">
        <v>12</v>
      </c>
      <c r="C2578" s="4" t="s">
        <v>1040</v>
      </c>
      <c r="D2578" s="4" t="s">
        <v>177</v>
      </c>
      <c r="E2578" s="4" t="s">
        <v>6777</v>
      </c>
      <c r="F2578" s="4">
        <v>1608320</v>
      </c>
      <c r="G2578" s="5" t="s">
        <v>954</v>
      </c>
      <c r="H2578" s="4">
        <v>0</v>
      </c>
      <c r="I2578" s="6">
        <v>3000000</v>
      </c>
      <c r="J2578" s="6">
        <v>2816124</v>
      </c>
      <c r="K2578" s="7">
        <f t="shared" si="80"/>
        <v>183876</v>
      </c>
      <c r="L2578" s="4" t="str">
        <f t="shared" si="81"/>
        <v>SIN REPORTE</v>
      </c>
    </row>
    <row r="2579" spans="1:12" x14ac:dyDescent="0.2">
      <c r="A2579" s="4" t="s">
        <v>11</v>
      </c>
      <c r="B2579" s="4" t="s">
        <v>12</v>
      </c>
      <c r="C2579" s="4" t="s">
        <v>1259</v>
      </c>
      <c r="D2579" s="4" t="s">
        <v>3268</v>
      </c>
      <c r="E2579" s="4" t="s">
        <v>6778</v>
      </c>
      <c r="F2579" s="4">
        <v>613107</v>
      </c>
      <c r="G2579" s="5" t="s">
        <v>954</v>
      </c>
      <c r="H2579" s="4">
        <v>0</v>
      </c>
      <c r="I2579" s="6">
        <v>3000000</v>
      </c>
      <c r="J2579" s="6">
        <v>2817128</v>
      </c>
      <c r="K2579" s="7">
        <f t="shared" si="80"/>
        <v>182872</v>
      </c>
      <c r="L2579" s="4" t="str">
        <f t="shared" si="81"/>
        <v>SIN REPORTE</v>
      </c>
    </row>
    <row r="2580" spans="1:12" x14ac:dyDescent="0.2">
      <c r="A2580" s="4" t="s">
        <v>11</v>
      </c>
      <c r="B2580" s="4" t="s">
        <v>12</v>
      </c>
      <c r="C2580" s="4" t="s">
        <v>1259</v>
      </c>
      <c r="D2580" s="4" t="s">
        <v>2569</v>
      </c>
      <c r="E2580" s="4" t="s">
        <v>6779</v>
      </c>
      <c r="F2580" s="4">
        <v>34542</v>
      </c>
      <c r="G2580" s="5" t="s">
        <v>954</v>
      </c>
      <c r="H2580" s="4">
        <v>0</v>
      </c>
      <c r="I2580" s="6">
        <v>3000000</v>
      </c>
      <c r="J2580" s="6">
        <v>2818132</v>
      </c>
      <c r="K2580" s="7">
        <f t="shared" si="80"/>
        <v>181868</v>
      </c>
      <c r="L2580" s="4" t="str">
        <f t="shared" si="81"/>
        <v>SIN REPORTE</v>
      </c>
    </row>
    <row r="2581" spans="1:12" x14ac:dyDescent="0.2">
      <c r="A2581" s="4" t="s">
        <v>11</v>
      </c>
      <c r="B2581" s="4" t="s">
        <v>12</v>
      </c>
      <c r="C2581" s="4" t="s">
        <v>191</v>
      </c>
      <c r="D2581" s="4" t="s">
        <v>137</v>
      </c>
      <c r="E2581" s="4" t="s">
        <v>6780</v>
      </c>
      <c r="F2581" s="4">
        <v>569275</v>
      </c>
      <c r="G2581" s="5" t="s">
        <v>954</v>
      </c>
      <c r="H2581" s="4">
        <v>0</v>
      </c>
      <c r="I2581" s="6">
        <v>3000000</v>
      </c>
      <c r="J2581" s="6">
        <v>2819136</v>
      </c>
      <c r="K2581" s="7">
        <f t="shared" si="80"/>
        <v>180864</v>
      </c>
      <c r="L2581" s="4" t="str">
        <f t="shared" si="81"/>
        <v>SIN REPORTE</v>
      </c>
    </row>
    <row r="2582" spans="1:12" x14ac:dyDescent="0.2">
      <c r="A2582" s="4" t="s">
        <v>11</v>
      </c>
      <c r="B2582" s="4" t="s">
        <v>12</v>
      </c>
      <c r="C2582" s="4" t="s">
        <v>1406</v>
      </c>
      <c r="D2582" s="4" t="s">
        <v>3269</v>
      </c>
      <c r="E2582" s="4" t="s">
        <v>6781</v>
      </c>
      <c r="F2582" s="4">
        <v>118220</v>
      </c>
      <c r="G2582" s="5" t="s">
        <v>954</v>
      </c>
      <c r="H2582" s="4">
        <v>0</v>
      </c>
      <c r="I2582" s="6">
        <v>3000000</v>
      </c>
      <c r="J2582" s="6">
        <v>2820140</v>
      </c>
      <c r="K2582" s="7">
        <f t="shared" si="80"/>
        <v>179860</v>
      </c>
      <c r="L2582" s="4" t="str">
        <f t="shared" si="81"/>
        <v>SIN REPORTE</v>
      </c>
    </row>
    <row r="2583" spans="1:12" x14ac:dyDescent="0.2">
      <c r="A2583" s="4" t="s">
        <v>11</v>
      </c>
      <c r="B2583" s="4" t="s">
        <v>19</v>
      </c>
      <c r="C2583" s="4" t="s">
        <v>1406</v>
      </c>
      <c r="D2583" s="4" t="s">
        <v>668</v>
      </c>
      <c r="E2583" s="4" t="s">
        <v>6782</v>
      </c>
      <c r="F2583" s="4">
        <v>618742</v>
      </c>
      <c r="G2583" s="5" t="s">
        <v>954</v>
      </c>
      <c r="H2583" s="4">
        <v>0</v>
      </c>
      <c r="I2583" s="6">
        <v>3000000</v>
      </c>
      <c r="J2583" s="6">
        <v>2821144</v>
      </c>
      <c r="K2583" s="7">
        <f t="shared" si="80"/>
        <v>178856</v>
      </c>
      <c r="L2583" s="4" t="str">
        <f t="shared" si="81"/>
        <v>SIN REPORTE</v>
      </c>
    </row>
    <row r="2584" spans="1:12" x14ac:dyDescent="0.2">
      <c r="A2584" s="4" t="s">
        <v>11</v>
      </c>
      <c r="B2584" s="4" t="s">
        <v>25</v>
      </c>
      <c r="C2584" s="4" t="s">
        <v>1406</v>
      </c>
      <c r="D2584" s="4" t="s">
        <v>3270</v>
      </c>
      <c r="E2584" s="4" t="s">
        <v>6783</v>
      </c>
      <c r="F2584" s="4">
        <v>590545</v>
      </c>
      <c r="G2584" s="5" t="s">
        <v>954</v>
      </c>
      <c r="H2584" s="4">
        <v>0</v>
      </c>
      <c r="I2584" s="6">
        <v>3000000</v>
      </c>
      <c r="J2584" s="6">
        <v>2822148</v>
      </c>
      <c r="K2584" s="7">
        <f t="shared" si="80"/>
        <v>177852</v>
      </c>
      <c r="L2584" s="4" t="str">
        <f t="shared" si="81"/>
        <v>SIN REPORTE</v>
      </c>
    </row>
    <row r="2585" spans="1:12" x14ac:dyDescent="0.2">
      <c r="A2585" s="4" t="s">
        <v>11</v>
      </c>
      <c r="B2585" s="4" t="s">
        <v>488</v>
      </c>
      <c r="C2585" s="4" t="s">
        <v>1406</v>
      </c>
      <c r="D2585" s="4" t="s">
        <v>3271</v>
      </c>
      <c r="E2585" s="4" t="s">
        <v>6784</v>
      </c>
      <c r="F2585" s="4">
        <v>1671443</v>
      </c>
      <c r="G2585" s="5" t="s">
        <v>954</v>
      </c>
      <c r="H2585" s="4">
        <v>0</v>
      </c>
      <c r="I2585" s="6">
        <v>3000000</v>
      </c>
      <c r="J2585" s="6">
        <v>2823152</v>
      </c>
      <c r="K2585" s="7">
        <f t="shared" si="80"/>
        <v>176848</v>
      </c>
      <c r="L2585" s="4" t="str">
        <f t="shared" si="81"/>
        <v>SIN REPORTE</v>
      </c>
    </row>
    <row r="2586" spans="1:12" x14ac:dyDescent="0.2">
      <c r="A2586" s="4" t="s">
        <v>11</v>
      </c>
      <c r="B2586" s="4" t="s">
        <v>16</v>
      </c>
      <c r="C2586" s="4" t="s">
        <v>1333</v>
      </c>
      <c r="D2586" s="4" t="s">
        <v>397</v>
      </c>
      <c r="E2586" s="4" t="s">
        <v>6785</v>
      </c>
      <c r="F2586" s="4">
        <v>1604378</v>
      </c>
      <c r="G2586" s="5" t="s">
        <v>954</v>
      </c>
      <c r="H2586" s="4">
        <v>0</v>
      </c>
      <c r="I2586" s="6">
        <v>3000000</v>
      </c>
      <c r="J2586" s="6">
        <v>2824156</v>
      </c>
      <c r="K2586" s="7">
        <f t="shared" si="80"/>
        <v>175844</v>
      </c>
      <c r="L2586" s="4" t="str">
        <f t="shared" si="81"/>
        <v>SIN REPORTE</v>
      </c>
    </row>
    <row r="2587" spans="1:12" x14ac:dyDescent="0.2">
      <c r="A2587" s="4" t="s">
        <v>11</v>
      </c>
      <c r="B2587" s="4" t="s">
        <v>22</v>
      </c>
      <c r="C2587" s="4" t="s">
        <v>1184</v>
      </c>
      <c r="D2587" s="4" t="s">
        <v>3272</v>
      </c>
      <c r="E2587" s="4" t="s">
        <v>6786</v>
      </c>
      <c r="F2587" s="4">
        <v>1518370</v>
      </c>
      <c r="G2587" s="5" t="s">
        <v>954</v>
      </c>
      <c r="H2587" s="4">
        <v>0</v>
      </c>
      <c r="I2587" s="6">
        <v>3000000</v>
      </c>
      <c r="J2587" s="6">
        <v>2825160</v>
      </c>
      <c r="K2587" s="7">
        <f t="shared" si="80"/>
        <v>174840</v>
      </c>
      <c r="L2587" s="4" t="str">
        <f t="shared" si="81"/>
        <v>SIN REPORTE</v>
      </c>
    </row>
    <row r="2588" spans="1:12" x14ac:dyDescent="0.2">
      <c r="A2588" s="4" t="s">
        <v>11</v>
      </c>
      <c r="B2588" s="4" t="s">
        <v>16</v>
      </c>
      <c r="C2588" s="4" t="s">
        <v>1040</v>
      </c>
      <c r="D2588" s="4" t="s">
        <v>1710</v>
      </c>
      <c r="E2588" s="4" t="s">
        <v>6787</v>
      </c>
      <c r="F2588" s="4">
        <v>1538774</v>
      </c>
      <c r="G2588" s="5" t="s">
        <v>954</v>
      </c>
      <c r="H2588" s="4">
        <v>0</v>
      </c>
      <c r="I2588" s="6">
        <v>3000000</v>
      </c>
      <c r="J2588" s="6">
        <v>2826164</v>
      </c>
      <c r="K2588" s="7">
        <f t="shared" si="80"/>
        <v>173836</v>
      </c>
      <c r="L2588" s="4" t="str">
        <f t="shared" si="81"/>
        <v>SIN REPORTE</v>
      </c>
    </row>
    <row r="2589" spans="1:12" x14ac:dyDescent="0.2">
      <c r="A2589" s="4" t="s">
        <v>11</v>
      </c>
      <c r="B2589" s="4" t="s">
        <v>12</v>
      </c>
      <c r="C2589" s="4" t="s">
        <v>1040</v>
      </c>
      <c r="D2589" s="4" t="s">
        <v>1152</v>
      </c>
      <c r="E2589" s="4" t="s">
        <v>6788</v>
      </c>
      <c r="F2589" s="4">
        <v>570414</v>
      </c>
      <c r="G2589" s="5" t="s">
        <v>954</v>
      </c>
      <c r="H2589" s="4">
        <v>0</v>
      </c>
      <c r="I2589" s="6">
        <v>3000000</v>
      </c>
      <c r="J2589" s="6">
        <v>2827168</v>
      </c>
      <c r="K2589" s="7">
        <f t="shared" si="80"/>
        <v>172832</v>
      </c>
      <c r="L2589" s="4" t="str">
        <f t="shared" si="81"/>
        <v>SIN REPORTE</v>
      </c>
    </row>
    <row r="2590" spans="1:12" x14ac:dyDescent="0.2">
      <c r="A2590" s="4" t="s">
        <v>11</v>
      </c>
      <c r="B2590" s="4" t="s">
        <v>12</v>
      </c>
      <c r="C2590" s="4" t="s">
        <v>1040</v>
      </c>
      <c r="D2590" s="4" t="s">
        <v>3273</v>
      </c>
      <c r="E2590" s="4" t="s">
        <v>6789</v>
      </c>
      <c r="F2590" s="4">
        <v>1662012</v>
      </c>
      <c r="G2590" s="5" t="s">
        <v>954</v>
      </c>
      <c r="H2590" s="4">
        <v>0</v>
      </c>
      <c r="I2590" s="6">
        <v>3000000</v>
      </c>
      <c r="J2590" s="6">
        <v>2828172</v>
      </c>
      <c r="K2590" s="7">
        <f t="shared" si="80"/>
        <v>171828</v>
      </c>
      <c r="L2590" s="4" t="str">
        <f t="shared" si="81"/>
        <v>SIN REPORTE</v>
      </c>
    </row>
    <row r="2591" spans="1:12" x14ac:dyDescent="0.2">
      <c r="A2591" s="4" t="s">
        <v>11</v>
      </c>
      <c r="B2591" s="4" t="s">
        <v>16</v>
      </c>
      <c r="C2591" s="4" t="s">
        <v>937</v>
      </c>
      <c r="D2591" s="4" t="s">
        <v>3274</v>
      </c>
      <c r="E2591" s="4" t="s">
        <v>6790</v>
      </c>
      <c r="F2591" s="4">
        <v>742401</v>
      </c>
      <c r="G2591" s="5" t="s">
        <v>954</v>
      </c>
      <c r="H2591" s="4">
        <v>0</v>
      </c>
      <c r="I2591" s="6">
        <v>3000000</v>
      </c>
      <c r="J2591" s="6">
        <v>2829176</v>
      </c>
      <c r="K2591" s="7">
        <f t="shared" si="80"/>
        <v>170824</v>
      </c>
      <c r="L2591" s="4" t="str">
        <f t="shared" si="81"/>
        <v>SIN REPORTE</v>
      </c>
    </row>
    <row r="2592" spans="1:12" x14ac:dyDescent="0.2">
      <c r="A2592" s="4" t="s">
        <v>11</v>
      </c>
      <c r="B2592" s="4" t="s">
        <v>50</v>
      </c>
      <c r="C2592" s="4" t="s">
        <v>3275</v>
      </c>
      <c r="D2592" s="4" t="s">
        <v>341</v>
      </c>
      <c r="E2592" s="4" t="s">
        <v>6791</v>
      </c>
      <c r="F2592" s="4">
        <v>621894</v>
      </c>
      <c r="G2592" s="5" t="s">
        <v>954</v>
      </c>
      <c r="H2592" s="4">
        <v>0</v>
      </c>
      <c r="I2592" s="6">
        <v>3000000</v>
      </c>
      <c r="J2592" s="6">
        <v>2830180</v>
      </c>
      <c r="K2592" s="7">
        <f t="shared" si="80"/>
        <v>169820</v>
      </c>
      <c r="L2592" s="4" t="str">
        <f t="shared" si="81"/>
        <v>SIN REPORTE</v>
      </c>
    </row>
    <row r="2593" spans="1:12" x14ac:dyDescent="0.2">
      <c r="A2593" s="4" t="s">
        <v>11</v>
      </c>
      <c r="B2593" s="4" t="s">
        <v>12</v>
      </c>
      <c r="C2593" s="4" t="s">
        <v>1648</v>
      </c>
      <c r="D2593" s="4" t="s">
        <v>3276</v>
      </c>
      <c r="E2593" s="4" t="s">
        <v>6792</v>
      </c>
      <c r="F2593" s="4">
        <v>66213</v>
      </c>
      <c r="G2593" s="5" t="s">
        <v>954</v>
      </c>
      <c r="H2593" s="4">
        <v>0</v>
      </c>
      <c r="I2593" s="6">
        <v>3000000</v>
      </c>
      <c r="J2593" s="6">
        <v>2831184</v>
      </c>
      <c r="K2593" s="7">
        <f t="shared" si="80"/>
        <v>168816</v>
      </c>
      <c r="L2593" s="4" t="str">
        <f t="shared" si="81"/>
        <v>SIN REPORTE</v>
      </c>
    </row>
    <row r="2594" spans="1:12" x14ac:dyDescent="0.2">
      <c r="A2594" s="4" t="s">
        <v>11</v>
      </c>
      <c r="B2594" s="4" t="s">
        <v>146</v>
      </c>
      <c r="C2594" s="4" t="s">
        <v>1675</v>
      </c>
      <c r="D2594" s="4" t="s">
        <v>1149</v>
      </c>
      <c r="E2594" s="4" t="s">
        <v>6793</v>
      </c>
      <c r="F2594" s="4">
        <v>629533</v>
      </c>
      <c r="G2594" s="5" t="s">
        <v>954</v>
      </c>
      <c r="H2594" s="4">
        <v>0</v>
      </c>
      <c r="I2594" s="6">
        <v>3000000</v>
      </c>
      <c r="J2594" s="6">
        <v>2832188</v>
      </c>
      <c r="K2594" s="7">
        <f t="shared" si="80"/>
        <v>167812</v>
      </c>
      <c r="L2594" s="4" t="str">
        <f t="shared" si="81"/>
        <v>SIN REPORTE</v>
      </c>
    </row>
    <row r="2595" spans="1:12" x14ac:dyDescent="0.2">
      <c r="A2595" s="4" t="s">
        <v>11</v>
      </c>
      <c r="B2595" s="4" t="s">
        <v>25</v>
      </c>
      <c r="C2595" s="4" t="s">
        <v>1648</v>
      </c>
      <c r="D2595" s="4" t="s">
        <v>3277</v>
      </c>
      <c r="E2595" s="4" t="s">
        <v>6794</v>
      </c>
      <c r="F2595" s="4">
        <v>683563</v>
      </c>
      <c r="G2595" s="5" t="s">
        <v>954</v>
      </c>
      <c r="H2595" s="4">
        <v>0</v>
      </c>
      <c r="I2595" s="6">
        <v>3000000</v>
      </c>
      <c r="J2595" s="6">
        <v>2833192</v>
      </c>
      <c r="K2595" s="7">
        <f t="shared" si="80"/>
        <v>166808</v>
      </c>
      <c r="L2595" s="4" t="str">
        <f t="shared" si="81"/>
        <v>SIN REPORTE</v>
      </c>
    </row>
    <row r="2596" spans="1:12" x14ac:dyDescent="0.2">
      <c r="A2596" s="4" t="s">
        <v>11</v>
      </c>
      <c r="B2596" s="4" t="s">
        <v>488</v>
      </c>
      <c r="C2596" s="4" t="s">
        <v>191</v>
      </c>
      <c r="D2596" s="4" t="s">
        <v>2342</v>
      </c>
      <c r="E2596" s="4" t="s">
        <v>6795</v>
      </c>
      <c r="F2596" s="4">
        <v>641405</v>
      </c>
      <c r="G2596" s="5" t="s">
        <v>954</v>
      </c>
      <c r="H2596" s="4">
        <v>0</v>
      </c>
      <c r="I2596" s="6">
        <v>3000000</v>
      </c>
      <c r="J2596" s="6">
        <v>2834196</v>
      </c>
      <c r="K2596" s="7">
        <f t="shared" si="80"/>
        <v>165804</v>
      </c>
      <c r="L2596" s="4" t="str">
        <f t="shared" si="81"/>
        <v>SIN REPORTE</v>
      </c>
    </row>
    <row r="2597" spans="1:12" x14ac:dyDescent="0.2">
      <c r="A2597" s="4" t="s">
        <v>11</v>
      </c>
      <c r="B2597" s="4" t="s">
        <v>25</v>
      </c>
      <c r="C2597" s="4" t="s">
        <v>1740</v>
      </c>
      <c r="D2597" s="4" t="s">
        <v>3278</v>
      </c>
      <c r="E2597" s="4" t="s">
        <v>6796</v>
      </c>
      <c r="F2597" s="4">
        <v>734424</v>
      </c>
      <c r="G2597" s="5" t="s">
        <v>954</v>
      </c>
      <c r="H2597" s="4">
        <v>0</v>
      </c>
      <c r="I2597" s="6">
        <v>3000000</v>
      </c>
      <c r="J2597" s="6">
        <v>2835200</v>
      </c>
      <c r="K2597" s="7">
        <f t="shared" si="80"/>
        <v>164800</v>
      </c>
      <c r="L2597" s="4" t="str">
        <f t="shared" si="81"/>
        <v>SIN REPORTE</v>
      </c>
    </row>
    <row r="2598" spans="1:12" x14ac:dyDescent="0.2">
      <c r="A2598" s="4" t="s">
        <v>11</v>
      </c>
      <c r="B2598" s="4" t="s">
        <v>157</v>
      </c>
      <c r="C2598" s="4" t="s">
        <v>1740</v>
      </c>
      <c r="D2598" s="4" t="s">
        <v>3279</v>
      </c>
      <c r="E2598" s="4" t="s">
        <v>6797</v>
      </c>
      <c r="F2598" s="4">
        <v>82913</v>
      </c>
      <c r="G2598" s="5" t="s">
        <v>954</v>
      </c>
      <c r="H2598" s="4">
        <v>0</v>
      </c>
      <c r="I2598" s="6">
        <v>3000000</v>
      </c>
      <c r="J2598" s="6">
        <v>2836204</v>
      </c>
      <c r="K2598" s="7">
        <f t="shared" si="80"/>
        <v>163796</v>
      </c>
      <c r="L2598" s="4" t="str">
        <f t="shared" si="81"/>
        <v>SIN REPORTE</v>
      </c>
    </row>
    <row r="2599" spans="1:12" x14ac:dyDescent="0.2">
      <c r="A2599" s="4" t="s">
        <v>11</v>
      </c>
      <c r="B2599" s="4" t="s">
        <v>16</v>
      </c>
      <c r="C2599" s="4" t="s">
        <v>191</v>
      </c>
      <c r="D2599" s="4" t="s">
        <v>3280</v>
      </c>
      <c r="E2599" s="4" t="s">
        <v>6798</v>
      </c>
      <c r="F2599" s="4">
        <v>1443231</v>
      </c>
      <c r="G2599" s="5" t="s">
        <v>954</v>
      </c>
      <c r="H2599" s="4">
        <v>0</v>
      </c>
      <c r="I2599" s="6">
        <v>3000000</v>
      </c>
      <c r="J2599" s="6">
        <v>2837208</v>
      </c>
      <c r="K2599" s="7">
        <f t="shared" si="80"/>
        <v>162792</v>
      </c>
      <c r="L2599" s="4" t="str">
        <f t="shared" si="81"/>
        <v>SIN REPORTE</v>
      </c>
    </row>
    <row r="2600" spans="1:12" x14ac:dyDescent="0.2">
      <c r="A2600" s="4" t="s">
        <v>11</v>
      </c>
      <c r="B2600" s="4" t="s">
        <v>16</v>
      </c>
      <c r="C2600" s="4" t="s">
        <v>1040</v>
      </c>
      <c r="D2600" s="4" t="s">
        <v>3281</v>
      </c>
      <c r="E2600" s="4" t="s">
        <v>6799</v>
      </c>
      <c r="F2600" s="4">
        <v>1740412</v>
      </c>
      <c r="G2600" s="5" t="s">
        <v>954</v>
      </c>
      <c r="H2600" s="4">
        <v>0</v>
      </c>
      <c r="I2600" s="6">
        <v>3000000</v>
      </c>
      <c r="J2600" s="6">
        <v>2838212</v>
      </c>
      <c r="K2600" s="7">
        <f t="shared" si="80"/>
        <v>161788</v>
      </c>
      <c r="L2600" s="4" t="str">
        <f t="shared" si="81"/>
        <v>SIN REPORTE</v>
      </c>
    </row>
    <row r="2601" spans="1:12" x14ac:dyDescent="0.2">
      <c r="A2601" s="4" t="s">
        <v>11</v>
      </c>
      <c r="B2601" s="4" t="s">
        <v>12</v>
      </c>
      <c r="C2601" s="4" t="s">
        <v>191</v>
      </c>
      <c r="D2601" s="4" t="s">
        <v>3282</v>
      </c>
      <c r="E2601" s="4" t="s">
        <v>6800</v>
      </c>
      <c r="F2601" s="4">
        <v>1659356</v>
      </c>
      <c r="G2601" s="5" t="s">
        <v>954</v>
      </c>
      <c r="H2601" s="4">
        <v>0</v>
      </c>
      <c r="I2601" s="6">
        <v>3000000</v>
      </c>
      <c r="J2601" s="6">
        <v>2839216</v>
      </c>
      <c r="K2601" s="7">
        <f t="shared" si="80"/>
        <v>160784</v>
      </c>
      <c r="L2601" s="4" t="str">
        <f t="shared" si="81"/>
        <v>SIN REPORTE</v>
      </c>
    </row>
    <row r="2602" spans="1:12" x14ac:dyDescent="0.2">
      <c r="A2602" s="4" t="s">
        <v>11</v>
      </c>
      <c r="B2602" s="4" t="s">
        <v>25</v>
      </c>
      <c r="C2602" s="4" t="s">
        <v>1040</v>
      </c>
      <c r="D2602" s="4" t="s">
        <v>1237</v>
      </c>
      <c r="E2602" s="4" t="s">
        <v>4977</v>
      </c>
      <c r="F2602" s="4">
        <v>1555612</v>
      </c>
      <c r="G2602" s="5" t="s">
        <v>954</v>
      </c>
      <c r="H2602" s="4">
        <v>0</v>
      </c>
      <c r="I2602" s="6">
        <v>3000000</v>
      </c>
      <c r="J2602" s="6">
        <v>2840220</v>
      </c>
      <c r="K2602" s="7">
        <f t="shared" si="80"/>
        <v>159780</v>
      </c>
      <c r="L2602" s="4" t="str">
        <f t="shared" si="81"/>
        <v>SIN REPORTE</v>
      </c>
    </row>
    <row r="2603" spans="1:12" x14ac:dyDescent="0.2">
      <c r="A2603" s="4" t="s">
        <v>11</v>
      </c>
      <c r="B2603" s="4" t="s">
        <v>22</v>
      </c>
      <c r="C2603" s="4" t="s">
        <v>191</v>
      </c>
      <c r="D2603" s="4" t="s">
        <v>288</v>
      </c>
      <c r="E2603" s="4" t="s">
        <v>6300</v>
      </c>
      <c r="F2603" s="4">
        <v>616076</v>
      </c>
      <c r="G2603" s="5" t="s">
        <v>954</v>
      </c>
      <c r="H2603" s="4">
        <v>0</v>
      </c>
      <c r="I2603" s="6">
        <v>3000000</v>
      </c>
      <c r="J2603" s="6">
        <v>2841224</v>
      </c>
      <c r="K2603" s="7">
        <f t="shared" si="80"/>
        <v>158776</v>
      </c>
      <c r="L2603" s="4" t="str">
        <f t="shared" si="81"/>
        <v>SIN REPORTE</v>
      </c>
    </row>
    <row r="2604" spans="1:12" x14ac:dyDescent="0.2">
      <c r="A2604" s="4" t="s">
        <v>11</v>
      </c>
      <c r="B2604" s="4" t="s">
        <v>12</v>
      </c>
      <c r="C2604" s="4" t="s">
        <v>981</v>
      </c>
      <c r="D2604" s="4" t="s">
        <v>2039</v>
      </c>
      <c r="E2604" s="4" t="s">
        <v>6801</v>
      </c>
      <c r="F2604" s="4">
        <v>768273</v>
      </c>
      <c r="G2604" s="5" t="s">
        <v>954</v>
      </c>
      <c r="H2604" s="4">
        <v>0</v>
      </c>
      <c r="I2604" s="6">
        <v>3000000</v>
      </c>
      <c r="J2604" s="6">
        <v>2842228</v>
      </c>
      <c r="K2604" s="7">
        <f t="shared" si="80"/>
        <v>157772</v>
      </c>
      <c r="L2604" s="4" t="str">
        <f t="shared" si="81"/>
        <v>SIN REPORTE</v>
      </c>
    </row>
    <row r="2605" spans="1:12" x14ac:dyDescent="0.2">
      <c r="A2605" s="4" t="s">
        <v>11</v>
      </c>
      <c r="B2605" s="4" t="s">
        <v>12</v>
      </c>
      <c r="C2605" s="4" t="s">
        <v>981</v>
      </c>
      <c r="D2605" s="4" t="s">
        <v>3283</v>
      </c>
      <c r="E2605" s="4" t="s">
        <v>6802</v>
      </c>
      <c r="F2605" s="4">
        <v>1660693</v>
      </c>
      <c r="G2605" s="5" t="s">
        <v>954</v>
      </c>
      <c r="H2605" s="4">
        <v>0</v>
      </c>
      <c r="I2605" s="6">
        <v>3000000</v>
      </c>
      <c r="J2605" s="6">
        <v>2843232</v>
      </c>
      <c r="K2605" s="7">
        <f t="shared" si="80"/>
        <v>156768</v>
      </c>
      <c r="L2605" s="4" t="str">
        <f t="shared" si="81"/>
        <v>SIN REPORTE</v>
      </c>
    </row>
    <row r="2606" spans="1:12" x14ac:dyDescent="0.2">
      <c r="A2606" s="4" t="s">
        <v>11</v>
      </c>
      <c r="B2606" s="4" t="s">
        <v>16</v>
      </c>
      <c r="C2606" s="4" t="s">
        <v>1238</v>
      </c>
      <c r="D2606" s="4" t="s">
        <v>1239</v>
      </c>
      <c r="E2606" s="4" t="s">
        <v>4978</v>
      </c>
      <c r="F2606" s="4">
        <v>67096</v>
      </c>
      <c r="G2606" s="5" t="s">
        <v>954</v>
      </c>
      <c r="H2606" s="4">
        <v>0</v>
      </c>
      <c r="I2606" s="6">
        <v>3000000</v>
      </c>
      <c r="J2606" s="6">
        <v>2844236</v>
      </c>
      <c r="K2606" s="7">
        <f t="shared" si="80"/>
        <v>155764</v>
      </c>
      <c r="L2606" s="4" t="str">
        <f t="shared" si="81"/>
        <v>SIN REPORTE</v>
      </c>
    </row>
    <row r="2607" spans="1:12" x14ac:dyDescent="0.2">
      <c r="A2607" s="4" t="s">
        <v>11</v>
      </c>
      <c r="B2607" s="4" t="s">
        <v>146</v>
      </c>
      <c r="C2607" s="4" t="s">
        <v>981</v>
      </c>
      <c r="D2607" s="4" t="s">
        <v>3284</v>
      </c>
      <c r="E2607" s="4" t="s">
        <v>6803</v>
      </c>
      <c r="F2607" s="4">
        <v>573079</v>
      </c>
      <c r="G2607" s="5" t="s">
        <v>954</v>
      </c>
      <c r="H2607" s="4">
        <v>0</v>
      </c>
      <c r="I2607" s="6">
        <v>3000000</v>
      </c>
      <c r="J2607" s="6">
        <v>2845240</v>
      </c>
      <c r="K2607" s="7">
        <f t="shared" si="80"/>
        <v>154760</v>
      </c>
      <c r="L2607" s="4" t="str">
        <f t="shared" si="81"/>
        <v>SIN REPORTE</v>
      </c>
    </row>
    <row r="2608" spans="1:12" x14ac:dyDescent="0.2">
      <c r="A2608" s="4" t="s">
        <v>11</v>
      </c>
      <c r="B2608" s="4" t="s">
        <v>12</v>
      </c>
      <c r="C2608" s="4" t="s">
        <v>2425</v>
      </c>
      <c r="D2608" s="4" t="s">
        <v>3285</v>
      </c>
      <c r="E2608" s="4" t="s">
        <v>6804</v>
      </c>
      <c r="F2608" s="4">
        <v>1612967</v>
      </c>
      <c r="G2608" s="5" t="s">
        <v>954</v>
      </c>
      <c r="H2608" s="4">
        <v>0</v>
      </c>
      <c r="I2608" s="6">
        <v>3000000</v>
      </c>
      <c r="J2608" s="6">
        <v>2846244</v>
      </c>
      <c r="K2608" s="7">
        <f t="shared" si="80"/>
        <v>153756</v>
      </c>
      <c r="L2608" s="4" t="str">
        <f t="shared" si="81"/>
        <v>SIN REPORTE</v>
      </c>
    </row>
    <row r="2609" spans="1:12" x14ac:dyDescent="0.2">
      <c r="A2609" s="4" t="s">
        <v>11</v>
      </c>
      <c r="B2609" s="4" t="s">
        <v>22</v>
      </c>
      <c r="C2609" s="4" t="s">
        <v>3065</v>
      </c>
      <c r="D2609" s="4" t="s">
        <v>3286</v>
      </c>
      <c r="E2609" s="4" t="s">
        <v>6805</v>
      </c>
      <c r="F2609" s="4">
        <v>689412</v>
      </c>
      <c r="G2609" s="5" t="s">
        <v>954</v>
      </c>
      <c r="H2609" s="4">
        <v>0</v>
      </c>
      <c r="I2609" s="6">
        <v>3000000</v>
      </c>
      <c r="J2609" s="6">
        <v>2847248</v>
      </c>
      <c r="K2609" s="7">
        <f t="shared" si="80"/>
        <v>152752</v>
      </c>
      <c r="L2609" s="4" t="str">
        <f t="shared" si="81"/>
        <v>SIN REPORTE</v>
      </c>
    </row>
    <row r="2610" spans="1:12" x14ac:dyDescent="0.2">
      <c r="A2610" s="4" t="s">
        <v>11</v>
      </c>
      <c r="B2610" s="4" t="s">
        <v>157</v>
      </c>
      <c r="C2610" s="4" t="s">
        <v>981</v>
      </c>
      <c r="D2610" s="4" t="s">
        <v>3287</v>
      </c>
      <c r="E2610" s="4" t="s">
        <v>6806</v>
      </c>
      <c r="F2610" s="4">
        <v>1662301</v>
      </c>
      <c r="G2610" s="5" t="s">
        <v>954</v>
      </c>
      <c r="H2610" s="4">
        <v>0</v>
      </c>
      <c r="I2610" s="6">
        <v>3000000</v>
      </c>
      <c r="J2610" s="6">
        <v>2848252</v>
      </c>
      <c r="K2610" s="7">
        <f t="shared" si="80"/>
        <v>151748</v>
      </c>
      <c r="L2610" s="4" t="str">
        <f t="shared" si="81"/>
        <v>SIN REPORTE</v>
      </c>
    </row>
    <row r="2611" spans="1:12" x14ac:dyDescent="0.2">
      <c r="A2611" s="4" t="s">
        <v>11</v>
      </c>
      <c r="B2611" s="4" t="s">
        <v>25</v>
      </c>
      <c r="C2611" s="4" t="s">
        <v>2425</v>
      </c>
      <c r="D2611" s="4" t="s">
        <v>3288</v>
      </c>
      <c r="E2611" s="4" t="s">
        <v>6807</v>
      </c>
      <c r="F2611" s="4">
        <v>1041498</v>
      </c>
      <c r="G2611" s="5" t="s">
        <v>954</v>
      </c>
      <c r="H2611" s="4">
        <v>0</v>
      </c>
      <c r="I2611" s="6">
        <v>3000000</v>
      </c>
      <c r="J2611" s="6">
        <v>2849256</v>
      </c>
      <c r="K2611" s="7">
        <f t="shared" si="80"/>
        <v>150744</v>
      </c>
      <c r="L2611" s="4" t="str">
        <f t="shared" si="81"/>
        <v>SIN REPORTE</v>
      </c>
    </row>
    <row r="2612" spans="1:12" x14ac:dyDescent="0.2">
      <c r="A2612" s="4" t="s">
        <v>11</v>
      </c>
      <c r="B2612" s="4" t="s">
        <v>157</v>
      </c>
      <c r="C2612" s="4" t="s">
        <v>981</v>
      </c>
      <c r="D2612" s="4" t="s">
        <v>3289</v>
      </c>
      <c r="E2612" s="4" t="s">
        <v>6808</v>
      </c>
      <c r="F2612" s="4">
        <v>684868</v>
      </c>
      <c r="G2612" s="5" t="s">
        <v>954</v>
      </c>
      <c r="H2612" s="4">
        <v>0</v>
      </c>
      <c r="I2612" s="6">
        <v>3000000</v>
      </c>
      <c r="J2612" s="6">
        <v>2850260</v>
      </c>
      <c r="K2612" s="7">
        <f t="shared" si="80"/>
        <v>149740</v>
      </c>
      <c r="L2612" s="4" t="str">
        <f t="shared" si="81"/>
        <v>SIN REPORTE</v>
      </c>
    </row>
    <row r="2613" spans="1:12" x14ac:dyDescent="0.2">
      <c r="A2613" s="4" t="s">
        <v>11</v>
      </c>
      <c r="B2613" s="4" t="s">
        <v>22</v>
      </c>
      <c r="C2613" s="4" t="s">
        <v>191</v>
      </c>
      <c r="D2613" s="4" t="s">
        <v>1050</v>
      </c>
      <c r="E2613" s="4" t="s">
        <v>4979</v>
      </c>
      <c r="F2613" s="4">
        <v>508455</v>
      </c>
      <c r="G2613" s="5" t="s">
        <v>954</v>
      </c>
      <c r="H2613" s="4">
        <v>0</v>
      </c>
      <c r="I2613" s="6">
        <v>3000000</v>
      </c>
      <c r="J2613" s="6">
        <v>2851264</v>
      </c>
      <c r="K2613" s="7">
        <f t="shared" si="80"/>
        <v>148736</v>
      </c>
      <c r="L2613" s="4" t="str">
        <f t="shared" si="81"/>
        <v>SIN REPORTE</v>
      </c>
    </row>
    <row r="2614" spans="1:12" x14ac:dyDescent="0.2">
      <c r="A2614" s="4" t="s">
        <v>11</v>
      </c>
      <c r="B2614" s="4" t="s">
        <v>157</v>
      </c>
      <c r="C2614" s="4" t="s">
        <v>981</v>
      </c>
      <c r="D2614" s="4" t="s">
        <v>3290</v>
      </c>
      <c r="E2614" s="4" t="s">
        <v>6809</v>
      </c>
      <c r="F2614" s="4">
        <v>1209756</v>
      </c>
      <c r="G2614" s="5" t="s">
        <v>954</v>
      </c>
      <c r="H2614" s="4">
        <v>0</v>
      </c>
      <c r="I2614" s="6">
        <v>3000000</v>
      </c>
      <c r="J2614" s="6">
        <v>2852268</v>
      </c>
      <c r="K2614" s="7">
        <f t="shared" si="80"/>
        <v>147732</v>
      </c>
      <c r="L2614" s="4" t="str">
        <f t="shared" si="81"/>
        <v>SIN REPORTE</v>
      </c>
    </row>
    <row r="2615" spans="1:12" x14ac:dyDescent="0.2">
      <c r="A2615" s="4" t="s">
        <v>11</v>
      </c>
      <c r="B2615" s="4" t="s">
        <v>12</v>
      </c>
      <c r="C2615" s="4" t="s">
        <v>3291</v>
      </c>
      <c r="D2615" s="4" t="s">
        <v>3292</v>
      </c>
      <c r="E2615" s="4" t="s">
        <v>6810</v>
      </c>
      <c r="F2615" s="4">
        <v>998912</v>
      </c>
      <c r="G2615" s="5" t="s">
        <v>954</v>
      </c>
      <c r="H2615" s="4">
        <v>0</v>
      </c>
      <c r="I2615" s="6">
        <v>3000000</v>
      </c>
      <c r="J2615" s="6">
        <v>2853272</v>
      </c>
      <c r="K2615" s="7">
        <f t="shared" si="80"/>
        <v>146728</v>
      </c>
      <c r="L2615" s="4" t="str">
        <f t="shared" si="81"/>
        <v>SIN REPORTE</v>
      </c>
    </row>
    <row r="2616" spans="1:12" x14ac:dyDescent="0.2">
      <c r="A2616" s="4" t="s">
        <v>11</v>
      </c>
      <c r="B2616" s="4" t="s">
        <v>12</v>
      </c>
      <c r="C2616" s="4" t="s">
        <v>981</v>
      </c>
      <c r="D2616" s="4" t="s">
        <v>3293</v>
      </c>
      <c r="E2616" s="4" t="s">
        <v>6811</v>
      </c>
      <c r="F2616" s="4">
        <v>1683349</v>
      </c>
      <c r="G2616" s="5" t="s">
        <v>954</v>
      </c>
      <c r="H2616" s="4">
        <v>0</v>
      </c>
      <c r="I2616" s="6">
        <v>3000000</v>
      </c>
      <c r="J2616" s="6">
        <v>2854276</v>
      </c>
      <c r="K2616" s="7">
        <f t="shared" si="80"/>
        <v>145724</v>
      </c>
      <c r="L2616" s="4" t="str">
        <f t="shared" si="81"/>
        <v>SIN REPORTE</v>
      </c>
    </row>
    <row r="2617" spans="1:12" x14ac:dyDescent="0.2">
      <c r="A2617" s="4" t="s">
        <v>11</v>
      </c>
      <c r="B2617" s="4" t="s">
        <v>67</v>
      </c>
      <c r="C2617" s="4" t="s">
        <v>981</v>
      </c>
      <c r="D2617" s="4" t="s">
        <v>3294</v>
      </c>
      <c r="E2617" s="4" t="s">
        <v>6812</v>
      </c>
      <c r="F2617" s="4">
        <v>606135</v>
      </c>
      <c r="G2617" s="5" t="s">
        <v>954</v>
      </c>
      <c r="H2617" s="4">
        <v>0</v>
      </c>
      <c r="I2617" s="6">
        <v>3000000</v>
      </c>
      <c r="J2617" s="6">
        <v>2855280</v>
      </c>
      <c r="K2617" s="7">
        <f t="shared" si="80"/>
        <v>144720</v>
      </c>
      <c r="L2617" s="4" t="str">
        <f t="shared" si="81"/>
        <v>SIN REPORTE</v>
      </c>
    </row>
    <row r="2618" spans="1:12" x14ac:dyDescent="0.2">
      <c r="A2618" s="4" t="s">
        <v>11</v>
      </c>
      <c r="B2618" s="4" t="s">
        <v>12</v>
      </c>
      <c r="C2618" s="4" t="s">
        <v>3295</v>
      </c>
      <c r="D2618" s="4" t="s">
        <v>3296</v>
      </c>
      <c r="E2618" s="4" t="s">
        <v>6813</v>
      </c>
      <c r="F2618" s="4">
        <v>521466</v>
      </c>
      <c r="G2618" s="5" t="s">
        <v>954</v>
      </c>
      <c r="H2618" s="4">
        <v>0</v>
      </c>
      <c r="I2618" s="6">
        <v>3000000</v>
      </c>
      <c r="J2618" s="6">
        <v>2856284</v>
      </c>
      <c r="K2618" s="7">
        <f t="shared" si="80"/>
        <v>143716</v>
      </c>
      <c r="L2618" s="4" t="str">
        <f t="shared" si="81"/>
        <v>SIN REPORTE</v>
      </c>
    </row>
    <row r="2619" spans="1:12" x14ac:dyDescent="0.2">
      <c r="A2619" s="4" t="s">
        <v>11</v>
      </c>
      <c r="B2619" s="4" t="s">
        <v>12</v>
      </c>
      <c r="C2619" s="4" t="s">
        <v>1452</v>
      </c>
      <c r="D2619" s="4" t="s">
        <v>3297</v>
      </c>
      <c r="E2619" s="4" t="s">
        <v>6814</v>
      </c>
      <c r="F2619" s="4">
        <v>676864</v>
      </c>
      <c r="G2619" s="5" t="s">
        <v>954</v>
      </c>
      <c r="H2619" s="4">
        <v>0</v>
      </c>
      <c r="I2619" s="6">
        <v>3000000</v>
      </c>
      <c r="J2619" s="6">
        <v>2857288</v>
      </c>
      <c r="K2619" s="7">
        <f t="shared" si="80"/>
        <v>142712</v>
      </c>
      <c r="L2619" s="4" t="str">
        <f t="shared" si="81"/>
        <v>SIN REPORTE</v>
      </c>
    </row>
    <row r="2620" spans="1:12" x14ac:dyDescent="0.2">
      <c r="A2620" s="4" t="s">
        <v>11</v>
      </c>
      <c r="B2620" s="4" t="s">
        <v>25</v>
      </c>
      <c r="C2620" s="4" t="s">
        <v>3298</v>
      </c>
      <c r="D2620" s="4" t="s">
        <v>37</v>
      </c>
      <c r="E2620" s="4" t="s">
        <v>6815</v>
      </c>
      <c r="F2620" s="4">
        <v>50084</v>
      </c>
      <c r="G2620" s="5" t="s">
        <v>954</v>
      </c>
      <c r="H2620" s="4">
        <v>0</v>
      </c>
      <c r="I2620" s="6">
        <v>3000000</v>
      </c>
      <c r="J2620" s="6">
        <v>2858292</v>
      </c>
      <c r="K2620" s="7">
        <f t="shared" si="80"/>
        <v>141708</v>
      </c>
      <c r="L2620" s="4" t="str">
        <f t="shared" si="81"/>
        <v>SIN REPORTE</v>
      </c>
    </row>
    <row r="2621" spans="1:12" x14ac:dyDescent="0.2">
      <c r="A2621" s="4" t="s">
        <v>11</v>
      </c>
      <c r="B2621" s="4" t="s">
        <v>12</v>
      </c>
      <c r="C2621" s="4" t="s">
        <v>191</v>
      </c>
      <c r="D2621" s="4" t="s">
        <v>835</v>
      </c>
      <c r="E2621" s="4" t="s">
        <v>6816</v>
      </c>
      <c r="F2621" s="4">
        <v>133054</v>
      </c>
      <c r="G2621" s="5" t="s">
        <v>954</v>
      </c>
      <c r="H2621" s="4">
        <v>0</v>
      </c>
      <c r="I2621" s="6">
        <v>3000000</v>
      </c>
      <c r="J2621" s="6">
        <v>2859296</v>
      </c>
      <c r="K2621" s="7">
        <f t="shared" si="80"/>
        <v>140704</v>
      </c>
      <c r="L2621" s="4" t="str">
        <f t="shared" si="81"/>
        <v>SIN REPORTE</v>
      </c>
    </row>
    <row r="2622" spans="1:12" x14ac:dyDescent="0.2">
      <c r="A2622" s="4" t="s">
        <v>11</v>
      </c>
      <c r="B2622" s="4" t="s">
        <v>19</v>
      </c>
      <c r="C2622" s="4" t="s">
        <v>3299</v>
      </c>
      <c r="D2622" s="4" t="s">
        <v>3300</v>
      </c>
      <c r="E2622" s="4" t="s">
        <v>6817</v>
      </c>
      <c r="F2622" s="4">
        <v>1009057</v>
      </c>
      <c r="G2622" s="5" t="s">
        <v>954</v>
      </c>
      <c r="H2622" s="4">
        <v>0</v>
      </c>
      <c r="I2622" s="6">
        <v>3000000</v>
      </c>
      <c r="J2622" s="6">
        <v>2860300</v>
      </c>
      <c r="K2622" s="7">
        <f t="shared" si="80"/>
        <v>139700</v>
      </c>
      <c r="L2622" s="4" t="str">
        <f t="shared" si="81"/>
        <v>SIN REPORTE</v>
      </c>
    </row>
    <row r="2623" spans="1:12" x14ac:dyDescent="0.2">
      <c r="A2623" s="4" t="s">
        <v>11</v>
      </c>
      <c r="B2623" s="4" t="s">
        <v>50</v>
      </c>
      <c r="C2623" s="4" t="s">
        <v>275</v>
      </c>
      <c r="D2623" s="4" t="s">
        <v>3301</v>
      </c>
      <c r="E2623" s="4" t="s">
        <v>6818</v>
      </c>
      <c r="F2623" s="4">
        <v>1380615</v>
      </c>
      <c r="G2623" s="5" t="s">
        <v>954</v>
      </c>
      <c r="H2623" s="4">
        <v>0</v>
      </c>
      <c r="I2623" s="6">
        <v>3000000</v>
      </c>
      <c r="J2623" s="6">
        <v>2861304</v>
      </c>
      <c r="K2623" s="7">
        <f t="shared" si="80"/>
        <v>138696</v>
      </c>
      <c r="L2623" s="4" t="str">
        <f t="shared" si="81"/>
        <v>SIN REPORTE</v>
      </c>
    </row>
    <row r="2624" spans="1:12" x14ac:dyDescent="0.2">
      <c r="A2624" s="4" t="s">
        <v>11</v>
      </c>
      <c r="B2624" s="4" t="s">
        <v>12</v>
      </c>
      <c r="C2624" s="4" t="s">
        <v>389</v>
      </c>
      <c r="D2624" s="4" t="s">
        <v>3302</v>
      </c>
      <c r="E2624" s="4" t="s">
        <v>6819</v>
      </c>
      <c r="F2624" s="4">
        <v>1658697</v>
      </c>
      <c r="G2624" s="5" t="s">
        <v>954</v>
      </c>
      <c r="H2624" s="4">
        <v>0</v>
      </c>
      <c r="I2624" s="6">
        <v>3000000</v>
      </c>
      <c r="J2624" s="6">
        <v>2862308</v>
      </c>
      <c r="K2624" s="7">
        <f t="shared" si="80"/>
        <v>137692</v>
      </c>
      <c r="L2624" s="4" t="str">
        <f t="shared" si="81"/>
        <v>SIN REPORTE</v>
      </c>
    </row>
    <row r="2625" spans="1:12" x14ac:dyDescent="0.2">
      <c r="A2625" s="4" t="s">
        <v>11</v>
      </c>
      <c r="B2625" s="4" t="s">
        <v>12</v>
      </c>
      <c r="C2625" s="4" t="s">
        <v>3180</v>
      </c>
      <c r="D2625" s="4" t="s">
        <v>3303</v>
      </c>
      <c r="E2625" s="4" t="s">
        <v>6820</v>
      </c>
      <c r="F2625" s="4">
        <v>594257</v>
      </c>
      <c r="G2625" s="5" t="s">
        <v>954</v>
      </c>
      <c r="H2625" s="4">
        <v>0</v>
      </c>
      <c r="I2625" s="6">
        <v>3000000</v>
      </c>
      <c r="J2625" s="6">
        <v>2863312</v>
      </c>
      <c r="K2625" s="7">
        <f t="shared" si="80"/>
        <v>136688</v>
      </c>
      <c r="L2625" s="4" t="str">
        <f t="shared" si="81"/>
        <v>SIN REPORTE</v>
      </c>
    </row>
    <row r="2626" spans="1:12" x14ac:dyDescent="0.2">
      <c r="A2626" s="4" t="s">
        <v>11</v>
      </c>
      <c r="B2626" s="4" t="s">
        <v>146</v>
      </c>
      <c r="C2626" s="4" t="s">
        <v>389</v>
      </c>
      <c r="D2626" s="4" t="s">
        <v>327</v>
      </c>
      <c r="E2626" s="4" t="s">
        <v>4568</v>
      </c>
      <c r="F2626" s="4">
        <v>1142270</v>
      </c>
      <c r="G2626" s="5" t="s">
        <v>954</v>
      </c>
      <c r="H2626" s="4">
        <v>0</v>
      </c>
      <c r="I2626" s="6">
        <v>3000000</v>
      </c>
      <c r="J2626" s="6">
        <v>2864316</v>
      </c>
      <c r="K2626" s="7">
        <f t="shared" si="80"/>
        <v>135684</v>
      </c>
      <c r="L2626" s="4" t="str">
        <f t="shared" si="81"/>
        <v>SIN REPORTE</v>
      </c>
    </row>
    <row r="2627" spans="1:12" x14ac:dyDescent="0.2">
      <c r="A2627" s="4" t="s">
        <v>11</v>
      </c>
      <c r="B2627" s="4" t="s">
        <v>12</v>
      </c>
      <c r="C2627" s="4" t="s">
        <v>1045</v>
      </c>
      <c r="D2627" s="4" t="s">
        <v>3304</v>
      </c>
      <c r="E2627" s="4" t="s">
        <v>6821</v>
      </c>
      <c r="F2627" s="4">
        <v>1661394</v>
      </c>
      <c r="G2627" s="5" t="s">
        <v>954</v>
      </c>
      <c r="H2627" s="4">
        <v>0</v>
      </c>
      <c r="I2627" s="6">
        <v>3000000</v>
      </c>
      <c r="J2627" s="6">
        <v>2865320</v>
      </c>
      <c r="K2627" s="7">
        <f t="shared" ref="K2627:K2690" si="82">I2627-J2627</f>
        <v>134680</v>
      </c>
      <c r="L2627" s="4" t="str">
        <f t="shared" ref="L2627:L2690" si="83">IF(H2627=0,"SIN REPORTE",IF(H2627&lt;=90,"COBRO JURIDICO","CARTERA CASTIGADA"))</f>
        <v>SIN REPORTE</v>
      </c>
    </row>
    <row r="2628" spans="1:12" x14ac:dyDescent="0.2">
      <c r="A2628" s="4" t="s">
        <v>11</v>
      </c>
      <c r="B2628" s="4" t="s">
        <v>19</v>
      </c>
      <c r="C2628" s="4" t="s">
        <v>3180</v>
      </c>
      <c r="D2628" s="4" t="s">
        <v>3305</v>
      </c>
      <c r="E2628" s="4" t="s">
        <v>6822</v>
      </c>
      <c r="F2628" s="4">
        <v>746972</v>
      </c>
      <c r="G2628" s="5" t="s">
        <v>954</v>
      </c>
      <c r="H2628" s="4">
        <v>0</v>
      </c>
      <c r="I2628" s="6">
        <v>3000000</v>
      </c>
      <c r="J2628" s="6">
        <v>2866324</v>
      </c>
      <c r="K2628" s="7">
        <f t="shared" si="82"/>
        <v>133676</v>
      </c>
      <c r="L2628" s="4" t="str">
        <f t="shared" si="83"/>
        <v>SIN REPORTE</v>
      </c>
    </row>
    <row r="2629" spans="1:12" x14ac:dyDescent="0.2">
      <c r="A2629" s="4" t="s">
        <v>11</v>
      </c>
      <c r="B2629" s="4" t="s">
        <v>25</v>
      </c>
      <c r="C2629" s="4" t="s">
        <v>3180</v>
      </c>
      <c r="D2629" s="4" t="s">
        <v>3306</v>
      </c>
      <c r="E2629" s="4" t="s">
        <v>6823</v>
      </c>
      <c r="F2629" s="4">
        <v>1011616</v>
      </c>
      <c r="G2629" s="5" t="s">
        <v>954</v>
      </c>
      <c r="H2629" s="4">
        <v>0</v>
      </c>
      <c r="I2629" s="6">
        <v>3000000</v>
      </c>
      <c r="J2629" s="6">
        <v>2867328</v>
      </c>
      <c r="K2629" s="7">
        <f t="shared" si="82"/>
        <v>132672</v>
      </c>
      <c r="L2629" s="4" t="str">
        <f t="shared" si="83"/>
        <v>SIN REPORTE</v>
      </c>
    </row>
    <row r="2630" spans="1:12" x14ac:dyDescent="0.2">
      <c r="A2630" s="4" t="s">
        <v>11</v>
      </c>
      <c r="B2630" s="4" t="s">
        <v>22</v>
      </c>
      <c r="C2630" s="4" t="s">
        <v>3180</v>
      </c>
      <c r="D2630" s="4" t="s">
        <v>1081</v>
      </c>
      <c r="E2630" s="4" t="s">
        <v>6824</v>
      </c>
      <c r="F2630" s="4">
        <v>1424587</v>
      </c>
      <c r="G2630" s="5" t="s">
        <v>954</v>
      </c>
      <c r="H2630" s="4">
        <v>0</v>
      </c>
      <c r="I2630" s="6">
        <v>3000000</v>
      </c>
      <c r="J2630" s="6">
        <v>2868332</v>
      </c>
      <c r="K2630" s="7">
        <f t="shared" si="82"/>
        <v>131668</v>
      </c>
      <c r="L2630" s="4" t="str">
        <f t="shared" si="83"/>
        <v>SIN REPORTE</v>
      </c>
    </row>
    <row r="2631" spans="1:12" x14ac:dyDescent="0.2">
      <c r="A2631" s="4" t="s">
        <v>11</v>
      </c>
      <c r="B2631" s="4" t="s">
        <v>22</v>
      </c>
      <c r="C2631" s="4" t="s">
        <v>430</v>
      </c>
      <c r="D2631" s="4" t="s">
        <v>3307</v>
      </c>
      <c r="E2631" s="4" t="s">
        <v>6825</v>
      </c>
      <c r="F2631" s="4">
        <v>600351</v>
      </c>
      <c r="G2631" s="5" t="s">
        <v>954</v>
      </c>
      <c r="H2631" s="4">
        <v>0</v>
      </c>
      <c r="I2631" s="6">
        <v>3000000</v>
      </c>
      <c r="J2631" s="6">
        <v>2869336</v>
      </c>
      <c r="K2631" s="7">
        <f t="shared" si="82"/>
        <v>130664</v>
      </c>
      <c r="L2631" s="4" t="str">
        <f t="shared" si="83"/>
        <v>SIN REPORTE</v>
      </c>
    </row>
    <row r="2632" spans="1:12" x14ac:dyDescent="0.2">
      <c r="A2632" s="4" t="s">
        <v>11</v>
      </c>
      <c r="B2632" s="4" t="s">
        <v>50</v>
      </c>
      <c r="C2632" s="4" t="s">
        <v>1134</v>
      </c>
      <c r="D2632" s="4" t="s">
        <v>2970</v>
      </c>
      <c r="E2632" s="4" t="s">
        <v>6826</v>
      </c>
      <c r="F2632" s="4">
        <v>1596707</v>
      </c>
      <c r="G2632" s="5" t="s">
        <v>954</v>
      </c>
      <c r="H2632" s="4">
        <v>0</v>
      </c>
      <c r="I2632" s="6">
        <v>3000000</v>
      </c>
      <c r="J2632" s="6">
        <v>2870340</v>
      </c>
      <c r="K2632" s="7">
        <f t="shared" si="82"/>
        <v>129660</v>
      </c>
      <c r="L2632" s="4" t="str">
        <f t="shared" si="83"/>
        <v>SIN REPORTE</v>
      </c>
    </row>
    <row r="2633" spans="1:12" x14ac:dyDescent="0.2">
      <c r="A2633" s="4" t="s">
        <v>11</v>
      </c>
      <c r="B2633" s="4" t="s">
        <v>67</v>
      </c>
      <c r="C2633" s="4" t="s">
        <v>1134</v>
      </c>
      <c r="D2633" s="4" t="s">
        <v>158</v>
      </c>
      <c r="E2633" s="4" t="s">
        <v>6827</v>
      </c>
      <c r="F2633" s="4">
        <v>1530581</v>
      </c>
      <c r="G2633" s="5" t="s">
        <v>954</v>
      </c>
      <c r="H2633" s="4">
        <v>0</v>
      </c>
      <c r="I2633" s="6">
        <v>3000000</v>
      </c>
      <c r="J2633" s="6">
        <v>2871344</v>
      </c>
      <c r="K2633" s="7">
        <f t="shared" si="82"/>
        <v>128656</v>
      </c>
      <c r="L2633" s="4" t="str">
        <f t="shared" si="83"/>
        <v>SIN REPORTE</v>
      </c>
    </row>
    <row r="2634" spans="1:12" x14ac:dyDescent="0.2">
      <c r="A2634" s="4" t="s">
        <v>11</v>
      </c>
      <c r="B2634" s="4" t="s">
        <v>12</v>
      </c>
      <c r="C2634" s="4" t="s">
        <v>1207</v>
      </c>
      <c r="D2634" s="4" t="s">
        <v>3308</v>
      </c>
      <c r="E2634" s="4" t="s">
        <v>6828</v>
      </c>
      <c r="F2634" s="4">
        <v>1744125</v>
      </c>
      <c r="G2634" s="5" t="s">
        <v>954</v>
      </c>
      <c r="H2634" s="4">
        <v>0</v>
      </c>
      <c r="I2634" s="6">
        <v>3000000</v>
      </c>
      <c r="J2634" s="6">
        <v>2872348</v>
      </c>
      <c r="K2634" s="7">
        <f t="shared" si="82"/>
        <v>127652</v>
      </c>
      <c r="L2634" s="4" t="str">
        <f t="shared" si="83"/>
        <v>SIN REPORTE</v>
      </c>
    </row>
    <row r="2635" spans="1:12" x14ac:dyDescent="0.2">
      <c r="A2635" s="4" t="s">
        <v>11</v>
      </c>
      <c r="B2635" s="4" t="s">
        <v>12</v>
      </c>
      <c r="C2635" s="4" t="s">
        <v>191</v>
      </c>
      <c r="D2635" s="4" t="s">
        <v>3309</v>
      </c>
      <c r="E2635" s="4" t="s">
        <v>6829</v>
      </c>
      <c r="F2635" s="4">
        <v>1660479</v>
      </c>
      <c r="G2635" s="5" t="s">
        <v>954</v>
      </c>
      <c r="H2635" s="4">
        <v>0</v>
      </c>
      <c r="I2635" s="6">
        <v>3000000</v>
      </c>
      <c r="J2635" s="6">
        <v>2873352</v>
      </c>
      <c r="K2635" s="7">
        <f t="shared" si="82"/>
        <v>126648</v>
      </c>
      <c r="L2635" s="4" t="str">
        <f t="shared" si="83"/>
        <v>SIN REPORTE</v>
      </c>
    </row>
    <row r="2636" spans="1:12" x14ac:dyDescent="0.2">
      <c r="A2636" s="4" t="s">
        <v>11</v>
      </c>
      <c r="B2636" s="4" t="s">
        <v>22</v>
      </c>
      <c r="C2636" s="4" t="s">
        <v>691</v>
      </c>
      <c r="D2636" s="4" t="s">
        <v>372</v>
      </c>
      <c r="E2636" s="4" t="s">
        <v>6830</v>
      </c>
      <c r="F2636" s="4">
        <v>1395936</v>
      </c>
      <c r="G2636" s="5" t="s">
        <v>954</v>
      </c>
      <c r="H2636" s="4">
        <v>0</v>
      </c>
      <c r="I2636" s="6">
        <v>3000000</v>
      </c>
      <c r="J2636" s="6">
        <v>2874356</v>
      </c>
      <c r="K2636" s="7">
        <f t="shared" si="82"/>
        <v>125644</v>
      </c>
      <c r="L2636" s="4" t="str">
        <f t="shared" si="83"/>
        <v>SIN REPORTE</v>
      </c>
    </row>
    <row r="2637" spans="1:12" x14ac:dyDescent="0.2">
      <c r="A2637" s="4" t="s">
        <v>11</v>
      </c>
      <c r="B2637" s="4" t="s">
        <v>19</v>
      </c>
      <c r="C2637" s="4" t="s">
        <v>805</v>
      </c>
      <c r="D2637" s="4" t="s">
        <v>3310</v>
      </c>
      <c r="E2637" s="4" t="s">
        <v>6831</v>
      </c>
      <c r="F2637" s="4">
        <v>641223</v>
      </c>
      <c r="G2637" s="5" t="s">
        <v>954</v>
      </c>
      <c r="H2637" s="4">
        <v>0</v>
      </c>
      <c r="I2637" s="6">
        <v>3000000</v>
      </c>
      <c r="J2637" s="6">
        <v>2875360</v>
      </c>
      <c r="K2637" s="7">
        <f t="shared" si="82"/>
        <v>124640</v>
      </c>
      <c r="L2637" s="4" t="str">
        <f t="shared" si="83"/>
        <v>SIN REPORTE</v>
      </c>
    </row>
    <row r="2638" spans="1:12" x14ac:dyDescent="0.2">
      <c r="A2638" s="4" t="s">
        <v>11</v>
      </c>
      <c r="B2638" s="4" t="s">
        <v>50</v>
      </c>
      <c r="C2638" s="4" t="s">
        <v>805</v>
      </c>
      <c r="D2638" s="4" t="s">
        <v>3311</v>
      </c>
      <c r="E2638" s="4" t="s">
        <v>6832</v>
      </c>
      <c r="F2638" s="4">
        <v>36455</v>
      </c>
      <c r="G2638" s="5" t="s">
        <v>954</v>
      </c>
      <c r="H2638" s="4">
        <v>0</v>
      </c>
      <c r="I2638" s="6">
        <v>3000000</v>
      </c>
      <c r="J2638" s="6">
        <v>2876364</v>
      </c>
      <c r="K2638" s="7">
        <f t="shared" si="82"/>
        <v>123636</v>
      </c>
      <c r="L2638" s="4" t="str">
        <f t="shared" si="83"/>
        <v>SIN REPORTE</v>
      </c>
    </row>
    <row r="2639" spans="1:12" x14ac:dyDescent="0.2">
      <c r="A2639" s="4" t="s">
        <v>11</v>
      </c>
      <c r="B2639" s="4" t="s">
        <v>67</v>
      </c>
      <c r="C2639" s="4" t="s">
        <v>191</v>
      </c>
      <c r="D2639" s="4" t="s">
        <v>148</v>
      </c>
      <c r="E2639" s="4" t="s">
        <v>4641</v>
      </c>
      <c r="F2639" s="4">
        <v>743276</v>
      </c>
      <c r="G2639" s="5" t="s">
        <v>954</v>
      </c>
      <c r="H2639" s="4">
        <v>0</v>
      </c>
      <c r="I2639" s="6">
        <v>3000000</v>
      </c>
      <c r="J2639" s="6">
        <v>2877368</v>
      </c>
      <c r="K2639" s="7">
        <f t="shared" si="82"/>
        <v>122632</v>
      </c>
      <c r="L2639" s="4" t="str">
        <f t="shared" si="83"/>
        <v>SIN REPORTE</v>
      </c>
    </row>
    <row r="2640" spans="1:12" x14ac:dyDescent="0.2">
      <c r="A2640" s="4" t="s">
        <v>11</v>
      </c>
      <c r="B2640" s="4" t="s">
        <v>16</v>
      </c>
      <c r="C2640" s="4" t="s">
        <v>191</v>
      </c>
      <c r="D2640" s="4" t="s">
        <v>3312</v>
      </c>
      <c r="E2640" s="4" t="s">
        <v>6833</v>
      </c>
      <c r="F2640" s="4">
        <v>1602133</v>
      </c>
      <c r="G2640" s="5" t="s">
        <v>954</v>
      </c>
      <c r="H2640" s="4">
        <v>0</v>
      </c>
      <c r="I2640" s="6">
        <v>3000000</v>
      </c>
      <c r="J2640" s="6">
        <v>2878372</v>
      </c>
      <c r="K2640" s="7">
        <f t="shared" si="82"/>
        <v>121628</v>
      </c>
      <c r="L2640" s="4" t="str">
        <f t="shared" si="83"/>
        <v>SIN REPORTE</v>
      </c>
    </row>
    <row r="2641" spans="1:12" x14ac:dyDescent="0.2">
      <c r="A2641" s="4" t="s">
        <v>11</v>
      </c>
      <c r="B2641" s="4" t="s">
        <v>488</v>
      </c>
      <c r="C2641" s="4" t="s">
        <v>1207</v>
      </c>
      <c r="D2641" s="4" t="s">
        <v>3313</v>
      </c>
      <c r="E2641" s="4" t="s">
        <v>6834</v>
      </c>
      <c r="F2641" s="4">
        <v>609881</v>
      </c>
      <c r="G2641" s="5" t="s">
        <v>954</v>
      </c>
      <c r="H2641" s="4">
        <v>0</v>
      </c>
      <c r="I2641" s="6">
        <v>3000000</v>
      </c>
      <c r="J2641" s="6">
        <v>2879376</v>
      </c>
      <c r="K2641" s="7">
        <f t="shared" si="82"/>
        <v>120624</v>
      </c>
      <c r="L2641" s="4" t="str">
        <f t="shared" si="83"/>
        <v>SIN REPORTE</v>
      </c>
    </row>
    <row r="2642" spans="1:12" x14ac:dyDescent="0.2">
      <c r="A2642" s="4" t="s">
        <v>11</v>
      </c>
      <c r="B2642" s="4" t="s">
        <v>12</v>
      </c>
      <c r="C2642" s="4" t="s">
        <v>1232</v>
      </c>
      <c r="D2642" s="4" t="s">
        <v>3314</v>
      </c>
      <c r="E2642" s="4" t="s">
        <v>6835</v>
      </c>
      <c r="F2642" s="4">
        <v>1660461</v>
      </c>
      <c r="G2642" s="5" t="s">
        <v>954</v>
      </c>
      <c r="H2642" s="4">
        <v>0</v>
      </c>
      <c r="I2642" s="6">
        <v>3000000</v>
      </c>
      <c r="J2642" s="6">
        <v>2880380</v>
      </c>
      <c r="K2642" s="7">
        <f t="shared" si="82"/>
        <v>119620</v>
      </c>
      <c r="L2642" s="4" t="str">
        <f t="shared" si="83"/>
        <v>SIN REPORTE</v>
      </c>
    </row>
    <row r="2643" spans="1:12" x14ac:dyDescent="0.2">
      <c r="A2643" s="4" t="s">
        <v>11</v>
      </c>
      <c r="B2643" s="4" t="s">
        <v>19</v>
      </c>
      <c r="C2643" s="4" t="s">
        <v>2392</v>
      </c>
      <c r="D2643" s="4" t="s">
        <v>3315</v>
      </c>
      <c r="E2643" s="4" t="s">
        <v>6836</v>
      </c>
      <c r="F2643" s="4">
        <v>49359</v>
      </c>
      <c r="G2643" s="5" t="s">
        <v>954</v>
      </c>
      <c r="H2643" s="4">
        <v>0</v>
      </c>
      <c r="I2643" s="6">
        <v>3000000</v>
      </c>
      <c r="J2643" s="6">
        <v>2881384</v>
      </c>
      <c r="K2643" s="7">
        <f t="shared" si="82"/>
        <v>118616</v>
      </c>
      <c r="L2643" s="4" t="str">
        <f t="shared" si="83"/>
        <v>SIN REPORTE</v>
      </c>
    </row>
    <row r="2644" spans="1:12" x14ac:dyDescent="0.2">
      <c r="A2644" s="4" t="s">
        <v>11</v>
      </c>
      <c r="B2644" s="4" t="s">
        <v>16</v>
      </c>
      <c r="C2644" s="4" t="s">
        <v>1740</v>
      </c>
      <c r="D2644" s="4" t="s">
        <v>3316</v>
      </c>
      <c r="E2644" s="4" t="s">
        <v>6837</v>
      </c>
      <c r="F2644" s="4">
        <v>511434</v>
      </c>
      <c r="G2644" s="5" t="s">
        <v>954</v>
      </c>
      <c r="H2644" s="4">
        <v>0</v>
      </c>
      <c r="I2644" s="6">
        <v>3000000</v>
      </c>
      <c r="J2644" s="6">
        <v>2882388</v>
      </c>
      <c r="K2644" s="7">
        <f t="shared" si="82"/>
        <v>117612</v>
      </c>
      <c r="L2644" s="4" t="str">
        <f t="shared" si="83"/>
        <v>SIN REPORTE</v>
      </c>
    </row>
    <row r="2645" spans="1:12" x14ac:dyDescent="0.2">
      <c r="A2645" s="4" t="s">
        <v>11</v>
      </c>
      <c r="B2645" s="4" t="s">
        <v>12</v>
      </c>
      <c r="C2645" s="4" t="s">
        <v>191</v>
      </c>
      <c r="D2645" s="4" t="s">
        <v>3317</v>
      </c>
      <c r="E2645" s="4" t="s">
        <v>6838</v>
      </c>
      <c r="F2645" s="4">
        <v>1610409</v>
      </c>
      <c r="G2645" s="5" t="s">
        <v>954</v>
      </c>
      <c r="H2645" s="4">
        <v>0</v>
      </c>
      <c r="I2645" s="6">
        <v>3000000</v>
      </c>
      <c r="J2645" s="6">
        <v>2883392</v>
      </c>
      <c r="K2645" s="7">
        <f t="shared" si="82"/>
        <v>116608</v>
      </c>
      <c r="L2645" s="4" t="str">
        <f t="shared" si="83"/>
        <v>SIN REPORTE</v>
      </c>
    </row>
    <row r="2646" spans="1:12" x14ac:dyDescent="0.2">
      <c r="A2646" s="4" t="s">
        <v>11</v>
      </c>
      <c r="B2646" s="4" t="s">
        <v>488</v>
      </c>
      <c r="C2646" s="4" t="s">
        <v>1233</v>
      </c>
      <c r="D2646" s="4" t="s">
        <v>979</v>
      </c>
      <c r="E2646" s="4" t="s">
        <v>6839</v>
      </c>
      <c r="F2646" s="4">
        <v>1157260</v>
      </c>
      <c r="G2646" s="5" t="s">
        <v>954</v>
      </c>
      <c r="H2646" s="4">
        <v>0</v>
      </c>
      <c r="I2646" s="6">
        <v>3000000</v>
      </c>
      <c r="J2646" s="6">
        <v>2884396</v>
      </c>
      <c r="K2646" s="7">
        <f t="shared" si="82"/>
        <v>115604</v>
      </c>
      <c r="L2646" s="4" t="str">
        <f t="shared" si="83"/>
        <v>SIN REPORTE</v>
      </c>
    </row>
    <row r="2647" spans="1:12" x14ac:dyDescent="0.2">
      <c r="A2647" s="4" t="s">
        <v>11</v>
      </c>
      <c r="B2647" s="4" t="s">
        <v>50</v>
      </c>
      <c r="C2647" s="4" t="s">
        <v>832</v>
      </c>
      <c r="D2647" s="4" t="s">
        <v>3318</v>
      </c>
      <c r="E2647" s="4" t="s">
        <v>6840</v>
      </c>
      <c r="F2647" s="4">
        <v>766301</v>
      </c>
      <c r="G2647" s="5" t="s">
        <v>954</v>
      </c>
      <c r="H2647" s="4">
        <v>0</v>
      </c>
      <c r="I2647" s="6">
        <v>3000000</v>
      </c>
      <c r="J2647" s="6">
        <v>2885400</v>
      </c>
      <c r="K2647" s="7">
        <f t="shared" si="82"/>
        <v>114600</v>
      </c>
      <c r="L2647" s="4" t="str">
        <f t="shared" si="83"/>
        <v>SIN REPORTE</v>
      </c>
    </row>
    <row r="2648" spans="1:12" x14ac:dyDescent="0.2">
      <c r="A2648" s="4" t="s">
        <v>11</v>
      </c>
      <c r="B2648" s="4" t="s">
        <v>488</v>
      </c>
      <c r="C2648" s="4" t="s">
        <v>1233</v>
      </c>
      <c r="D2648" s="4" t="s">
        <v>3319</v>
      </c>
      <c r="E2648" s="4" t="s">
        <v>6841</v>
      </c>
      <c r="F2648" s="4">
        <v>1144086</v>
      </c>
      <c r="G2648" s="5" t="s">
        <v>954</v>
      </c>
      <c r="H2648" s="4">
        <v>0</v>
      </c>
      <c r="I2648" s="6">
        <v>3000000</v>
      </c>
      <c r="J2648" s="6">
        <v>2886404</v>
      </c>
      <c r="K2648" s="7">
        <f t="shared" si="82"/>
        <v>113596</v>
      </c>
      <c r="L2648" s="4" t="str">
        <f t="shared" si="83"/>
        <v>SIN REPORTE</v>
      </c>
    </row>
    <row r="2649" spans="1:12" x14ac:dyDescent="0.2">
      <c r="A2649" s="4" t="s">
        <v>11</v>
      </c>
      <c r="B2649" s="4" t="s">
        <v>19</v>
      </c>
      <c r="C2649" s="4" t="s">
        <v>2439</v>
      </c>
      <c r="D2649" s="4" t="s">
        <v>3261</v>
      </c>
      <c r="E2649" s="4" t="s">
        <v>6770</v>
      </c>
      <c r="F2649" s="4">
        <v>756633</v>
      </c>
      <c r="G2649" s="5" t="s">
        <v>954</v>
      </c>
      <c r="H2649" s="4">
        <v>0</v>
      </c>
      <c r="I2649" s="6">
        <v>3000000</v>
      </c>
      <c r="J2649" s="6">
        <v>2887408</v>
      </c>
      <c r="K2649" s="7">
        <f t="shared" si="82"/>
        <v>112592</v>
      </c>
      <c r="L2649" s="4" t="str">
        <f t="shared" si="83"/>
        <v>SIN REPORTE</v>
      </c>
    </row>
    <row r="2650" spans="1:12" x14ac:dyDescent="0.2">
      <c r="A2650" s="4" t="s">
        <v>11</v>
      </c>
      <c r="B2650" s="4" t="s">
        <v>50</v>
      </c>
      <c r="C2650" s="4" t="s">
        <v>2215</v>
      </c>
      <c r="D2650" s="4" t="s">
        <v>3262</v>
      </c>
      <c r="E2650" s="4" t="s">
        <v>6771</v>
      </c>
      <c r="F2650" s="4">
        <v>1295037</v>
      </c>
      <c r="G2650" s="5" t="s">
        <v>954</v>
      </c>
      <c r="H2650" s="4">
        <v>0</v>
      </c>
      <c r="I2650" s="6">
        <v>3000000</v>
      </c>
      <c r="J2650" s="6">
        <v>2888412</v>
      </c>
      <c r="K2650" s="7">
        <f t="shared" si="82"/>
        <v>111588</v>
      </c>
      <c r="L2650" s="4" t="str">
        <f t="shared" si="83"/>
        <v>SIN REPORTE</v>
      </c>
    </row>
    <row r="2651" spans="1:12" x14ac:dyDescent="0.2">
      <c r="A2651" s="4" t="s">
        <v>11</v>
      </c>
      <c r="B2651" s="4" t="s">
        <v>25</v>
      </c>
      <c r="C2651" s="4" t="s">
        <v>2215</v>
      </c>
      <c r="D2651" s="4" t="s">
        <v>3263</v>
      </c>
      <c r="E2651" s="4" t="s">
        <v>6772</v>
      </c>
      <c r="F2651" s="4">
        <v>676906</v>
      </c>
      <c r="G2651" s="5" t="s">
        <v>954</v>
      </c>
      <c r="H2651" s="4">
        <v>0</v>
      </c>
      <c r="I2651" s="6">
        <v>3000000</v>
      </c>
      <c r="J2651" s="6">
        <v>2889416</v>
      </c>
      <c r="K2651" s="7">
        <f t="shared" si="82"/>
        <v>110584</v>
      </c>
      <c r="L2651" s="4" t="str">
        <f t="shared" si="83"/>
        <v>SIN REPORTE</v>
      </c>
    </row>
    <row r="2652" spans="1:12" x14ac:dyDescent="0.2">
      <c r="A2652" s="4" t="s">
        <v>11</v>
      </c>
      <c r="B2652" s="4" t="s">
        <v>12</v>
      </c>
      <c r="C2652" s="4" t="s">
        <v>2439</v>
      </c>
      <c r="D2652" s="4" t="s">
        <v>3264</v>
      </c>
      <c r="E2652" s="4" t="s">
        <v>6773</v>
      </c>
      <c r="F2652" s="4">
        <v>1658978</v>
      </c>
      <c r="G2652" s="5" t="s">
        <v>954</v>
      </c>
      <c r="H2652" s="4">
        <v>0</v>
      </c>
      <c r="I2652" s="6">
        <v>3000000</v>
      </c>
      <c r="J2652" s="6">
        <v>2890420</v>
      </c>
      <c r="K2652" s="7">
        <f t="shared" si="82"/>
        <v>109580</v>
      </c>
      <c r="L2652" s="4" t="str">
        <f t="shared" si="83"/>
        <v>SIN REPORTE</v>
      </c>
    </row>
    <row r="2653" spans="1:12" x14ac:dyDescent="0.2">
      <c r="A2653" s="4" t="s">
        <v>11</v>
      </c>
      <c r="B2653" s="4" t="s">
        <v>157</v>
      </c>
      <c r="C2653" s="4" t="s">
        <v>1795</v>
      </c>
      <c r="D2653" s="4" t="s">
        <v>3265</v>
      </c>
      <c r="E2653" s="4" t="s">
        <v>6774</v>
      </c>
      <c r="F2653" s="4">
        <v>586592</v>
      </c>
      <c r="G2653" s="5" t="s">
        <v>954</v>
      </c>
      <c r="H2653" s="4">
        <v>0</v>
      </c>
      <c r="I2653" s="6">
        <v>3000000</v>
      </c>
      <c r="J2653" s="6">
        <v>2891424</v>
      </c>
      <c r="K2653" s="7">
        <f t="shared" si="82"/>
        <v>108576</v>
      </c>
      <c r="L2653" s="4" t="str">
        <f t="shared" si="83"/>
        <v>SIN REPORTE</v>
      </c>
    </row>
    <row r="2654" spans="1:12" x14ac:dyDescent="0.2">
      <c r="A2654" s="4" t="s">
        <v>11</v>
      </c>
      <c r="B2654" s="4" t="s">
        <v>25</v>
      </c>
      <c r="C2654" s="4" t="s">
        <v>1040</v>
      </c>
      <c r="D2654" s="4" t="s">
        <v>3266</v>
      </c>
      <c r="E2654" s="4" t="s">
        <v>6775</v>
      </c>
      <c r="F2654" s="4">
        <v>526457</v>
      </c>
      <c r="G2654" s="5" t="s">
        <v>954</v>
      </c>
      <c r="H2654" s="4">
        <v>0</v>
      </c>
      <c r="I2654" s="6">
        <v>3000000</v>
      </c>
      <c r="J2654" s="6">
        <v>2892428</v>
      </c>
      <c r="K2654" s="7">
        <f t="shared" si="82"/>
        <v>107572</v>
      </c>
      <c r="L2654" s="4" t="str">
        <f t="shared" si="83"/>
        <v>SIN REPORTE</v>
      </c>
    </row>
    <row r="2655" spans="1:12" x14ac:dyDescent="0.2">
      <c r="A2655" s="4" t="s">
        <v>11</v>
      </c>
      <c r="B2655" s="4" t="s">
        <v>22</v>
      </c>
      <c r="C2655" s="4" t="s">
        <v>1040</v>
      </c>
      <c r="D2655" s="4" t="s">
        <v>3267</v>
      </c>
      <c r="E2655" s="4" t="s">
        <v>6776</v>
      </c>
      <c r="F2655" s="4">
        <v>1602174</v>
      </c>
      <c r="G2655" s="5" t="s">
        <v>954</v>
      </c>
      <c r="H2655" s="4">
        <v>0</v>
      </c>
      <c r="I2655" s="6">
        <v>3000000</v>
      </c>
      <c r="J2655" s="6">
        <v>2893432</v>
      </c>
      <c r="K2655" s="7">
        <f t="shared" si="82"/>
        <v>106568</v>
      </c>
      <c r="L2655" s="4" t="str">
        <f t="shared" si="83"/>
        <v>SIN REPORTE</v>
      </c>
    </row>
    <row r="2656" spans="1:12" x14ac:dyDescent="0.2">
      <c r="A2656" s="4" t="s">
        <v>11</v>
      </c>
      <c r="B2656" s="4" t="s">
        <v>50</v>
      </c>
      <c r="C2656" s="4" t="s">
        <v>1040</v>
      </c>
      <c r="D2656" s="4" t="s">
        <v>155</v>
      </c>
      <c r="E2656" s="4" t="s">
        <v>4966</v>
      </c>
      <c r="F2656" s="4">
        <v>617520</v>
      </c>
      <c r="G2656" s="5" t="s">
        <v>954</v>
      </c>
      <c r="H2656" s="4">
        <v>0</v>
      </c>
      <c r="I2656" s="6">
        <v>3000000</v>
      </c>
      <c r="J2656" s="6">
        <v>2894436</v>
      </c>
      <c r="K2656" s="7">
        <f t="shared" si="82"/>
        <v>105564</v>
      </c>
      <c r="L2656" s="4" t="str">
        <f t="shared" si="83"/>
        <v>SIN REPORTE</v>
      </c>
    </row>
    <row r="2657" spans="1:12" x14ac:dyDescent="0.2">
      <c r="A2657" s="4" t="s">
        <v>11</v>
      </c>
      <c r="B2657" s="4" t="s">
        <v>67</v>
      </c>
      <c r="C2657" s="4" t="s">
        <v>1040</v>
      </c>
      <c r="D2657" s="4" t="s">
        <v>2719</v>
      </c>
      <c r="E2657" s="4" t="s">
        <v>6310</v>
      </c>
      <c r="F2657" s="4">
        <v>739415</v>
      </c>
      <c r="G2657" s="5" t="s">
        <v>954</v>
      </c>
      <c r="H2657" s="4">
        <v>0</v>
      </c>
      <c r="I2657" s="6">
        <v>3000000</v>
      </c>
      <c r="J2657" s="6">
        <v>2895440</v>
      </c>
      <c r="K2657" s="7">
        <f t="shared" si="82"/>
        <v>104560</v>
      </c>
      <c r="L2657" s="4" t="str">
        <f t="shared" si="83"/>
        <v>SIN REPORTE</v>
      </c>
    </row>
    <row r="2658" spans="1:12" x14ac:dyDescent="0.2">
      <c r="A2658" s="4" t="s">
        <v>11</v>
      </c>
      <c r="B2658" s="4" t="s">
        <v>12</v>
      </c>
      <c r="C2658" s="4" t="s">
        <v>1040</v>
      </c>
      <c r="D2658" s="4" t="s">
        <v>177</v>
      </c>
      <c r="E2658" s="4" t="s">
        <v>6777</v>
      </c>
      <c r="F2658" s="4">
        <v>505691</v>
      </c>
      <c r="G2658" s="5" t="s">
        <v>954</v>
      </c>
      <c r="H2658" s="4">
        <v>0</v>
      </c>
      <c r="I2658" s="6">
        <v>3000000</v>
      </c>
      <c r="J2658" s="6">
        <v>2896444</v>
      </c>
      <c r="K2658" s="7">
        <f t="shared" si="82"/>
        <v>103556</v>
      </c>
      <c r="L2658" s="4" t="str">
        <f t="shared" si="83"/>
        <v>SIN REPORTE</v>
      </c>
    </row>
    <row r="2659" spans="1:12" x14ac:dyDescent="0.2">
      <c r="A2659" s="4" t="s">
        <v>11</v>
      </c>
      <c r="B2659" s="4" t="s">
        <v>19</v>
      </c>
      <c r="C2659" s="4" t="s">
        <v>1259</v>
      </c>
      <c r="D2659" s="4" t="s">
        <v>3268</v>
      </c>
      <c r="E2659" s="4" t="s">
        <v>6778</v>
      </c>
      <c r="F2659" s="4">
        <v>732766</v>
      </c>
      <c r="G2659" s="5" t="s">
        <v>954</v>
      </c>
      <c r="H2659" s="4">
        <v>0</v>
      </c>
      <c r="I2659" s="6">
        <v>3000000</v>
      </c>
      <c r="J2659" s="6">
        <v>2897448</v>
      </c>
      <c r="K2659" s="7">
        <f t="shared" si="82"/>
        <v>102552</v>
      </c>
      <c r="L2659" s="4" t="str">
        <f t="shared" si="83"/>
        <v>SIN REPORTE</v>
      </c>
    </row>
    <row r="2660" spans="1:12" x14ac:dyDescent="0.2">
      <c r="A2660" s="4" t="s">
        <v>11</v>
      </c>
      <c r="B2660" s="4" t="s">
        <v>12</v>
      </c>
      <c r="C2660" s="4" t="s">
        <v>1259</v>
      </c>
      <c r="D2660" s="4" t="s">
        <v>2569</v>
      </c>
      <c r="E2660" s="4" t="s">
        <v>6779</v>
      </c>
      <c r="F2660" s="4">
        <v>773729</v>
      </c>
      <c r="G2660" s="5" t="s">
        <v>954</v>
      </c>
      <c r="H2660" s="4">
        <v>0</v>
      </c>
      <c r="I2660" s="6">
        <v>3000000</v>
      </c>
      <c r="J2660" s="6">
        <v>2898452</v>
      </c>
      <c r="K2660" s="7">
        <f t="shared" si="82"/>
        <v>101548</v>
      </c>
      <c r="L2660" s="4" t="str">
        <f t="shared" si="83"/>
        <v>SIN REPORTE</v>
      </c>
    </row>
    <row r="2661" spans="1:12" x14ac:dyDescent="0.2">
      <c r="A2661" s="4" t="s">
        <v>11</v>
      </c>
      <c r="B2661" s="4" t="s">
        <v>22</v>
      </c>
      <c r="C2661" s="4" t="s">
        <v>191</v>
      </c>
      <c r="D2661" s="4" t="s">
        <v>137</v>
      </c>
      <c r="E2661" s="4" t="s">
        <v>6780</v>
      </c>
      <c r="F2661" s="4">
        <v>1341898</v>
      </c>
      <c r="G2661" s="5" t="s">
        <v>954</v>
      </c>
      <c r="H2661" s="4">
        <v>0</v>
      </c>
      <c r="I2661" s="6">
        <v>3000000</v>
      </c>
      <c r="J2661" s="6">
        <v>2899456</v>
      </c>
      <c r="K2661" s="7">
        <f t="shared" si="82"/>
        <v>100544</v>
      </c>
      <c r="L2661" s="4" t="str">
        <f t="shared" si="83"/>
        <v>SIN REPORTE</v>
      </c>
    </row>
    <row r="2662" spans="1:12" x14ac:dyDescent="0.2">
      <c r="A2662" s="4" t="s">
        <v>11</v>
      </c>
      <c r="B2662" s="4" t="s">
        <v>67</v>
      </c>
      <c r="C2662" s="4" t="s">
        <v>1406</v>
      </c>
      <c r="D2662" s="4" t="s">
        <v>3269</v>
      </c>
      <c r="E2662" s="4" t="s">
        <v>6781</v>
      </c>
      <c r="F2662" s="4">
        <v>1013208</v>
      </c>
      <c r="G2662" s="5" t="s">
        <v>954</v>
      </c>
      <c r="H2662" s="4">
        <v>0</v>
      </c>
      <c r="I2662" s="6">
        <v>3000000</v>
      </c>
      <c r="J2662" s="6">
        <v>2900460</v>
      </c>
      <c r="K2662" s="7">
        <f t="shared" si="82"/>
        <v>99540</v>
      </c>
      <c r="L2662" s="4" t="str">
        <f t="shared" si="83"/>
        <v>SIN REPORTE</v>
      </c>
    </row>
    <row r="2663" spans="1:12" x14ac:dyDescent="0.2">
      <c r="A2663" s="4" t="s">
        <v>11</v>
      </c>
      <c r="B2663" s="4" t="s">
        <v>25</v>
      </c>
      <c r="C2663" s="4" t="s">
        <v>1406</v>
      </c>
      <c r="D2663" s="4" t="s">
        <v>668</v>
      </c>
      <c r="E2663" s="4" t="s">
        <v>6782</v>
      </c>
      <c r="F2663" s="4">
        <v>509800</v>
      </c>
      <c r="G2663" s="5" t="s">
        <v>954</v>
      </c>
      <c r="H2663" s="4">
        <v>0</v>
      </c>
      <c r="I2663" s="6">
        <v>3000000</v>
      </c>
      <c r="J2663" s="6">
        <v>2901464</v>
      </c>
      <c r="K2663" s="7">
        <f t="shared" si="82"/>
        <v>98536</v>
      </c>
      <c r="L2663" s="4" t="str">
        <f t="shared" si="83"/>
        <v>SIN REPORTE</v>
      </c>
    </row>
    <row r="2664" spans="1:12" x14ac:dyDescent="0.2">
      <c r="A2664" s="4" t="s">
        <v>11</v>
      </c>
      <c r="B2664" s="4" t="s">
        <v>12</v>
      </c>
      <c r="C2664" s="4" t="s">
        <v>1406</v>
      </c>
      <c r="D2664" s="4" t="s">
        <v>3270</v>
      </c>
      <c r="E2664" s="4" t="s">
        <v>6783</v>
      </c>
      <c r="F2664" s="4">
        <v>634293</v>
      </c>
      <c r="G2664" s="5" t="s">
        <v>954</v>
      </c>
      <c r="H2664" s="4">
        <v>0</v>
      </c>
      <c r="I2664" s="6">
        <v>3000000</v>
      </c>
      <c r="J2664" s="6">
        <v>2902468</v>
      </c>
      <c r="K2664" s="7">
        <f t="shared" si="82"/>
        <v>97532</v>
      </c>
      <c r="L2664" s="4" t="str">
        <f t="shared" si="83"/>
        <v>SIN REPORTE</v>
      </c>
    </row>
    <row r="2665" spans="1:12" x14ac:dyDescent="0.2">
      <c r="A2665" s="4" t="s">
        <v>11</v>
      </c>
      <c r="B2665" s="4" t="s">
        <v>19</v>
      </c>
      <c r="C2665" s="4" t="s">
        <v>1406</v>
      </c>
      <c r="D2665" s="4" t="s">
        <v>3271</v>
      </c>
      <c r="E2665" s="4" t="s">
        <v>6784</v>
      </c>
      <c r="F2665" s="4">
        <v>1017399</v>
      </c>
      <c r="G2665" s="5" t="s">
        <v>954</v>
      </c>
      <c r="H2665" s="4">
        <v>0</v>
      </c>
      <c r="I2665" s="6">
        <v>3000000</v>
      </c>
      <c r="J2665" s="6">
        <v>2903472</v>
      </c>
      <c r="K2665" s="7">
        <f t="shared" si="82"/>
        <v>96528</v>
      </c>
      <c r="L2665" s="4" t="str">
        <f t="shared" si="83"/>
        <v>SIN REPORTE</v>
      </c>
    </row>
    <row r="2666" spans="1:12" x14ac:dyDescent="0.2">
      <c r="A2666" s="4" t="s">
        <v>11</v>
      </c>
      <c r="B2666" s="4" t="s">
        <v>12</v>
      </c>
      <c r="C2666" s="4" t="s">
        <v>1333</v>
      </c>
      <c r="D2666" s="4" t="s">
        <v>397</v>
      </c>
      <c r="E2666" s="4" t="s">
        <v>6785</v>
      </c>
      <c r="F2666" s="4">
        <v>774743</v>
      </c>
      <c r="G2666" s="5" t="s">
        <v>954</v>
      </c>
      <c r="H2666" s="4">
        <v>0</v>
      </c>
      <c r="I2666" s="6">
        <v>3000000</v>
      </c>
      <c r="J2666" s="6">
        <v>2904476</v>
      </c>
      <c r="K2666" s="7">
        <f t="shared" si="82"/>
        <v>95524</v>
      </c>
      <c r="L2666" s="4" t="str">
        <f t="shared" si="83"/>
        <v>SIN REPORTE</v>
      </c>
    </row>
    <row r="2667" spans="1:12" x14ac:dyDescent="0.2">
      <c r="A2667" s="4" t="s">
        <v>11</v>
      </c>
      <c r="B2667" s="4" t="s">
        <v>12</v>
      </c>
      <c r="C2667" s="4" t="s">
        <v>1184</v>
      </c>
      <c r="D2667" s="4" t="s">
        <v>3272</v>
      </c>
      <c r="E2667" s="4" t="s">
        <v>6786</v>
      </c>
      <c r="F2667" s="4">
        <v>1659737</v>
      </c>
      <c r="G2667" s="5" t="s">
        <v>954</v>
      </c>
      <c r="H2667" s="4">
        <v>0</v>
      </c>
      <c r="I2667" s="6">
        <v>3000000</v>
      </c>
      <c r="J2667" s="6">
        <v>2905480</v>
      </c>
      <c r="K2667" s="7">
        <f t="shared" si="82"/>
        <v>94520</v>
      </c>
      <c r="L2667" s="4" t="str">
        <f t="shared" si="83"/>
        <v>SIN REPORTE</v>
      </c>
    </row>
    <row r="2668" spans="1:12" x14ac:dyDescent="0.2">
      <c r="A2668" s="4" t="s">
        <v>11</v>
      </c>
      <c r="B2668" s="4" t="s">
        <v>67</v>
      </c>
      <c r="C2668" s="4" t="s">
        <v>1040</v>
      </c>
      <c r="D2668" s="4" t="s">
        <v>1710</v>
      </c>
      <c r="E2668" s="4" t="s">
        <v>6787</v>
      </c>
      <c r="F2668" s="4">
        <v>480572</v>
      </c>
      <c r="G2668" s="5" t="s">
        <v>954</v>
      </c>
      <c r="H2668" s="4">
        <v>0</v>
      </c>
      <c r="I2668" s="6">
        <v>3000000</v>
      </c>
      <c r="J2668" s="6">
        <v>2906484</v>
      </c>
      <c r="K2668" s="7">
        <f t="shared" si="82"/>
        <v>93516</v>
      </c>
      <c r="L2668" s="4" t="str">
        <f t="shared" si="83"/>
        <v>SIN REPORTE</v>
      </c>
    </row>
    <row r="2669" spans="1:12" x14ac:dyDescent="0.2">
      <c r="A2669" s="4" t="s">
        <v>11</v>
      </c>
      <c r="B2669" s="4" t="s">
        <v>12</v>
      </c>
      <c r="C2669" s="4" t="s">
        <v>1040</v>
      </c>
      <c r="D2669" s="4" t="s">
        <v>1152</v>
      </c>
      <c r="E2669" s="4" t="s">
        <v>6788</v>
      </c>
      <c r="F2669" s="4">
        <v>1661709</v>
      </c>
      <c r="G2669" s="5" t="s">
        <v>954</v>
      </c>
      <c r="H2669" s="4">
        <v>0</v>
      </c>
      <c r="I2669" s="6">
        <v>3000000</v>
      </c>
      <c r="J2669" s="6">
        <v>2907488</v>
      </c>
      <c r="K2669" s="7">
        <f t="shared" si="82"/>
        <v>92512</v>
      </c>
      <c r="L2669" s="4" t="str">
        <f t="shared" si="83"/>
        <v>SIN REPORTE</v>
      </c>
    </row>
    <row r="2670" spans="1:12" x14ac:dyDescent="0.2">
      <c r="A2670" s="4" t="s">
        <v>11</v>
      </c>
      <c r="B2670" s="4" t="s">
        <v>157</v>
      </c>
      <c r="C2670" s="4" t="s">
        <v>1040</v>
      </c>
      <c r="D2670" s="4" t="s">
        <v>3273</v>
      </c>
      <c r="E2670" s="4" t="s">
        <v>6789</v>
      </c>
      <c r="F2670" s="4">
        <v>1295862</v>
      </c>
      <c r="G2670" s="5" t="s">
        <v>954</v>
      </c>
      <c r="H2670" s="4">
        <v>0</v>
      </c>
      <c r="I2670" s="6">
        <v>3000000</v>
      </c>
      <c r="J2670" s="6">
        <v>2908492</v>
      </c>
      <c r="K2670" s="7">
        <f t="shared" si="82"/>
        <v>91508</v>
      </c>
      <c r="L2670" s="4" t="str">
        <f t="shared" si="83"/>
        <v>SIN REPORTE</v>
      </c>
    </row>
    <row r="2671" spans="1:12" x14ac:dyDescent="0.2">
      <c r="A2671" s="4" t="s">
        <v>11</v>
      </c>
      <c r="B2671" s="4" t="s">
        <v>25</v>
      </c>
      <c r="C2671" s="4" t="s">
        <v>937</v>
      </c>
      <c r="D2671" s="4" t="s">
        <v>3274</v>
      </c>
      <c r="E2671" s="4" t="s">
        <v>6790</v>
      </c>
      <c r="F2671" s="4">
        <v>616472</v>
      </c>
      <c r="G2671" s="5" t="s">
        <v>954</v>
      </c>
      <c r="H2671" s="4">
        <v>0</v>
      </c>
      <c r="I2671" s="6">
        <v>3000000</v>
      </c>
      <c r="J2671" s="6">
        <v>2909496</v>
      </c>
      <c r="K2671" s="7">
        <f t="shared" si="82"/>
        <v>90504</v>
      </c>
      <c r="L2671" s="4" t="str">
        <f t="shared" si="83"/>
        <v>SIN REPORTE</v>
      </c>
    </row>
    <row r="2672" spans="1:12" x14ac:dyDescent="0.2">
      <c r="A2672" s="4" t="s">
        <v>11</v>
      </c>
      <c r="B2672" s="4" t="s">
        <v>146</v>
      </c>
      <c r="C2672" s="4" t="s">
        <v>3275</v>
      </c>
      <c r="D2672" s="4" t="s">
        <v>341</v>
      </c>
      <c r="E2672" s="4" t="s">
        <v>6791</v>
      </c>
      <c r="F2672" s="4">
        <v>1713740</v>
      </c>
      <c r="G2672" s="5" t="s">
        <v>954</v>
      </c>
      <c r="H2672" s="4">
        <v>0</v>
      </c>
      <c r="I2672" s="6">
        <v>3000000</v>
      </c>
      <c r="J2672" s="6">
        <v>2910500</v>
      </c>
      <c r="K2672" s="7">
        <f t="shared" si="82"/>
        <v>89500</v>
      </c>
      <c r="L2672" s="4" t="str">
        <f t="shared" si="83"/>
        <v>SIN REPORTE</v>
      </c>
    </row>
    <row r="2673" spans="1:12" x14ac:dyDescent="0.2">
      <c r="A2673" s="4" t="s">
        <v>11</v>
      </c>
      <c r="B2673" s="4" t="s">
        <v>12</v>
      </c>
      <c r="C2673" s="4" t="s">
        <v>1648</v>
      </c>
      <c r="D2673" s="4" t="s">
        <v>3276</v>
      </c>
      <c r="E2673" s="4" t="s">
        <v>6792</v>
      </c>
      <c r="F2673" s="4">
        <v>857738</v>
      </c>
      <c r="G2673" s="5" t="s">
        <v>954</v>
      </c>
      <c r="H2673" s="4">
        <v>0</v>
      </c>
      <c r="I2673" s="6">
        <v>3000000</v>
      </c>
      <c r="J2673" s="6">
        <v>2911504</v>
      </c>
      <c r="K2673" s="7">
        <f t="shared" si="82"/>
        <v>88496</v>
      </c>
      <c r="L2673" s="4" t="str">
        <f t="shared" si="83"/>
        <v>SIN REPORTE</v>
      </c>
    </row>
    <row r="2674" spans="1:12" x14ac:dyDescent="0.2">
      <c r="A2674" s="4" t="s">
        <v>11</v>
      </c>
      <c r="B2674" s="4" t="s">
        <v>12</v>
      </c>
      <c r="C2674" s="4" t="s">
        <v>1675</v>
      </c>
      <c r="D2674" s="4" t="s">
        <v>1149</v>
      </c>
      <c r="E2674" s="4" t="s">
        <v>6793</v>
      </c>
      <c r="F2674" s="4">
        <v>1660677</v>
      </c>
      <c r="G2674" s="5" t="s">
        <v>954</v>
      </c>
      <c r="H2674" s="4">
        <v>0</v>
      </c>
      <c r="I2674" s="6">
        <v>3000000</v>
      </c>
      <c r="J2674" s="6">
        <v>2912508</v>
      </c>
      <c r="K2674" s="7">
        <f t="shared" si="82"/>
        <v>87492</v>
      </c>
      <c r="L2674" s="4" t="str">
        <f t="shared" si="83"/>
        <v>SIN REPORTE</v>
      </c>
    </row>
    <row r="2675" spans="1:12" x14ac:dyDescent="0.2">
      <c r="A2675" s="4" t="s">
        <v>11</v>
      </c>
      <c r="B2675" s="4" t="s">
        <v>12</v>
      </c>
      <c r="C2675" s="4" t="s">
        <v>1648</v>
      </c>
      <c r="D2675" s="4" t="s">
        <v>3277</v>
      </c>
      <c r="E2675" s="4" t="s">
        <v>6794</v>
      </c>
      <c r="F2675" s="4">
        <v>489615</v>
      </c>
      <c r="G2675" s="5" t="s">
        <v>954</v>
      </c>
      <c r="H2675" s="4">
        <v>0</v>
      </c>
      <c r="I2675" s="6">
        <v>3000000</v>
      </c>
      <c r="J2675" s="6">
        <v>2913512</v>
      </c>
      <c r="K2675" s="7">
        <f t="shared" si="82"/>
        <v>86488</v>
      </c>
      <c r="L2675" s="4" t="str">
        <f t="shared" si="83"/>
        <v>SIN REPORTE</v>
      </c>
    </row>
    <row r="2676" spans="1:12" x14ac:dyDescent="0.2">
      <c r="A2676" s="4" t="s">
        <v>11</v>
      </c>
      <c r="B2676" s="4" t="s">
        <v>22</v>
      </c>
      <c r="C2676" s="4" t="s">
        <v>191</v>
      </c>
      <c r="D2676" s="4" t="s">
        <v>2342</v>
      </c>
      <c r="E2676" s="4" t="s">
        <v>6795</v>
      </c>
      <c r="F2676" s="4">
        <v>589307</v>
      </c>
      <c r="G2676" s="5" t="s">
        <v>954</v>
      </c>
      <c r="H2676" s="4">
        <v>0</v>
      </c>
      <c r="I2676" s="6">
        <v>3000000</v>
      </c>
      <c r="J2676" s="6">
        <v>2914516</v>
      </c>
      <c r="K2676" s="7">
        <f t="shared" si="82"/>
        <v>85484</v>
      </c>
      <c r="L2676" s="4" t="str">
        <f t="shared" si="83"/>
        <v>SIN REPORTE</v>
      </c>
    </row>
    <row r="2677" spans="1:12" x14ac:dyDescent="0.2">
      <c r="A2677" s="4" t="s">
        <v>11</v>
      </c>
      <c r="B2677" s="4" t="s">
        <v>12</v>
      </c>
      <c r="C2677" s="4" t="s">
        <v>1740</v>
      </c>
      <c r="D2677" s="4" t="s">
        <v>3278</v>
      </c>
      <c r="E2677" s="4" t="s">
        <v>6796</v>
      </c>
      <c r="F2677" s="4">
        <v>42131</v>
      </c>
      <c r="G2677" s="5" t="s">
        <v>954</v>
      </c>
      <c r="H2677" s="4">
        <v>0</v>
      </c>
      <c r="I2677" s="6">
        <v>3000000</v>
      </c>
      <c r="J2677" s="6">
        <v>2915520</v>
      </c>
      <c r="K2677" s="7">
        <f t="shared" si="82"/>
        <v>84480</v>
      </c>
      <c r="L2677" s="4" t="str">
        <f t="shared" si="83"/>
        <v>SIN REPORTE</v>
      </c>
    </row>
    <row r="2678" spans="1:12" x14ac:dyDescent="0.2">
      <c r="A2678" s="4" t="s">
        <v>11</v>
      </c>
      <c r="B2678" s="4" t="s">
        <v>12</v>
      </c>
      <c r="C2678" s="4" t="s">
        <v>1740</v>
      </c>
      <c r="D2678" s="4" t="s">
        <v>3279</v>
      </c>
      <c r="E2678" s="4" t="s">
        <v>6797</v>
      </c>
      <c r="F2678" s="4">
        <v>1658689</v>
      </c>
      <c r="G2678" s="5" t="s">
        <v>954</v>
      </c>
      <c r="H2678" s="4">
        <v>0</v>
      </c>
      <c r="I2678" s="6">
        <v>3000000</v>
      </c>
      <c r="J2678" s="6">
        <v>2916524</v>
      </c>
      <c r="K2678" s="7">
        <f t="shared" si="82"/>
        <v>83476</v>
      </c>
      <c r="L2678" s="4" t="str">
        <f t="shared" si="83"/>
        <v>SIN REPORTE</v>
      </c>
    </row>
    <row r="2679" spans="1:12" x14ac:dyDescent="0.2">
      <c r="A2679" s="4" t="s">
        <v>11</v>
      </c>
      <c r="B2679" s="4" t="s">
        <v>12</v>
      </c>
      <c r="C2679" s="4" t="s">
        <v>191</v>
      </c>
      <c r="D2679" s="4" t="s">
        <v>3280</v>
      </c>
      <c r="E2679" s="4" t="s">
        <v>6798</v>
      </c>
      <c r="F2679" s="4">
        <v>118857</v>
      </c>
      <c r="G2679" s="5" t="s">
        <v>954</v>
      </c>
      <c r="H2679" s="4">
        <v>0</v>
      </c>
      <c r="I2679" s="6">
        <v>3000000</v>
      </c>
      <c r="J2679" s="6">
        <v>2917528</v>
      </c>
      <c r="K2679" s="7">
        <f t="shared" si="82"/>
        <v>82472</v>
      </c>
      <c r="L2679" s="4" t="str">
        <f t="shared" si="83"/>
        <v>SIN REPORTE</v>
      </c>
    </row>
    <row r="2680" spans="1:12" x14ac:dyDescent="0.2">
      <c r="A2680" s="4" t="s">
        <v>11</v>
      </c>
      <c r="B2680" s="4" t="s">
        <v>157</v>
      </c>
      <c r="C2680" s="4" t="s">
        <v>1040</v>
      </c>
      <c r="D2680" s="4" t="s">
        <v>3281</v>
      </c>
      <c r="E2680" s="4" t="s">
        <v>6799</v>
      </c>
      <c r="F2680" s="4">
        <v>644904</v>
      </c>
      <c r="G2680" s="5" t="s">
        <v>954</v>
      </c>
      <c r="H2680" s="4">
        <v>0</v>
      </c>
      <c r="I2680" s="6">
        <v>3000000</v>
      </c>
      <c r="J2680" s="6">
        <v>2918532</v>
      </c>
      <c r="K2680" s="7">
        <f t="shared" si="82"/>
        <v>81468</v>
      </c>
      <c r="L2680" s="4" t="str">
        <f t="shared" si="83"/>
        <v>SIN REPORTE</v>
      </c>
    </row>
    <row r="2681" spans="1:12" x14ac:dyDescent="0.2">
      <c r="A2681" s="4" t="s">
        <v>11</v>
      </c>
      <c r="B2681" s="4" t="s">
        <v>12</v>
      </c>
      <c r="C2681" s="4" t="s">
        <v>191</v>
      </c>
      <c r="D2681" s="4" t="s">
        <v>3282</v>
      </c>
      <c r="E2681" s="4" t="s">
        <v>6800</v>
      </c>
      <c r="F2681" s="4">
        <v>87813</v>
      </c>
      <c r="G2681" s="5" t="s">
        <v>954</v>
      </c>
      <c r="H2681" s="4">
        <v>0</v>
      </c>
      <c r="I2681" s="6">
        <v>3000000</v>
      </c>
      <c r="J2681" s="6">
        <v>2919536</v>
      </c>
      <c r="K2681" s="7">
        <f t="shared" si="82"/>
        <v>80464</v>
      </c>
      <c r="L2681" s="4" t="str">
        <f t="shared" si="83"/>
        <v>SIN REPORTE</v>
      </c>
    </row>
    <row r="2682" spans="1:12" x14ac:dyDescent="0.2">
      <c r="A2682" s="4" t="s">
        <v>11</v>
      </c>
      <c r="B2682" s="4" t="s">
        <v>16</v>
      </c>
      <c r="C2682" s="4" t="s">
        <v>191</v>
      </c>
      <c r="D2682" s="4" t="s">
        <v>288</v>
      </c>
      <c r="E2682" s="4" t="s">
        <v>6300</v>
      </c>
      <c r="F2682" s="4">
        <v>1124286</v>
      </c>
      <c r="G2682" s="5" t="s">
        <v>954</v>
      </c>
      <c r="H2682" s="4">
        <v>0</v>
      </c>
      <c r="I2682" s="6">
        <v>3000000</v>
      </c>
      <c r="J2682" s="6">
        <v>2920540</v>
      </c>
      <c r="K2682" s="7">
        <f t="shared" si="82"/>
        <v>79460</v>
      </c>
      <c r="L2682" s="4" t="str">
        <f t="shared" si="83"/>
        <v>SIN REPORTE</v>
      </c>
    </row>
    <row r="2683" spans="1:12" x14ac:dyDescent="0.2">
      <c r="A2683" s="4" t="s">
        <v>11</v>
      </c>
      <c r="B2683" s="4" t="s">
        <v>67</v>
      </c>
      <c r="C2683" s="4" t="s">
        <v>981</v>
      </c>
      <c r="D2683" s="4" t="s">
        <v>2039</v>
      </c>
      <c r="E2683" s="4" t="s">
        <v>6801</v>
      </c>
      <c r="F2683" s="4">
        <v>711455</v>
      </c>
      <c r="G2683" s="5" t="s">
        <v>954</v>
      </c>
      <c r="H2683" s="4">
        <v>0</v>
      </c>
      <c r="I2683" s="6">
        <v>3000000</v>
      </c>
      <c r="J2683" s="6">
        <v>2921544</v>
      </c>
      <c r="K2683" s="7">
        <f t="shared" si="82"/>
        <v>78456</v>
      </c>
      <c r="L2683" s="4" t="str">
        <f t="shared" si="83"/>
        <v>SIN REPORTE</v>
      </c>
    </row>
    <row r="2684" spans="1:12" x14ac:dyDescent="0.2">
      <c r="A2684" s="4" t="s">
        <v>11</v>
      </c>
      <c r="B2684" s="4" t="s">
        <v>25</v>
      </c>
      <c r="C2684" s="4" t="s">
        <v>981</v>
      </c>
      <c r="D2684" s="4" t="s">
        <v>3283</v>
      </c>
      <c r="E2684" s="4" t="s">
        <v>6802</v>
      </c>
      <c r="F2684" s="4">
        <v>800746</v>
      </c>
      <c r="G2684" s="5" t="s">
        <v>954</v>
      </c>
      <c r="H2684" s="4">
        <v>0</v>
      </c>
      <c r="I2684" s="6">
        <v>3000000</v>
      </c>
      <c r="J2684" s="6">
        <v>2922548</v>
      </c>
      <c r="K2684" s="7">
        <f t="shared" si="82"/>
        <v>77452</v>
      </c>
      <c r="L2684" s="4" t="str">
        <f t="shared" si="83"/>
        <v>SIN REPORTE</v>
      </c>
    </row>
    <row r="2685" spans="1:12" x14ac:dyDescent="0.2">
      <c r="A2685" s="4" t="s">
        <v>11</v>
      </c>
      <c r="B2685" s="4" t="s">
        <v>25</v>
      </c>
      <c r="C2685" s="4" t="s">
        <v>981</v>
      </c>
      <c r="D2685" s="4" t="s">
        <v>3284</v>
      </c>
      <c r="E2685" s="4" t="s">
        <v>6803</v>
      </c>
      <c r="F2685" s="4">
        <v>1072535</v>
      </c>
      <c r="G2685" s="5" t="s">
        <v>954</v>
      </c>
      <c r="H2685" s="4">
        <v>0</v>
      </c>
      <c r="I2685" s="6">
        <v>3000000</v>
      </c>
      <c r="J2685" s="6">
        <v>2923552</v>
      </c>
      <c r="K2685" s="7">
        <f t="shared" si="82"/>
        <v>76448</v>
      </c>
      <c r="L2685" s="4" t="str">
        <f t="shared" si="83"/>
        <v>SIN REPORTE</v>
      </c>
    </row>
    <row r="2686" spans="1:12" x14ac:dyDescent="0.2">
      <c r="A2686" s="4" t="s">
        <v>11</v>
      </c>
      <c r="B2686" s="4" t="s">
        <v>12</v>
      </c>
      <c r="C2686" s="4" t="s">
        <v>981</v>
      </c>
      <c r="D2686" s="4" t="s">
        <v>982</v>
      </c>
      <c r="E2686" s="4" t="s">
        <v>4797</v>
      </c>
      <c r="F2686" s="4">
        <v>1682697</v>
      </c>
      <c r="G2686" s="5" t="s">
        <v>954</v>
      </c>
      <c r="H2686" s="4">
        <v>0</v>
      </c>
      <c r="I2686" s="6">
        <v>3000000</v>
      </c>
      <c r="J2686" s="6">
        <v>2924556</v>
      </c>
      <c r="K2686" s="7">
        <f t="shared" si="82"/>
        <v>75444</v>
      </c>
      <c r="L2686" s="4" t="str">
        <f t="shared" si="83"/>
        <v>SIN REPORTE</v>
      </c>
    </row>
    <row r="2687" spans="1:12" x14ac:dyDescent="0.2">
      <c r="A2687" s="4" t="s">
        <v>11</v>
      </c>
      <c r="B2687" s="4" t="s">
        <v>12</v>
      </c>
      <c r="C2687" s="4" t="s">
        <v>2425</v>
      </c>
      <c r="D2687" s="4" t="s">
        <v>3285</v>
      </c>
      <c r="E2687" s="4" t="s">
        <v>6804</v>
      </c>
      <c r="F2687" s="4">
        <v>672475</v>
      </c>
      <c r="G2687" s="5" t="s">
        <v>954</v>
      </c>
      <c r="H2687" s="4">
        <v>0</v>
      </c>
      <c r="I2687" s="6">
        <v>3000000</v>
      </c>
      <c r="J2687" s="6">
        <v>2925560</v>
      </c>
      <c r="K2687" s="7">
        <f t="shared" si="82"/>
        <v>74440</v>
      </c>
      <c r="L2687" s="4" t="str">
        <f t="shared" si="83"/>
        <v>SIN REPORTE</v>
      </c>
    </row>
    <row r="2688" spans="1:12" x14ac:dyDescent="0.2">
      <c r="A2688" s="4" t="s">
        <v>11</v>
      </c>
      <c r="B2688" s="4" t="s">
        <v>25</v>
      </c>
      <c r="C2688" s="4" t="s">
        <v>3065</v>
      </c>
      <c r="D2688" s="4" t="s">
        <v>3286</v>
      </c>
      <c r="E2688" s="4" t="s">
        <v>6805</v>
      </c>
      <c r="F2688" s="4">
        <v>613685</v>
      </c>
      <c r="G2688" s="5" t="s">
        <v>954</v>
      </c>
      <c r="H2688" s="4">
        <v>0</v>
      </c>
      <c r="I2688" s="6">
        <v>3000000</v>
      </c>
      <c r="J2688" s="6">
        <v>2926564</v>
      </c>
      <c r="K2688" s="7">
        <f t="shared" si="82"/>
        <v>73436</v>
      </c>
      <c r="L2688" s="4" t="str">
        <f t="shared" si="83"/>
        <v>SIN REPORTE</v>
      </c>
    </row>
    <row r="2689" spans="1:12" x14ac:dyDescent="0.2">
      <c r="A2689" s="4" t="s">
        <v>11</v>
      </c>
      <c r="B2689" s="4" t="s">
        <v>67</v>
      </c>
      <c r="C2689" s="4" t="s">
        <v>981</v>
      </c>
      <c r="D2689" s="4" t="s">
        <v>3287</v>
      </c>
      <c r="E2689" s="4" t="s">
        <v>6806</v>
      </c>
      <c r="F2689" s="4">
        <v>41059</v>
      </c>
      <c r="G2689" s="5" t="s">
        <v>954</v>
      </c>
      <c r="H2689" s="4">
        <v>0</v>
      </c>
      <c r="I2689" s="6">
        <v>3000000</v>
      </c>
      <c r="J2689" s="6">
        <v>2927568</v>
      </c>
      <c r="K2689" s="7">
        <f t="shared" si="82"/>
        <v>72432</v>
      </c>
      <c r="L2689" s="4" t="str">
        <f t="shared" si="83"/>
        <v>SIN REPORTE</v>
      </c>
    </row>
    <row r="2690" spans="1:12" x14ac:dyDescent="0.2">
      <c r="A2690" s="4" t="s">
        <v>11</v>
      </c>
      <c r="B2690" s="4" t="s">
        <v>157</v>
      </c>
      <c r="C2690" s="4" t="s">
        <v>2425</v>
      </c>
      <c r="D2690" s="4" t="s">
        <v>3288</v>
      </c>
      <c r="E2690" s="4" t="s">
        <v>6807</v>
      </c>
      <c r="F2690" s="4">
        <v>515054</v>
      </c>
      <c r="G2690" s="5" t="s">
        <v>954</v>
      </c>
      <c r="H2690" s="4">
        <v>0</v>
      </c>
      <c r="I2690" s="6">
        <v>3000000</v>
      </c>
      <c r="J2690" s="6">
        <v>2928572</v>
      </c>
      <c r="K2690" s="7">
        <f t="shared" si="82"/>
        <v>71428</v>
      </c>
      <c r="L2690" s="4" t="str">
        <f t="shared" si="83"/>
        <v>SIN REPORTE</v>
      </c>
    </row>
    <row r="2691" spans="1:12" x14ac:dyDescent="0.2">
      <c r="A2691" s="4" t="s">
        <v>11</v>
      </c>
      <c r="B2691" s="4" t="s">
        <v>19</v>
      </c>
      <c r="C2691" s="4" t="s">
        <v>981</v>
      </c>
      <c r="D2691" s="4" t="s">
        <v>3289</v>
      </c>
      <c r="E2691" s="4" t="s">
        <v>6808</v>
      </c>
      <c r="F2691" s="4">
        <v>524429</v>
      </c>
      <c r="G2691" s="5" t="s">
        <v>954</v>
      </c>
      <c r="H2691" s="4">
        <v>0</v>
      </c>
      <c r="I2691" s="6">
        <v>3000000</v>
      </c>
      <c r="J2691" s="6">
        <v>2929576</v>
      </c>
      <c r="K2691" s="7">
        <f t="shared" ref="K2691:K2754" si="84">I2691-J2691</f>
        <v>70424</v>
      </c>
      <c r="L2691" s="4" t="str">
        <f t="shared" ref="L2691:L2754" si="85">IF(H2691=0,"SIN REPORTE",IF(H2691&lt;=90,"COBRO JURIDICO","CARTERA CASTIGADA"))</f>
        <v>SIN REPORTE</v>
      </c>
    </row>
    <row r="2692" spans="1:12" x14ac:dyDescent="0.2">
      <c r="A2692" s="4" t="s">
        <v>11</v>
      </c>
      <c r="B2692" s="4" t="s">
        <v>12</v>
      </c>
      <c r="C2692" s="4" t="s">
        <v>981</v>
      </c>
      <c r="D2692" s="4" t="s">
        <v>3290</v>
      </c>
      <c r="E2692" s="4" t="s">
        <v>6809</v>
      </c>
      <c r="F2692" s="4">
        <v>38824</v>
      </c>
      <c r="G2692" s="5" t="s">
        <v>954</v>
      </c>
      <c r="H2692" s="4">
        <v>0</v>
      </c>
      <c r="I2692" s="6">
        <v>3000000</v>
      </c>
      <c r="J2692" s="6">
        <v>2930580</v>
      </c>
      <c r="K2692" s="7">
        <f t="shared" si="84"/>
        <v>69420</v>
      </c>
      <c r="L2692" s="4" t="str">
        <f t="shared" si="85"/>
        <v>SIN REPORTE</v>
      </c>
    </row>
    <row r="2693" spans="1:12" x14ac:dyDescent="0.2">
      <c r="A2693" s="4" t="s">
        <v>11</v>
      </c>
      <c r="B2693" s="4" t="s">
        <v>50</v>
      </c>
      <c r="C2693" s="4" t="s">
        <v>3291</v>
      </c>
      <c r="D2693" s="4" t="s">
        <v>3292</v>
      </c>
      <c r="E2693" s="4" t="s">
        <v>6810</v>
      </c>
      <c r="F2693" s="4">
        <v>47916</v>
      </c>
      <c r="G2693" s="5" t="s">
        <v>954</v>
      </c>
      <c r="H2693" s="4">
        <v>0</v>
      </c>
      <c r="I2693" s="6">
        <v>3000000</v>
      </c>
      <c r="J2693" s="6">
        <v>2931584</v>
      </c>
      <c r="K2693" s="7">
        <f t="shared" si="84"/>
        <v>68416</v>
      </c>
      <c r="L2693" s="4" t="str">
        <f t="shared" si="85"/>
        <v>SIN REPORTE</v>
      </c>
    </row>
    <row r="2694" spans="1:12" x14ac:dyDescent="0.2">
      <c r="A2694" s="4" t="s">
        <v>11</v>
      </c>
      <c r="B2694" s="4" t="s">
        <v>12</v>
      </c>
      <c r="C2694" s="4" t="s">
        <v>981</v>
      </c>
      <c r="D2694" s="4" t="s">
        <v>3293</v>
      </c>
      <c r="E2694" s="4" t="s">
        <v>6811</v>
      </c>
      <c r="F2694" s="4">
        <v>751360</v>
      </c>
      <c r="G2694" s="5" t="s">
        <v>954</v>
      </c>
      <c r="H2694" s="4">
        <v>0</v>
      </c>
      <c r="I2694" s="6">
        <v>3000000</v>
      </c>
      <c r="J2694" s="6">
        <v>2932588</v>
      </c>
      <c r="K2694" s="7">
        <f t="shared" si="84"/>
        <v>67412</v>
      </c>
      <c r="L2694" s="4" t="str">
        <f t="shared" si="85"/>
        <v>SIN REPORTE</v>
      </c>
    </row>
    <row r="2695" spans="1:12" x14ac:dyDescent="0.2">
      <c r="A2695" s="4" t="s">
        <v>11</v>
      </c>
      <c r="B2695" s="4" t="s">
        <v>12</v>
      </c>
      <c r="C2695" s="4" t="s">
        <v>981</v>
      </c>
      <c r="D2695" s="4" t="s">
        <v>1223</v>
      </c>
      <c r="E2695" s="4" t="s">
        <v>4967</v>
      </c>
      <c r="F2695" s="4">
        <v>797967</v>
      </c>
      <c r="G2695" s="5" t="s">
        <v>954</v>
      </c>
      <c r="H2695" s="4">
        <v>0</v>
      </c>
      <c r="I2695" s="6">
        <v>3000000</v>
      </c>
      <c r="J2695" s="6">
        <v>2933592</v>
      </c>
      <c r="K2695" s="7">
        <f t="shared" si="84"/>
        <v>66408</v>
      </c>
      <c r="L2695" s="4" t="str">
        <f t="shared" si="85"/>
        <v>SIN REPORTE</v>
      </c>
    </row>
    <row r="2696" spans="1:12" x14ac:dyDescent="0.2">
      <c r="A2696" s="4" t="s">
        <v>11</v>
      </c>
      <c r="B2696" s="4" t="s">
        <v>157</v>
      </c>
      <c r="C2696" s="4" t="s">
        <v>981</v>
      </c>
      <c r="D2696" s="4" t="s">
        <v>3294</v>
      </c>
      <c r="E2696" s="4" t="s">
        <v>6812</v>
      </c>
      <c r="F2696" s="4">
        <v>1681350</v>
      </c>
      <c r="G2696" s="5" t="s">
        <v>954</v>
      </c>
      <c r="H2696" s="4">
        <v>0</v>
      </c>
      <c r="I2696" s="6">
        <v>3000000</v>
      </c>
      <c r="J2696" s="6">
        <v>2934596</v>
      </c>
      <c r="K2696" s="7">
        <f t="shared" si="84"/>
        <v>65404</v>
      </c>
      <c r="L2696" s="4" t="str">
        <f t="shared" si="85"/>
        <v>SIN REPORTE</v>
      </c>
    </row>
    <row r="2697" spans="1:12" x14ac:dyDescent="0.2">
      <c r="A2697" s="4" t="s">
        <v>11</v>
      </c>
      <c r="B2697" s="4" t="s">
        <v>19</v>
      </c>
      <c r="C2697" s="4" t="s">
        <v>3295</v>
      </c>
      <c r="D2697" s="4" t="s">
        <v>3296</v>
      </c>
      <c r="E2697" s="4" t="s">
        <v>6813</v>
      </c>
      <c r="F2697" s="4">
        <v>34138</v>
      </c>
      <c r="G2697" s="5" t="s">
        <v>954</v>
      </c>
      <c r="H2697" s="4">
        <v>0</v>
      </c>
      <c r="I2697" s="6">
        <v>3000000</v>
      </c>
      <c r="J2697" s="6">
        <v>2935600</v>
      </c>
      <c r="K2697" s="7">
        <f t="shared" si="84"/>
        <v>64400</v>
      </c>
      <c r="L2697" s="4" t="str">
        <f t="shared" si="85"/>
        <v>SIN REPORTE</v>
      </c>
    </row>
    <row r="2698" spans="1:12" x14ac:dyDescent="0.2">
      <c r="A2698" s="4" t="s">
        <v>11</v>
      </c>
      <c r="B2698" s="4" t="s">
        <v>67</v>
      </c>
      <c r="C2698" s="4" t="s">
        <v>1452</v>
      </c>
      <c r="D2698" s="4" t="s">
        <v>3297</v>
      </c>
      <c r="E2698" s="4" t="s">
        <v>6814</v>
      </c>
      <c r="F2698" s="4">
        <v>1616398</v>
      </c>
      <c r="G2698" s="5" t="s">
        <v>954</v>
      </c>
      <c r="H2698" s="4">
        <v>0</v>
      </c>
      <c r="I2698" s="6">
        <v>3000000</v>
      </c>
      <c r="J2698" s="6">
        <v>2936604</v>
      </c>
      <c r="K2698" s="7">
        <f t="shared" si="84"/>
        <v>63396</v>
      </c>
      <c r="L2698" s="4" t="str">
        <f t="shared" si="85"/>
        <v>SIN REPORTE</v>
      </c>
    </row>
    <row r="2699" spans="1:12" x14ac:dyDescent="0.2">
      <c r="A2699" s="4" t="s">
        <v>11</v>
      </c>
      <c r="B2699" s="4" t="s">
        <v>12</v>
      </c>
      <c r="C2699" s="4" t="s">
        <v>1025</v>
      </c>
      <c r="D2699" s="4" t="s">
        <v>1026</v>
      </c>
      <c r="E2699" s="4" t="s">
        <v>4826</v>
      </c>
      <c r="F2699" s="4">
        <v>1683299</v>
      </c>
      <c r="G2699" s="5" t="s">
        <v>954</v>
      </c>
      <c r="H2699" s="4">
        <v>0</v>
      </c>
      <c r="I2699" s="6">
        <v>3000000</v>
      </c>
      <c r="J2699" s="6">
        <v>2937608</v>
      </c>
      <c r="K2699" s="7">
        <f t="shared" si="84"/>
        <v>62392</v>
      </c>
      <c r="L2699" s="4" t="str">
        <f t="shared" si="85"/>
        <v>SIN REPORTE</v>
      </c>
    </row>
    <row r="2700" spans="1:12" x14ac:dyDescent="0.2">
      <c r="A2700" s="4" t="s">
        <v>11</v>
      </c>
      <c r="B2700" s="4" t="s">
        <v>16</v>
      </c>
      <c r="C2700" s="4" t="s">
        <v>1224</v>
      </c>
      <c r="D2700" s="4" t="s">
        <v>1225</v>
      </c>
      <c r="E2700" s="4" t="s">
        <v>4968</v>
      </c>
      <c r="F2700" s="4">
        <v>1096815</v>
      </c>
      <c r="G2700" s="5" t="s">
        <v>954</v>
      </c>
      <c r="H2700" s="4">
        <v>0</v>
      </c>
      <c r="I2700" s="6">
        <v>3000000</v>
      </c>
      <c r="J2700" s="6">
        <v>2938612</v>
      </c>
      <c r="K2700" s="7">
        <f t="shared" si="84"/>
        <v>61388</v>
      </c>
      <c r="L2700" s="4" t="str">
        <f t="shared" si="85"/>
        <v>SIN REPORTE</v>
      </c>
    </row>
    <row r="2701" spans="1:12" x14ac:dyDescent="0.2">
      <c r="A2701" s="4" t="s">
        <v>11</v>
      </c>
      <c r="B2701" s="4" t="s">
        <v>25</v>
      </c>
      <c r="C2701" s="4" t="s">
        <v>3298</v>
      </c>
      <c r="D2701" s="4" t="s">
        <v>37</v>
      </c>
      <c r="E2701" s="4" t="s">
        <v>6815</v>
      </c>
      <c r="F2701" s="4">
        <v>1810520</v>
      </c>
      <c r="G2701" s="5" t="s">
        <v>954</v>
      </c>
      <c r="H2701" s="4">
        <v>0</v>
      </c>
      <c r="I2701" s="6">
        <v>3000000</v>
      </c>
      <c r="J2701" s="6">
        <v>2939616</v>
      </c>
      <c r="K2701" s="7">
        <f t="shared" si="84"/>
        <v>60384</v>
      </c>
      <c r="L2701" s="4" t="str">
        <f t="shared" si="85"/>
        <v>SIN REPORTE</v>
      </c>
    </row>
    <row r="2702" spans="1:12" x14ac:dyDescent="0.2">
      <c r="A2702" s="4" t="s">
        <v>11</v>
      </c>
      <c r="B2702" s="4" t="s">
        <v>146</v>
      </c>
      <c r="C2702" s="4" t="s">
        <v>191</v>
      </c>
      <c r="D2702" s="4" t="s">
        <v>835</v>
      </c>
      <c r="E2702" s="4" t="s">
        <v>6816</v>
      </c>
      <c r="F2702" s="4">
        <v>1688215</v>
      </c>
      <c r="G2702" s="5" t="s">
        <v>954</v>
      </c>
      <c r="H2702" s="4">
        <v>0</v>
      </c>
      <c r="I2702" s="6">
        <v>3000000</v>
      </c>
      <c r="J2702" s="6">
        <v>2940620</v>
      </c>
      <c r="K2702" s="7">
        <f t="shared" si="84"/>
        <v>59380</v>
      </c>
      <c r="L2702" s="4" t="str">
        <f t="shared" si="85"/>
        <v>SIN REPORTE</v>
      </c>
    </row>
    <row r="2703" spans="1:12" x14ac:dyDescent="0.2">
      <c r="A2703" s="4" t="s">
        <v>11</v>
      </c>
      <c r="B2703" s="4" t="s">
        <v>19</v>
      </c>
      <c r="C2703" s="4" t="s">
        <v>3299</v>
      </c>
      <c r="D2703" s="4" t="s">
        <v>3300</v>
      </c>
      <c r="E2703" s="4" t="s">
        <v>6817</v>
      </c>
      <c r="F2703" s="4">
        <v>769008</v>
      </c>
      <c r="G2703" s="5" t="s">
        <v>954</v>
      </c>
      <c r="H2703" s="4">
        <v>0</v>
      </c>
      <c r="I2703" s="6">
        <v>3000000</v>
      </c>
      <c r="J2703" s="6">
        <v>2941624</v>
      </c>
      <c r="K2703" s="7">
        <f t="shared" si="84"/>
        <v>58376</v>
      </c>
      <c r="L2703" s="4" t="str">
        <f t="shared" si="85"/>
        <v>SIN REPORTE</v>
      </c>
    </row>
    <row r="2704" spans="1:12" x14ac:dyDescent="0.2">
      <c r="A2704" s="4" t="s">
        <v>11</v>
      </c>
      <c r="B2704" s="4" t="s">
        <v>19</v>
      </c>
      <c r="C2704" s="4" t="s">
        <v>1154</v>
      </c>
      <c r="D2704" s="4" t="s">
        <v>1226</v>
      </c>
      <c r="E2704" s="4" t="s">
        <v>4969</v>
      </c>
      <c r="F2704" s="4">
        <v>677144</v>
      </c>
      <c r="G2704" s="5" t="s">
        <v>954</v>
      </c>
      <c r="H2704" s="4">
        <v>0</v>
      </c>
      <c r="I2704" s="6">
        <v>3000000</v>
      </c>
      <c r="J2704" s="6">
        <v>2942628</v>
      </c>
      <c r="K2704" s="7">
        <f t="shared" si="84"/>
        <v>57372</v>
      </c>
      <c r="L2704" s="4" t="str">
        <f t="shared" si="85"/>
        <v>SIN REPORTE</v>
      </c>
    </row>
    <row r="2705" spans="1:12" x14ac:dyDescent="0.2">
      <c r="A2705" s="4" t="s">
        <v>11</v>
      </c>
      <c r="B2705" s="4" t="s">
        <v>19</v>
      </c>
      <c r="C2705" s="4" t="s">
        <v>275</v>
      </c>
      <c r="D2705" s="4" t="s">
        <v>3301</v>
      </c>
      <c r="E2705" s="4" t="s">
        <v>6818</v>
      </c>
      <c r="F2705" s="4">
        <v>1108875</v>
      </c>
      <c r="G2705" s="5" t="s">
        <v>954</v>
      </c>
      <c r="H2705" s="4">
        <v>0</v>
      </c>
      <c r="I2705" s="6">
        <v>3000000</v>
      </c>
      <c r="J2705" s="6">
        <v>2943632</v>
      </c>
      <c r="K2705" s="7">
        <f t="shared" si="84"/>
        <v>56368</v>
      </c>
      <c r="L2705" s="4" t="str">
        <f t="shared" si="85"/>
        <v>SIN REPORTE</v>
      </c>
    </row>
    <row r="2706" spans="1:12" x14ac:dyDescent="0.2">
      <c r="A2706" s="4" t="s">
        <v>11</v>
      </c>
      <c r="B2706" s="4" t="s">
        <v>25</v>
      </c>
      <c r="C2706" s="4" t="s">
        <v>389</v>
      </c>
      <c r="D2706" s="4" t="s">
        <v>3302</v>
      </c>
      <c r="E2706" s="4" t="s">
        <v>6819</v>
      </c>
      <c r="F2706" s="4">
        <v>643112</v>
      </c>
      <c r="G2706" s="5" t="s">
        <v>954</v>
      </c>
      <c r="H2706" s="4">
        <v>0</v>
      </c>
      <c r="I2706" s="6">
        <v>3000000</v>
      </c>
      <c r="J2706" s="6">
        <v>2944636</v>
      </c>
      <c r="K2706" s="7">
        <f t="shared" si="84"/>
        <v>55364</v>
      </c>
      <c r="L2706" s="4" t="str">
        <f t="shared" si="85"/>
        <v>SIN REPORTE</v>
      </c>
    </row>
    <row r="2707" spans="1:12" x14ac:dyDescent="0.2">
      <c r="A2707" s="4" t="s">
        <v>11</v>
      </c>
      <c r="B2707" s="4" t="s">
        <v>19</v>
      </c>
      <c r="C2707" s="4" t="s">
        <v>3180</v>
      </c>
      <c r="D2707" s="4" t="s">
        <v>3303</v>
      </c>
      <c r="E2707" s="4" t="s">
        <v>6820</v>
      </c>
      <c r="F2707" s="4">
        <v>955623</v>
      </c>
      <c r="G2707" s="5" t="s">
        <v>954</v>
      </c>
      <c r="H2707" s="4">
        <v>0</v>
      </c>
      <c r="I2707" s="6">
        <v>3000000</v>
      </c>
      <c r="J2707" s="6">
        <v>2945640</v>
      </c>
      <c r="K2707" s="7">
        <f t="shared" si="84"/>
        <v>54360</v>
      </c>
      <c r="L2707" s="4" t="str">
        <f t="shared" si="85"/>
        <v>SIN REPORTE</v>
      </c>
    </row>
    <row r="2708" spans="1:12" x14ac:dyDescent="0.2">
      <c r="A2708" s="4" t="s">
        <v>11</v>
      </c>
      <c r="B2708" s="4" t="s">
        <v>16</v>
      </c>
      <c r="C2708" s="4" t="s">
        <v>1045</v>
      </c>
      <c r="D2708" s="4" t="s">
        <v>3304</v>
      </c>
      <c r="E2708" s="4" t="s">
        <v>6821</v>
      </c>
      <c r="F2708" s="4">
        <v>1011129</v>
      </c>
      <c r="G2708" s="5" t="s">
        <v>954</v>
      </c>
      <c r="H2708" s="4">
        <v>0</v>
      </c>
      <c r="I2708" s="6">
        <v>3000000</v>
      </c>
      <c r="J2708" s="6">
        <v>2946644</v>
      </c>
      <c r="K2708" s="7">
        <f t="shared" si="84"/>
        <v>53356</v>
      </c>
      <c r="L2708" s="4" t="str">
        <f t="shared" si="85"/>
        <v>SIN REPORTE</v>
      </c>
    </row>
    <row r="2709" spans="1:12" x14ac:dyDescent="0.2">
      <c r="A2709" s="4" t="s">
        <v>11</v>
      </c>
      <c r="B2709" s="4" t="s">
        <v>16</v>
      </c>
      <c r="C2709" s="4" t="s">
        <v>3180</v>
      </c>
      <c r="D2709" s="4" t="s">
        <v>3305</v>
      </c>
      <c r="E2709" s="4" t="s">
        <v>6822</v>
      </c>
      <c r="F2709" s="4">
        <v>482347</v>
      </c>
      <c r="G2709" s="5" t="s">
        <v>954</v>
      </c>
      <c r="H2709" s="4">
        <v>0</v>
      </c>
      <c r="I2709" s="6">
        <v>3000000</v>
      </c>
      <c r="J2709" s="6">
        <v>2947648</v>
      </c>
      <c r="K2709" s="7">
        <f t="shared" si="84"/>
        <v>52352</v>
      </c>
      <c r="L2709" s="4" t="str">
        <f t="shared" si="85"/>
        <v>SIN REPORTE</v>
      </c>
    </row>
    <row r="2710" spans="1:12" x14ac:dyDescent="0.2">
      <c r="A2710" s="4" t="s">
        <v>11</v>
      </c>
      <c r="B2710" s="4" t="s">
        <v>146</v>
      </c>
      <c r="C2710" s="4" t="s">
        <v>3180</v>
      </c>
      <c r="D2710" s="4" t="s">
        <v>3306</v>
      </c>
      <c r="E2710" s="4" t="s">
        <v>6823</v>
      </c>
      <c r="F2710" s="4">
        <v>1085511</v>
      </c>
      <c r="G2710" s="5" t="s">
        <v>954</v>
      </c>
      <c r="H2710" s="4">
        <v>0</v>
      </c>
      <c r="I2710" s="6">
        <v>3000000</v>
      </c>
      <c r="J2710" s="6">
        <v>2948652</v>
      </c>
      <c r="K2710" s="7">
        <f t="shared" si="84"/>
        <v>51348</v>
      </c>
      <c r="L2710" s="4" t="str">
        <f t="shared" si="85"/>
        <v>SIN REPORTE</v>
      </c>
    </row>
    <row r="2711" spans="1:12" x14ac:dyDescent="0.2">
      <c r="A2711" s="4" t="s">
        <v>11</v>
      </c>
      <c r="B2711" s="4" t="s">
        <v>12</v>
      </c>
      <c r="C2711" s="4" t="s">
        <v>1227</v>
      </c>
      <c r="D2711" s="4" t="s">
        <v>1228</v>
      </c>
      <c r="E2711" s="4" t="s">
        <v>4970</v>
      </c>
      <c r="F2711" s="4">
        <v>507044</v>
      </c>
      <c r="G2711" s="5" t="s">
        <v>954</v>
      </c>
      <c r="H2711" s="4">
        <v>0</v>
      </c>
      <c r="I2711" s="6">
        <v>3000000</v>
      </c>
      <c r="J2711" s="6">
        <v>2949656</v>
      </c>
      <c r="K2711" s="7">
        <f t="shared" si="84"/>
        <v>50344</v>
      </c>
      <c r="L2711" s="4" t="str">
        <f t="shared" si="85"/>
        <v>SIN REPORTE</v>
      </c>
    </row>
    <row r="2712" spans="1:12" x14ac:dyDescent="0.2">
      <c r="A2712" s="4" t="s">
        <v>11</v>
      </c>
      <c r="B2712" s="4" t="s">
        <v>25</v>
      </c>
      <c r="C2712" s="4" t="s">
        <v>3180</v>
      </c>
      <c r="D2712" s="4" t="s">
        <v>1081</v>
      </c>
      <c r="E2712" s="4" t="s">
        <v>6824</v>
      </c>
      <c r="F2712" s="4">
        <v>1144953</v>
      </c>
      <c r="G2712" s="5" t="s">
        <v>954</v>
      </c>
      <c r="H2712" s="4">
        <v>0</v>
      </c>
      <c r="I2712" s="6">
        <v>3000000</v>
      </c>
      <c r="J2712" s="6">
        <v>2950660</v>
      </c>
      <c r="K2712" s="7">
        <f t="shared" si="84"/>
        <v>49340</v>
      </c>
      <c r="L2712" s="4" t="str">
        <f t="shared" si="85"/>
        <v>SIN REPORTE</v>
      </c>
    </row>
    <row r="2713" spans="1:12" x14ac:dyDescent="0.2">
      <c r="A2713" s="4" t="s">
        <v>11</v>
      </c>
      <c r="B2713" s="4" t="s">
        <v>12</v>
      </c>
      <c r="C2713" s="4" t="s">
        <v>430</v>
      </c>
      <c r="D2713" s="4" t="s">
        <v>3307</v>
      </c>
      <c r="E2713" s="4" t="s">
        <v>6825</v>
      </c>
      <c r="F2713" s="4">
        <v>1099322</v>
      </c>
      <c r="G2713" s="5" t="s">
        <v>954</v>
      </c>
      <c r="H2713" s="4">
        <v>0</v>
      </c>
      <c r="I2713" s="6">
        <v>3000000</v>
      </c>
      <c r="J2713" s="6">
        <v>2951664</v>
      </c>
      <c r="K2713" s="7">
        <f t="shared" si="84"/>
        <v>48336</v>
      </c>
      <c r="L2713" s="4" t="str">
        <f t="shared" si="85"/>
        <v>SIN REPORTE</v>
      </c>
    </row>
    <row r="2714" spans="1:12" x14ac:dyDescent="0.2">
      <c r="A2714" s="4" t="s">
        <v>11</v>
      </c>
      <c r="B2714" s="4" t="s">
        <v>50</v>
      </c>
      <c r="C2714" s="4" t="s">
        <v>1134</v>
      </c>
      <c r="D2714" s="4" t="s">
        <v>2970</v>
      </c>
      <c r="E2714" s="4" t="s">
        <v>6826</v>
      </c>
      <c r="F2714" s="4">
        <v>610376</v>
      </c>
      <c r="G2714" s="5" t="s">
        <v>954</v>
      </c>
      <c r="H2714" s="4">
        <v>0</v>
      </c>
      <c r="I2714" s="6">
        <v>3000000</v>
      </c>
      <c r="J2714" s="6">
        <v>2952668</v>
      </c>
      <c r="K2714" s="7">
        <f t="shared" si="84"/>
        <v>47332</v>
      </c>
      <c r="L2714" s="4" t="str">
        <f t="shared" si="85"/>
        <v>SIN REPORTE</v>
      </c>
    </row>
    <row r="2715" spans="1:12" x14ac:dyDescent="0.2">
      <c r="A2715" s="4" t="s">
        <v>11</v>
      </c>
      <c r="B2715" s="4" t="s">
        <v>22</v>
      </c>
      <c r="C2715" s="4" t="s">
        <v>1134</v>
      </c>
      <c r="D2715" s="4" t="s">
        <v>158</v>
      </c>
      <c r="E2715" s="4" t="s">
        <v>6827</v>
      </c>
      <c r="F2715" s="4">
        <v>573996</v>
      </c>
      <c r="G2715" s="5" t="s">
        <v>954</v>
      </c>
      <c r="H2715" s="4">
        <v>0</v>
      </c>
      <c r="I2715" s="6">
        <v>3000000</v>
      </c>
      <c r="J2715" s="6">
        <v>2953672</v>
      </c>
      <c r="K2715" s="7">
        <f t="shared" si="84"/>
        <v>46328</v>
      </c>
      <c r="L2715" s="4" t="str">
        <f t="shared" si="85"/>
        <v>SIN REPORTE</v>
      </c>
    </row>
    <row r="2716" spans="1:12" x14ac:dyDescent="0.2">
      <c r="A2716" s="4" t="s">
        <v>11</v>
      </c>
      <c r="B2716" s="4" t="s">
        <v>22</v>
      </c>
      <c r="C2716" s="4" t="s">
        <v>1207</v>
      </c>
      <c r="D2716" s="4" t="s">
        <v>3308</v>
      </c>
      <c r="E2716" s="4" t="s">
        <v>6828</v>
      </c>
      <c r="F2716" s="4">
        <v>767499</v>
      </c>
      <c r="G2716" s="5" t="s">
        <v>954</v>
      </c>
      <c r="H2716" s="4">
        <v>0</v>
      </c>
      <c r="I2716" s="6">
        <v>3000000</v>
      </c>
      <c r="J2716" s="6">
        <v>2954676</v>
      </c>
      <c r="K2716" s="7">
        <f t="shared" si="84"/>
        <v>45324</v>
      </c>
      <c r="L2716" s="4" t="str">
        <f t="shared" si="85"/>
        <v>SIN REPORTE</v>
      </c>
    </row>
    <row r="2717" spans="1:12" x14ac:dyDescent="0.2">
      <c r="A2717" s="4" t="s">
        <v>11</v>
      </c>
      <c r="B2717" s="4" t="s">
        <v>19</v>
      </c>
      <c r="C2717" s="4" t="s">
        <v>3180</v>
      </c>
      <c r="D2717" s="4" t="s">
        <v>3309</v>
      </c>
      <c r="E2717" s="4" t="s">
        <v>6842</v>
      </c>
      <c r="F2717" s="4">
        <v>641561</v>
      </c>
      <c r="G2717" s="5" t="s">
        <v>954</v>
      </c>
      <c r="H2717" s="4">
        <v>0</v>
      </c>
      <c r="I2717" s="6">
        <v>3000000</v>
      </c>
      <c r="J2717" s="6">
        <v>2955680</v>
      </c>
      <c r="K2717" s="7">
        <f t="shared" si="84"/>
        <v>44320</v>
      </c>
      <c r="L2717" s="4" t="str">
        <f t="shared" si="85"/>
        <v>SIN REPORTE</v>
      </c>
    </row>
    <row r="2718" spans="1:12" x14ac:dyDescent="0.2">
      <c r="A2718" s="4" t="s">
        <v>11</v>
      </c>
      <c r="B2718" s="4" t="s">
        <v>12</v>
      </c>
      <c r="C2718" s="4" t="s">
        <v>691</v>
      </c>
      <c r="D2718" s="4" t="s">
        <v>372</v>
      </c>
      <c r="E2718" s="4" t="s">
        <v>6830</v>
      </c>
      <c r="F2718" s="4">
        <v>747582</v>
      </c>
      <c r="G2718" s="5" t="s">
        <v>954</v>
      </c>
      <c r="H2718" s="4">
        <v>0</v>
      </c>
      <c r="I2718" s="6">
        <v>3000000</v>
      </c>
      <c r="J2718" s="6">
        <v>2956684</v>
      </c>
      <c r="K2718" s="7">
        <f t="shared" si="84"/>
        <v>43316</v>
      </c>
      <c r="L2718" s="4" t="str">
        <f t="shared" si="85"/>
        <v>SIN REPORTE</v>
      </c>
    </row>
    <row r="2719" spans="1:12" x14ac:dyDescent="0.2">
      <c r="A2719" s="4" t="s">
        <v>11</v>
      </c>
      <c r="B2719" s="4" t="s">
        <v>19</v>
      </c>
      <c r="C2719" s="4" t="s">
        <v>805</v>
      </c>
      <c r="D2719" s="4" t="s">
        <v>3310</v>
      </c>
      <c r="E2719" s="4" t="s">
        <v>6831</v>
      </c>
      <c r="F2719" s="4">
        <v>797959</v>
      </c>
      <c r="G2719" s="5" t="s">
        <v>954</v>
      </c>
      <c r="H2719" s="4">
        <v>0</v>
      </c>
      <c r="I2719" s="6">
        <v>3000000</v>
      </c>
      <c r="J2719" s="6">
        <v>2957688</v>
      </c>
      <c r="K2719" s="7">
        <f t="shared" si="84"/>
        <v>42312</v>
      </c>
      <c r="L2719" s="4" t="str">
        <f t="shared" si="85"/>
        <v>SIN REPORTE</v>
      </c>
    </row>
    <row r="2720" spans="1:12" x14ac:dyDescent="0.2">
      <c r="A2720" s="4" t="s">
        <v>11</v>
      </c>
      <c r="B2720" s="4" t="s">
        <v>50</v>
      </c>
      <c r="C2720" s="4" t="s">
        <v>805</v>
      </c>
      <c r="D2720" s="4" t="s">
        <v>3311</v>
      </c>
      <c r="E2720" s="4" t="s">
        <v>6832</v>
      </c>
      <c r="F2720" s="4">
        <v>1280351</v>
      </c>
      <c r="G2720" s="5" t="s">
        <v>954</v>
      </c>
      <c r="H2720" s="4">
        <v>0</v>
      </c>
      <c r="I2720" s="6">
        <v>3000000</v>
      </c>
      <c r="J2720" s="6">
        <v>2958692</v>
      </c>
      <c r="K2720" s="7">
        <f t="shared" si="84"/>
        <v>41308</v>
      </c>
      <c r="L2720" s="4" t="str">
        <f t="shared" si="85"/>
        <v>SIN REPORTE</v>
      </c>
    </row>
    <row r="2721" spans="1:12" x14ac:dyDescent="0.2">
      <c r="A2721" s="4" t="s">
        <v>11</v>
      </c>
      <c r="B2721" s="4" t="s">
        <v>19</v>
      </c>
      <c r="C2721" s="4" t="s">
        <v>1154</v>
      </c>
      <c r="D2721" s="4" t="s">
        <v>3312</v>
      </c>
      <c r="E2721" s="4" t="s">
        <v>6843</v>
      </c>
      <c r="F2721" s="4">
        <v>765642</v>
      </c>
      <c r="G2721" s="5" t="s">
        <v>954</v>
      </c>
      <c r="H2721" s="4">
        <v>0</v>
      </c>
      <c r="I2721" s="6">
        <v>3000000</v>
      </c>
      <c r="J2721" s="6">
        <v>2959696</v>
      </c>
      <c r="K2721" s="7">
        <f t="shared" si="84"/>
        <v>40304</v>
      </c>
      <c r="L2721" s="4" t="str">
        <f t="shared" si="85"/>
        <v>SIN REPORTE</v>
      </c>
    </row>
    <row r="2722" spans="1:12" x14ac:dyDescent="0.2">
      <c r="A2722" s="4" t="s">
        <v>11</v>
      </c>
      <c r="B2722" s="4" t="s">
        <v>25</v>
      </c>
      <c r="C2722" s="4" t="s">
        <v>1207</v>
      </c>
      <c r="D2722" s="4" t="s">
        <v>3313</v>
      </c>
      <c r="E2722" s="4" t="s">
        <v>6834</v>
      </c>
      <c r="F2722" s="4">
        <v>96418</v>
      </c>
      <c r="G2722" s="5" t="s">
        <v>954</v>
      </c>
      <c r="H2722" s="4">
        <v>0</v>
      </c>
      <c r="I2722" s="6">
        <v>3000000</v>
      </c>
      <c r="J2722" s="6">
        <v>2960700</v>
      </c>
      <c r="K2722" s="7">
        <f t="shared" si="84"/>
        <v>39300</v>
      </c>
      <c r="L2722" s="4" t="str">
        <f t="shared" si="85"/>
        <v>SIN REPORTE</v>
      </c>
    </row>
    <row r="2723" spans="1:12" x14ac:dyDescent="0.2">
      <c r="A2723" s="4" t="s">
        <v>11</v>
      </c>
      <c r="B2723" s="4" t="s">
        <v>488</v>
      </c>
      <c r="C2723" s="4" t="s">
        <v>1230</v>
      </c>
      <c r="D2723" s="4" t="s">
        <v>1231</v>
      </c>
      <c r="E2723" s="4" t="s">
        <v>4972</v>
      </c>
      <c r="F2723" s="4">
        <v>1532728</v>
      </c>
      <c r="G2723" s="5" t="s">
        <v>954</v>
      </c>
      <c r="H2723" s="4">
        <v>0</v>
      </c>
      <c r="I2723" s="6">
        <v>3000000</v>
      </c>
      <c r="J2723" s="6">
        <v>2961704</v>
      </c>
      <c r="K2723" s="7">
        <f t="shared" si="84"/>
        <v>38296</v>
      </c>
      <c r="L2723" s="4" t="str">
        <f t="shared" si="85"/>
        <v>SIN REPORTE</v>
      </c>
    </row>
    <row r="2724" spans="1:12" x14ac:dyDescent="0.2">
      <c r="A2724" s="4" t="s">
        <v>11</v>
      </c>
      <c r="B2724" s="4" t="s">
        <v>50</v>
      </c>
      <c r="C2724" s="4" t="s">
        <v>1232</v>
      </c>
      <c r="D2724" s="4" t="s">
        <v>3314</v>
      </c>
      <c r="E2724" s="4" t="s">
        <v>6835</v>
      </c>
      <c r="F2724" s="4">
        <v>738870</v>
      </c>
      <c r="G2724" s="5" t="s">
        <v>954</v>
      </c>
      <c r="H2724" s="4">
        <v>0</v>
      </c>
      <c r="I2724" s="6">
        <v>3000000</v>
      </c>
      <c r="J2724" s="6">
        <v>2962708</v>
      </c>
      <c r="K2724" s="7">
        <f t="shared" si="84"/>
        <v>37292</v>
      </c>
      <c r="L2724" s="4" t="str">
        <f t="shared" si="85"/>
        <v>SIN REPORTE</v>
      </c>
    </row>
    <row r="2725" spans="1:12" x14ac:dyDescent="0.2">
      <c r="A2725" s="4" t="s">
        <v>11</v>
      </c>
      <c r="B2725" s="4" t="s">
        <v>146</v>
      </c>
      <c r="C2725" s="4" t="s">
        <v>2392</v>
      </c>
      <c r="D2725" s="4" t="s">
        <v>3315</v>
      </c>
      <c r="E2725" s="4" t="s">
        <v>6836</v>
      </c>
      <c r="F2725" s="4">
        <v>103230</v>
      </c>
      <c r="G2725" s="5" t="s">
        <v>954</v>
      </c>
      <c r="H2725" s="4">
        <v>0</v>
      </c>
      <c r="I2725" s="6">
        <v>3000000</v>
      </c>
      <c r="J2725" s="6">
        <v>2963712</v>
      </c>
      <c r="K2725" s="7">
        <f t="shared" si="84"/>
        <v>36288</v>
      </c>
      <c r="L2725" s="4" t="str">
        <f t="shared" si="85"/>
        <v>SIN REPORTE</v>
      </c>
    </row>
    <row r="2726" spans="1:12" x14ac:dyDescent="0.2">
      <c r="A2726" s="4" t="s">
        <v>11</v>
      </c>
      <c r="B2726" s="4" t="s">
        <v>157</v>
      </c>
      <c r="C2726" s="4" t="s">
        <v>1740</v>
      </c>
      <c r="D2726" s="4" t="s">
        <v>3316</v>
      </c>
      <c r="E2726" s="4" t="s">
        <v>6837</v>
      </c>
      <c r="F2726" s="4">
        <v>520385</v>
      </c>
      <c r="G2726" s="5" t="s">
        <v>954</v>
      </c>
      <c r="H2726" s="4">
        <v>0</v>
      </c>
      <c r="I2726" s="6">
        <v>3000000</v>
      </c>
      <c r="J2726" s="6">
        <v>2964716</v>
      </c>
      <c r="K2726" s="7">
        <f t="shared" si="84"/>
        <v>35284</v>
      </c>
      <c r="L2726" s="4" t="str">
        <f t="shared" si="85"/>
        <v>SIN REPORTE</v>
      </c>
    </row>
    <row r="2727" spans="1:12" x14ac:dyDescent="0.2">
      <c r="A2727" s="4" t="s">
        <v>11</v>
      </c>
      <c r="B2727" s="4" t="s">
        <v>19</v>
      </c>
      <c r="C2727" s="4" t="s">
        <v>1232</v>
      </c>
      <c r="D2727" s="4" t="s">
        <v>979</v>
      </c>
      <c r="E2727" s="4" t="s">
        <v>4973</v>
      </c>
      <c r="F2727" s="4">
        <v>617561</v>
      </c>
      <c r="G2727" s="5" t="s">
        <v>954</v>
      </c>
      <c r="H2727" s="4">
        <v>0</v>
      </c>
      <c r="I2727" s="6">
        <v>3000000</v>
      </c>
      <c r="J2727" s="6">
        <v>2965720</v>
      </c>
      <c r="K2727" s="7">
        <f t="shared" si="84"/>
        <v>34280</v>
      </c>
      <c r="L2727" s="4" t="str">
        <f t="shared" si="85"/>
        <v>SIN REPORTE</v>
      </c>
    </row>
    <row r="2728" spans="1:12" x14ac:dyDescent="0.2">
      <c r="A2728" s="4" t="s">
        <v>11</v>
      </c>
      <c r="B2728" s="4" t="s">
        <v>488</v>
      </c>
      <c r="C2728" s="4" t="s">
        <v>191</v>
      </c>
      <c r="D2728" s="4" t="s">
        <v>3317</v>
      </c>
      <c r="E2728" s="4" t="s">
        <v>6838</v>
      </c>
      <c r="F2728" s="4">
        <v>1532710</v>
      </c>
      <c r="G2728" s="5" t="s">
        <v>954</v>
      </c>
      <c r="H2728" s="4">
        <v>0</v>
      </c>
      <c r="I2728" s="6">
        <v>3000000</v>
      </c>
      <c r="J2728" s="6">
        <v>2966724</v>
      </c>
      <c r="K2728" s="7">
        <f t="shared" si="84"/>
        <v>33276</v>
      </c>
      <c r="L2728" s="4" t="str">
        <f t="shared" si="85"/>
        <v>SIN REPORTE</v>
      </c>
    </row>
    <row r="2729" spans="1:12" x14ac:dyDescent="0.2">
      <c r="A2729" s="4" t="s">
        <v>11</v>
      </c>
      <c r="B2729" s="4" t="s">
        <v>67</v>
      </c>
      <c r="C2729" s="4" t="s">
        <v>1233</v>
      </c>
      <c r="D2729" s="4" t="s">
        <v>1234</v>
      </c>
      <c r="E2729" s="4" t="s">
        <v>4974</v>
      </c>
      <c r="F2729" s="4">
        <v>77806</v>
      </c>
      <c r="G2729" s="5" t="s">
        <v>954</v>
      </c>
      <c r="H2729" s="4">
        <v>0</v>
      </c>
      <c r="I2729" s="6">
        <v>3000000</v>
      </c>
      <c r="J2729" s="6">
        <v>2967728</v>
      </c>
      <c r="K2729" s="7">
        <f t="shared" si="84"/>
        <v>32272</v>
      </c>
      <c r="L2729" s="4" t="str">
        <f t="shared" si="85"/>
        <v>SIN REPORTE</v>
      </c>
    </row>
    <row r="2730" spans="1:12" x14ac:dyDescent="0.2">
      <c r="A2730" s="4" t="s">
        <v>11</v>
      </c>
      <c r="B2730" s="4" t="s">
        <v>25</v>
      </c>
      <c r="C2730" s="4" t="s">
        <v>1235</v>
      </c>
      <c r="D2730" s="4" t="s">
        <v>1236</v>
      </c>
      <c r="E2730" s="4" t="s">
        <v>4975</v>
      </c>
      <c r="F2730" s="4">
        <v>1095965</v>
      </c>
      <c r="G2730" s="5" t="s">
        <v>954</v>
      </c>
      <c r="H2730" s="4">
        <v>0</v>
      </c>
      <c r="I2730" s="6">
        <v>3000000</v>
      </c>
      <c r="J2730" s="6">
        <v>2968732</v>
      </c>
      <c r="K2730" s="7">
        <f t="shared" si="84"/>
        <v>31268</v>
      </c>
      <c r="L2730" s="4" t="str">
        <f t="shared" si="85"/>
        <v>SIN REPORTE</v>
      </c>
    </row>
    <row r="2731" spans="1:12" x14ac:dyDescent="0.2">
      <c r="A2731" s="4" t="s">
        <v>11</v>
      </c>
      <c r="B2731" s="4" t="s">
        <v>12</v>
      </c>
      <c r="C2731" s="4" t="s">
        <v>1233</v>
      </c>
      <c r="D2731" s="4" t="s">
        <v>930</v>
      </c>
      <c r="E2731" s="4" t="s">
        <v>4976</v>
      </c>
      <c r="F2731" s="4">
        <v>1013661</v>
      </c>
      <c r="G2731" s="5" t="s">
        <v>954</v>
      </c>
      <c r="H2731" s="4">
        <v>0</v>
      </c>
      <c r="I2731" s="6">
        <v>3000000</v>
      </c>
      <c r="J2731" s="6">
        <v>2969736</v>
      </c>
      <c r="K2731" s="7">
        <f t="shared" si="84"/>
        <v>30264</v>
      </c>
      <c r="L2731" s="4" t="str">
        <f t="shared" si="85"/>
        <v>SIN REPORTE</v>
      </c>
    </row>
    <row r="2732" spans="1:12" x14ac:dyDescent="0.2">
      <c r="A2732" s="4" t="s">
        <v>11</v>
      </c>
      <c r="B2732" s="4" t="s">
        <v>50</v>
      </c>
      <c r="C2732" s="4" t="s">
        <v>1233</v>
      </c>
      <c r="D2732" s="4" t="s">
        <v>979</v>
      </c>
      <c r="E2732" s="4" t="s">
        <v>6839</v>
      </c>
      <c r="F2732" s="4">
        <v>523207</v>
      </c>
      <c r="G2732" s="5" t="s">
        <v>954</v>
      </c>
      <c r="H2732" s="4">
        <v>0</v>
      </c>
      <c r="I2732" s="6">
        <v>3000000</v>
      </c>
      <c r="J2732" s="6">
        <v>2970740</v>
      </c>
      <c r="K2732" s="7">
        <f t="shared" si="84"/>
        <v>29260</v>
      </c>
      <c r="L2732" s="4" t="str">
        <f t="shared" si="85"/>
        <v>SIN REPORTE</v>
      </c>
    </row>
    <row r="2733" spans="1:12" x14ac:dyDescent="0.2">
      <c r="A2733" s="4" t="s">
        <v>11</v>
      </c>
      <c r="B2733" s="4" t="s">
        <v>157</v>
      </c>
      <c r="C2733" s="4" t="s">
        <v>832</v>
      </c>
      <c r="D2733" s="4" t="s">
        <v>3318</v>
      </c>
      <c r="E2733" s="4" t="s">
        <v>6840</v>
      </c>
      <c r="F2733" s="4">
        <v>1364007</v>
      </c>
      <c r="G2733" s="5" t="s">
        <v>954</v>
      </c>
      <c r="H2733" s="4">
        <v>0</v>
      </c>
      <c r="I2733" s="6">
        <v>3000000</v>
      </c>
      <c r="J2733" s="6">
        <v>2971744</v>
      </c>
      <c r="K2733" s="7">
        <f t="shared" si="84"/>
        <v>28256</v>
      </c>
      <c r="L2733" s="4" t="str">
        <f t="shared" si="85"/>
        <v>SIN REPORTE</v>
      </c>
    </row>
    <row r="2734" spans="1:12" x14ac:dyDescent="0.2">
      <c r="A2734" s="4" t="s">
        <v>11</v>
      </c>
      <c r="B2734" s="4" t="s">
        <v>12</v>
      </c>
      <c r="C2734" s="4" t="s">
        <v>1233</v>
      </c>
      <c r="D2734" s="4" t="s">
        <v>3319</v>
      </c>
      <c r="E2734" s="4" t="s">
        <v>6841</v>
      </c>
      <c r="F2734" s="4">
        <v>119186</v>
      </c>
      <c r="G2734" s="5" t="s">
        <v>954</v>
      </c>
      <c r="H2734" s="4">
        <v>0</v>
      </c>
      <c r="I2734" s="6">
        <v>3000000</v>
      </c>
      <c r="J2734" s="6">
        <v>2972748</v>
      </c>
      <c r="K2734" s="7">
        <f t="shared" si="84"/>
        <v>27252</v>
      </c>
      <c r="L2734" s="4" t="str">
        <f t="shared" si="85"/>
        <v>SIN REPORTE</v>
      </c>
    </row>
    <row r="2735" spans="1:12" x14ac:dyDescent="0.2">
      <c r="A2735" s="4" t="s">
        <v>11</v>
      </c>
      <c r="B2735" s="4" t="s">
        <v>50</v>
      </c>
      <c r="C2735" s="4" t="s">
        <v>191</v>
      </c>
      <c r="D2735" s="4" t="s">
        <v>3320</v>
      </c>
      <c r="E2735" s="4" t="s">
        <v>6844</v>
      </c>
      <c r="F2735" s="4">
        <v>678563</v>
      </c>
      <c r="G2735" s="5" t="s">
        <v>954</v>
      </c>
      <c r="H2735" s="4">
        <v>0</v>
      </c>
      <c r="I2735" s="6">
        <v>3000000</v>
      </c>
      <c r="J2735" s="6">
        <v>2973752</v>
      </c>
      <c r="K2735" s="7">
        <f t="shared" si="84"/>
        <v>26248</v>
      </c>
      <c r="L2735" s="4" t="str">
        <f t="shared" si="85"/>
        <v>SIN REPORTE</v>
      </c>
    </row>
    <row r="2736" spans="1:12" x14ac:dyDescent="0.2">
      <c r="A2736" s="4" t="s">
        <v>11</v>
      </c>
      <c r="B2736" s="4" t="s">
        <v>12</v>
      </c>
      <c r="C2736" s="4" t="s">
        <v>1240</v>
      </c>
      <c r="D2736" s="4" t="s">
        <v>3321</v>
      </c>
      <c r="E2736" s="4" t="s">
        <v>6845</v>
      </c>
      <c r="F2736" s="4">
        <v>640530</v>
      </c>
      <c r="G2736" s="5" t="s">
        <v>954</v>
      </c>
      <c r="H2736" s="4">
        <v>0</v>
      </c>
      <c r="I2736" s="6">
        <v>3000000</v>
      </c>
      <c r="J2736" s="6">
        <v>2974756</v>
      </c>
      <c r="K2736" s="7">
        <f t="shared" si="84"/>
        <v>25244</v>
      </c>
      <c r="L2736" s="4" t="str">
        <f t="shared" si="85"/>
        <v>SIN REPORTE</v>
      </c>
    </row>
    <row r="2737" spans="1:12" x14ac:dyDescent="0.2">
      <c r="A2737" s="4" t="s">
        <v>11</v>
      </c>
      <c r="B2737" s="4" t="s">
        <v>12</v>
      </c>
      <c r="C2737" s="4" t="s">
        <v>191</v>
      </c>
      <c r="D2737" s="4" t="s">
        <v>3322</v>
      </c>
      <c r="E2737" s="4" t="s">
        <v>6846</v>
      </c>
      <c r="F2737" s="4">
        <v>754760</v>
      </c>
      <c r="G2737" s="5" t="s">
        <v>954</v>
      </c>
      <c r="H2737" s="4">
        <v>0</v>
      </c>
      <c r="I2737" s="6">
        <v>3000000</v>
      </c>
      <c r="J2737" s="6">
        <v>2975760</v>
      </c>
      <c r="K2737" s="7">
        <f t="shared" si="84"/>
        <v>24240</v>
      </c>
      <c r="L2737" s="4" t="str">
        <f t="shared" si="85"/>
        <v>SIN REPORTE</v>
      </c>
    </row>
    <row r="2738" spans="1:12" x14ac:dyDescent="0.2">
      <c r="A2738" s="4" t="s">
        <v>11</v>
      </c>
      <c r="B2738" s="4" t="s">
        <v>12</v>
      </c>
      <c r="C2738" s="4" t="s">
        <v>1154</v>
      </c>
      <c r="D2738" s="4" t="s">
        <v>3323</v>
      </c>
      <c r="E2738" s="4" t="s">
        <v>6847</v>
      </c>
      <c r="F2738" s="4">
        <v>613875</v>
      </c>
      <c r="G2738" s="5" t="s">
        <v>954</v>
      </c>
      <c r="H2738" s="4">
        <v>0</v>
      </c>
      <c r="I2738" s="6">
        <v>3000000</v>
      </c>
      <c r="J2738" s="6">
        <v>2976764</v>
      </c>
      <c r="K2738" s="7">
        <f t="shared" si="84"/>
        <v>23236</v>
      </c>
      <c r="L2738" s="4" t="str">
        <f t="shared" si="85"/>
        <v>SIN REPORTE</v>
      </c>
    </row>
    <row r="2739" spans="1:12" x14ac:dyDescent="0.2">
      <c r="A2739" s="4" t="s">
        <v>11</v>
      </c>
      <c r="B2739" s="4" t="s">
        <v>22</v>
      </c>
      <c r="C2739" s="4" t="s">
        <v>1154</v>
      </c>
      <c r="D2739" s="4" t="s">
        <v>3324</v>
      </c>
      <c r="E2739" s="4" t="s">
        <v>6848</v>
      </c>
      <c r="F2739" s="4">
        <v>771673</v>
      </c>
      <c r="G2739" s="5" t="s">
        <v>954</v>
      </c>
      <c r="H2739" s="4">
        <v>0</v>
      </c>
      <c r="I2739" s="6">
        <v>3000000</v>
      </c>
      <c r="J2739" s="6">
        <v>2977768</v>
      </c>
      <c r="K2739" s="7">
        <f t="shared" si="84"/>
        <v>22232</v>
      </c>
      <c r="L2739" s="4" t="str">
        <f t="shared" si="85"/>
        <v>SIN REPORTE</v>
      </c>
    </row>
    <row r="2740" spans="1:12" x14ac:dyDescent="0.2">
      <c r="A2740" s="4" t="s">
        <v>11</v>
      </c>
      <c r="B2740" s="4" t="s">
        <v>12</v>
      </c>
      <c r="C2740" s="4" t="s">
        <v>691</v>
      </c>
      <c r="D2740" s="4" t="s">
        <v>3325</v>
      </c>
      <c r="E2740" s="4" t="s">
        <v>6849</v>
      </c>
      <c r="F2740" s="4">
        <v>1533205</v>
      </c>
      <c r="G2740" s="5" t="s">
        <v>954</v>
      </c>
      <c r="H2740" s="4">
        <v>0</v>
      </c>
      <c r="I2740" s="6">
        <v>3000000</v>
      </c>
      <c r="J2740" s="6">
        <v>2978772</v>
      </c>
      <c r="K2740" s="7">
        <f t="shared" si="84"/>
        <v>21228</v>
      </c>
      <c r="L2740" s="4" t="str">
        <f t="shared" si="85"/>
        <v>SIN REPORTE</v>
      </c>
    </row>
    <row r="2741" spans="1:12" x14ac:dyDescent="0.2">
      <c r="A2741" s="4" t="s">
        <v>11</v>
      </c>
      <c r="B2741" s="4" t="s">
        <v>12</v>
      </c>
      <c r="C2741" s="4" t="s">
        <v>1027</v>
      </c>
      <c r="D2741" s="4" t="s">
        <v>3326</v>
      </c>
      <c r="E2741" s="4" t="s">
        <v>6850</v>
      </c>
      <c r="F2741" s="4">
        <v>1078920</v>
      </c>
      <c r="G2741" s="5" t="s">
        <v>954</v>
      </c>
      <c r="H2741" s="4">
        <v>0</v>
      </c>
      <c r="I2741" s="6">
        <v>3000000</v>
      </c>
      <c r="J2741" s="6">
        <v>2979776</v>
      </c>
      <c r="K2741" s="7">
        <f t="shared" si="84"/>
        <v>20224</v>
      </c>
      <c r="L2741" s="4" t="str">
        <f t="shared" si="85"/>
        <v>SIN REPORTE</v>
      </c>
    </row>
    <row r="2742" spans="1:12" x14ac:dyDescent="0.2">
      <c r="A2742" s="4" t="s">
        <v>11</v>
      </c>
      <c r="B2742" s="4" t="s">
        <v>67</v>
      </c>
      <c r="C2742" s="4" t="s">
        <v>1027</v>
      </c>
      <c r="D2742" s="4" t="s">
        <v>3327</v>
      </c>
      <c r="E2742" s="4" t="s">
        <v>6851</v>
      </c>
      <c r="F2742" s="4">
        <v>1662343</v>
      </c>
      <c r="G2742" s="5" t="s">
        <v>954</v>
      </c>
      <c r="H2742" s="4">
        <v>0</v>
      </c>
      <c r="I2742" s="6">
        <v>3000000</v>
      </c>
      <c r="J2742" s="6">
        <v>2980780</v>
      </c>
      <c r="K2742" s="7">
        <f t="shared" si="84"/>
        <v>19220</v>
      </c>
      <c r="L2742" s="4" t="str">
        <f t="shared" si="85"/>
        <v>SIN REPORTE</v>
      </c>
    </row>
    <row r="2743" spans="1:12" x14ac:dyDescent="0.2">
      <c r="A2743" s="4" t="s">
        <v>11</v>
      </c>
      <c r="B2743" s="4" t="s">
        <v>146</v>
      </c>
      <c r="C2743" s="4" t="s">
        <v>1027</v>
      </c>
      <c r="D2743" s="4" t="s">
        <v>3328</v>
      </c>
      <c r="E2743" s="4" t="s">
        <v>6852</v>
      </c>
      <c r="F2743" s="4">
        <v>1297934</v>
      </c>
      <c r="G2743" s="5" t="s">
        <v>954</v>
      </c>
      <c r="H2743" s="4">
        <v>0</v>
      </c>
      <c r="I2743" s="6">
        <v>3000000</v>
      </c>
      <c r="J2743" s="6">
        <v>2981784</v>
      </c>
      <c r="K2743" s="7">
        <f t="shared" si="84"/>
        <v>18216</v>
      </c>
      <c r="L2743" s="4" t="str">
        <f t="shared" si="85"/>
        <v>SIN REPORTE</v>
      </c>
    </row>
    <row r="2744" spans="1:12" x14ac:dyDescent="0.2">
      <c r="A2744" s="4" t="s">
        <v>11</v>
      </c>
      <c r="B2744" s="4" t="s">
        <v>25</v>
      </c>
      <c r="C2744" s="4" t="s">
        <v>805</v>
      </c>
      <c r="D2744" s="4" t="s">
        <v>3329</v>
      </c>
      <c r="E2744" s="4" t="s">
        <v>6853</v>
      </c>
      <c r="F2744" s="4">
        <v>1084407</v>
      </c>
      <c r="G2744" s="5" t="s">
        <v>954</v>
      </c>
      <c r="H2744" s="4">
        <v>0</v>
      </c>
      <c r="I2744" s="6">
        <v>3000000</v>
      </c>
      <c r="J2744" s="6">
        <v>2982788</v>
      </c>
      <c r="K2744" s="7">
        <f t="shared" si="84"/>
        <v>17212</v>
      </c>
      <c r="L2744" s="4" t="str">
        <f t="shared" si="85"/>
        <v>SIN REPORTE</v>
      </c>
    </row>
    <row r="2745" spans="1:12" x14ac:dyDescent="0.2">
      <c r="A2745" s="4" t="s">
        <v>11</v>
      </c>
      <c r="B2745" s="4" t="s">
        <v>25</v>
      </c>
      <c r="C2745" s="4" t="s">
        <v>1027</v>
      </c>
      <c r="D2745" s="4" t="s">
        <v>3330</v>
      </c>
      <c r="E2745" s="4" t="s">
        <v>6854</v>
      </c>
      <c r="F2745" s="4">
        <v>764231</v>
      </c>
      <c r="G2745" s="5" t="s">
        <v>954</v>
      </c>
      <c r="H2745" s="4">
        <v>0</v>
      </c>
      <c r="I2745" s="6">
        <v>3000000</v>
      </c>
      <c r="J2745" s="6">
        <v>2983792</v>
      </c>
      <c r="K2745" s="7">
        <f t="shared" si="84"/>
        <v>16208</v>
      </c>
      <c r="L2745" s="4" t="str">
        <f t="shared" si="85"/>
        <v>SIN REPORTE</v>
      </c>
    </row>
    <row r="2746" spans="1:12" x14ac:dyDescent="0.2">
      <c r="A2746" s="4" t="s">
        <v>11</v>
      </c>
      <c r="B2746" s="4" t="s">
        <v>12</v>
      </c>
      <c r="C2746" s="4" t="s">
        <v>2642</v>
      </c>
      <c r="D2746" s="4" t="s">
        <v>3331</v>
      </c>
      <c r="E2746" s="4" t="s">
        <v>6855</v>
      </c>
      <c r="F2746" s="4">
        <v>1538725</v>
      </c>
      <c r="G2746" s="5" t="s">
        <v>954</v>
      </c>
      <c r="H2746" s="4">
        <v>0</v>
      </c>
      <c r="I2746" s="6">
        <v>3000000</v>
      </c>
      <c r="J2746" s="6">
        <v>2984796</v>
      </c>
      <c r="K2746" s="7">
        <f t="shared" si="84"/>
        <v>15204</v>
      </c>
      <c r="L2746" s="4" t="str">
        <f t="shared" si="85"/>
        <v>SIN REPORTE</v>
      </c>
    </row>
    <row r="2747" spans="1:12" x14ac:dyDescent="0.2">
      <c r="A2747" s="4" t="s">
        <v>11</v>
      </c>
      <c r="B2747" s="4" t="s">
        <v>25</v>
      </c>
      <c r="C2747" s="4" t="s">
        <v>1059</v>
      </c>
      <c r="D2747" s="4" t="s">
        <v>3332</v>
      </c>
      <c r="E2747" s="4" t="s">
        <v>6856</v>
      </c>
      <c r="F2747" s="4">
        <v>734051</v>
      </c>
      <c r="G2747" s="5" t="s">
        <v>954</v>
      </c>
      <c r="H2747" s="4">
        <v>0</v>
      </c>
      <c r="I2747" s="6">
        <v>3000000</v>
      </c>
      <c r="J2747" s="6">
        <v>2985800</v>
      </c>
      <c r="K2747" s="7">
        <f t="shared" si="84"/>
        <v>14200</v>
      </c>
      <c r="L2747" s="4" t="str">
        <f t="shared" si="85"/>
        <v>SIN REPORTE</v>
      </c>
    </row>
    <row r="2748" spans="1:12" x14ac:dyDescent="0.2">
      <c r="A2748" s="4" t="s">
        <v>11</v>
      </c>
      <c r="B2748" s="4" t="s">
        <v>19</v>
      </c>
      <c r="C2748" s="4" t="s">
        <v>1014</v>
      </c>
      <c r="D2748" s="4" t="s">
        <v>105</v>
      </c>
      <c r="E2748" s="4" t="s">
        <v>6857</v>
      </c>
      <c r="F2748" s="4">
        <v>503621</v>
      </c>
      <c r="G2748" s="5" t="s">
        <v>954</v>
      </c>
      <c r="H2748" s="4">
        <v>0</v>
      </c>
      <c r="I2748" s="6">
        <v>3000000</v>
      </c>
      <c r="J2748" s="6">
        <v>2986804</v>
      </c>
      <c r="K2748" s="7">
        <f t="shared" si="84"/>
        <v>13196</v>
      </c>
      <c r="L2748" s="4" t="str">
        <f t="shared" si="85"/>
        <v>SIN REPORTE</v>
      </c>
    </row>
    <row r="2749" spans="1:12" x14ac:dyDescent="0.2">
      <c r="A2749" s="4" t="s">
        <v>11</v>
      </c>
      <c r="B2749" s="4" t="s">
        <v>12</v>
      </c>
      <c r="C2749" s="4" t="s">
        <v>191</v>
      </c>
      <c r="D2749" s="4" t="s">
        <v>2058</v>
      </c>
      <c r="E2749" s="4" t="s">
        <v>6858</v>
      </c>
      <c r="F2749" s="4">
        <v>1660529</v>
      </c>
      <c r="G2749" s="5" t="s">
        <v>954</v>
      </c>
      <c r="H2749" s="4">
        <v>0</v>
      </c>
      <c r="I2749" s="6">
        <v>3000000</v>
      </c>
      <c r="J2749" s="6">
        <v>2987808</v>
      </c>
      <c r="K2749" s="7">
        <f t="shared" si="84"/>
        <v>12192</v>
      </c>
      <c r="L2749" s="4" t="str">
        <f t="shared" si="85"/>
        <v>SIN REPORTE</v>
      </c>
    </row>
    <row r="2750" spans="1:12" x14ac:dyDescent="0.2">
      <c r="A2750" s="4" t="s">
        <v>11</v>
      </c>
      <c r="B2750" s="4" t="s">
        <v>50</v>
      </c>
      <c r="C2750" s="4" t="s">
        <v>1014</v>
      </c>
      <c r="D2750" s="4" t="s">
        <v>810</v>
      </c>
      <c r="E2750" s="4" t="s">
        <v>6859</v>
      </c>
      <c r="F2750" s="4">
        <v>1396470</v>
      </c>
      <c r="G2750" s="5" t="s">
        <v>954</v>
      </c>
      <c r="H2750" s="4">
        <v>0</v>
      </c>
      <c r="I2750" s="6">
        <v>3000000</v>
      </c>
      <c r="J2750" s="6">
        <v>2988812</v>
      </c>
      <c r="K2750" s="7">
        <f t="shared" si="84"/>
        <v>11188</v>
      </c>
      <c r="L2750" s="4" t="str">
        <f t="shared" si="85"/>
        <v>SIN REPORTE</v>
      </c>
    </row>
    <row r="2751" spans="1:12" x14ac:dyDescent="0.2">
      <c r="A2751" s="4" t="s">
        <v>11</v>
      </c>
      <c r="B2751" s="4" t="s">
        <v>19</v>
      </c>
      <c r="C2751" s="4" t="s">
        <v>1014</v>
      </c>
      <c r="D2751" s="4" t="s">
        <v>3333</v>
      </c>
      <c r="E2751" s="4" t="s">
        <v>6860</v>
      </c>
      <c r="F2751" s="4">
        <v>1657830</v>
      </c>
      <c r="G2751" s="5" t="s">
        <v>954</v>
      </c>
      <c r="H2751" s="4">
        <v>0</v>
      </c>
      <c r="I2751" s="6">
        <v>3000000</v>
      </c>
      <c r="J2751" s="6">
        <v>2989816</v>
      </c>
      <c r="K2751" s="7">
        <f t="shared" si="84"/>
        <v>10184</v>
      </c>
      <c r="L2751" s="4" t="str">
        <f t="shared" si="85"/>
        <v>SIN REPORTE</v>
      </c>
    </row>
    <row r="2752" spans="1:12" x14ac:dyDescent="0.2">
      <c r="A2752" s="4" t="s">
        <v>11</v>
      </c>
      <c r="B2752" s="4" t="s">
        <v>19</v>
      </c>
      <c r="C2752" s="4" t="s">
        <v>795</v>
      </c>
      <c r="D2752" s="4" t="s">
        <v>2706</v>
      </c>
      <c r="E2752" s="4" t="s">
        <v>6861</v>
      </c>
      <c r="F2752" s="4">
        <v>1076346</v>
      </c>
      <c r="G2752" s="5" t="s">
        <v>954</v>
      </c>
      <c r="H2752" s="4">
        <v>0</v>
      </c>
      <c r="I2752" s="6">
        <v>3000000</v>
      </c>
      <c r="J2752" s="6">
        <v>2990820</v>
      </c>
      <c r="K2752" s="7">
        <f t="shared" si="84"/>
        <v>9180</v>
      </c>
      <c r="L2752" s="4" t="str">
        <f t="shared" si="85"/>
        <v>SIN REPORTE</v>
      </c>
    </row>
    <row r="2753" spans="1:12" x14ac:dyDescent="0.2">
      <c r="A2753" s="4" t="s">
        <v>11</v>
      </c>
      <c r="B2753" s="4" t="s">
        <v>19</v>
      </c>
      <c r="C2753" s="4" t="s">
        <v>1259</v>
      </c>
      <c r="D2753" s="4" t="s">
        <v>3334</v>
      </c>
      <c r="E2753" s="4" t="s">
        <v>6862</v>
      </c>
      <c r="F2753" s="4">
        <v>603561</v>
      </c>
      <c r="G2753" s="5" t="s">
        <v>954</v>
      </c>
      <c r="H2753" s="4">
        <v>0</v>
      </c>
      <c r="I2753" s="6">
        <v>3000000</v>
      </c>
      <c r="J2753" s="6">
        <v>2991824</v>
      </c>
      <c r="K2753" s="7">
        <f t="shared" si="84"/>
        <v>8176</v>
      </c>
      <c r="L2753" s="4" t="str">
        <f t="shared" si="85"/>
        <v>SIN REPORTE</v>
      </c>
    </row>
    <row r="2754" spans="1:12" x14ac:dyDescent="0.2">
      <c r="A2754" s="4" t="s">
        <v>11</v>
      </c>
      <c r="B2754" s="4" t="s">
        <v>12</v>
      </c>
      <c r="C2754" s="4" t="s">
        <v>1014</v>
      </c>
      <c r="D2754" s="4" t="s">
        <v>3335</v>
      </c>
      <c r="E2754" s="4" t="s">
        <v>6863</v>
      </c>
      <c r="F2754" s="4">
        <v>1660891</v>
      </c>
      <c r="G2754" s="5" t="s">
        <v>954</v>
      </c>
      <c r="H2754" s="4">
        <v>0</v>
      </c>
      <c r="I2754" s="6">
        <v>3000000</v>
      </c>
      <c r="J2754" s="6">
        <v>2992828</v>
      </c>
      <c r="K2754" s="7">
        <f t="shared" si="84"/>
        <v>7172</v>
      </c>
      <c r="L2754" s="4" t="str">
        <f t="shared" si="85"/>
        <v>SIN REPORTE</v>
      </c>
    </row>
    <row r="2755" spans="1:12" x14ac:dyDescent="0.2">
      <c r="A2755" s="4" t="s">
        <v>11</v>
      </c>
      <c r="B2755" s="4" t="s">
        <v>12</v>
      </c>
      <c r="C2755" s="4" t="s">
        <v>2697</v>
      </c>
      <c r="D2755" s="4" t="s">
        <v>3336</v>
      </c>
      <c r="E2755" s="4" t="s">
        <v>6864</v>
      </c>
      <c r="F2755" s="4">
        <v>1436995</v>
      </c>
      <c r="G2755" s="5" t="s">
        <v>954</v>
      </c>
      <c r="H2755" s="4">
        <v>0</v>
      </c>
      <c r="I2755" s="6">
        <v>3000000</v>
      </c>
      <c r="J2755" s="6">
        <v>2993832</v>
      </c>
      <c r="K2755" s="7">
        <f t="shared" ref="K2755:K2818" si="86">I2755-J2755</f>
        <v>6168</v>
      </c>
      <c r="L2755" s="4" t="str">
        <f t="shared" ref="L2755:L2818" si="87">IF(H2755=0,"SIN REPORTE",IF(H2755&lt;=90,"COBRO JURIDICO","CARTERA CASTIGADA"))</f>
        <v>SIN REPORTE</v>
      </c>
    </row>
    <row r="2756" spans="1:12" x14ac:dyDescent="0.2">
      <c r="A2756" s="4" t="s">
        <v>11</v>
      </c>
      <c r="B2756" s="4" t="s">
        <v>16</v>
      </c>
      <c r="C2756" s="4" t="s">
        <v>3337</v>
      </c>
      <c r="D2756" s="4" t="s">
        <v>1710</v>
      </c>
      <c r="E2756" s="4" t="s">
        <v>6865</v>
      </c>
      <c r="F2756" s="4">
        <v>638872</v>
      </c>
      <c r="G2756" s="5" t="s">
        <v>954</v>
      </c>
      <c r="H2756" s="4">
        <v>0</v>
      </c>
      <c r="I2756" s="6">
        <v>3000000</v>
      </c>
      <c r="J2756" s="6">
        <v>2994836</v>
      </c>
      <c r="K2756" s="7">
        <f t="shared" si="86"/>
        <v>5164</v>
      </c>
      <c r="L2756" s="4" t="str">
        <f t="shared" si="87"/>
        <v>SIN REPORTE</v>
      </c>
    </row>
    <row r="2757" spans="1:12" x14ac:dyDescent="0.2">
      <c r="A2757" s="4" t="s">
        <v>11</v>
      </c>
      <c r="B2757" s="4" t="s">
        <v>19</v>
      </c>
      <c r="C2757" s="4" t="s">
        <v>2425</v>
      </c>
      <c r="D2757" s="4" t="s">
        <v>2903</v>
      </c>
      <c r="E2757" s="4" t="s">
        <v>6866</v>
      </c>
      <c r="F2757" s="4">
        <v>1687118</v>
      </c>
      <c r="G2757" s="5" t="s">
        <v>954</v>
      </c>
      <c r="H2757" s="4">
        <v>0</v>
      </c>
      <c r="I2757" s="6">
        <v>3000000</v>
      </c>
      <c r="J2757" s="6">
        <v>2995840</v>
      </c>
      <c r="K2757" s="7">
        <f t="shared" si="86"/>
        <v>4160</v>
      </c>
      <c r="L2757" s="4" t="str">
        <f t="shared" si="87"/>
        <v>SIN REPORTE</v>
      </c>
    </row>
    <row r="2758" spans="1:12" x14ac:dyDescent="0.2">
      <c r="A2758" s="4" t="s">
        <v>11</v>
      </c>
      <c r="B2758" s="4" t="s">
        <v>25</v>
      </c>
      <c r="C2758" s="4" t="s">
        <v>3338</v>
      </c>
      <c r="D2758" s="4" t="s">
        <v>183</v>
      </c>
      <c r="E2758" s="4" t="s">
        <v>6867</v>
      </c>
      <c r="F2758" s="4">
        <v>1523123</v>
      </c>
      <c r="G2758" s="5" t="s">
        <v>954</v>
      </c>
      <c r="H2758" s="4">
        <v>0</v>
      </c>
      <c r="I2758" s="6">
        <v>3000000</v>
      </c>
      <c r="J2758" s="6">
        <v>2996844</v>
      </c>
      <c r="K2758" s="7">
        <f t="shared" si="86"/>
        <v>3156</v>
      </c>
      <c r="L2758" s="4" t="str">
        <f t="shared" si="87"/>
        <v>SIN REPORTE</v>
      </c>
    </row>
    <row r="2759" spans="1:12" x14ac:dyDescent="0.2">
      <c r="A2759" s="4" t="s">
        <v>11</v>
      </c>
      <c r="B2759" s="4" t="s">
        <v>25</v>
      </c>
      <c r="C2759" s="4" t="s">
        <v>191</v>
      </c>
      <c r="D2759" s="4" t="s">
        <v>2823</v>
      </c>
      <c r="E2759" s="4" t="s">
        <v>6868</v>
      </c>
      <c r="F2759" s="4">
        <v>505907</v>
      </c>
      <c r="G2759" s="5" t="s">
        <v>954</v>
      </c>
      <c r="H2759" s="4">
        <v>0</v>
      </c>
      <c r="I2759" s="6">
        <v>3000000</v>
      </c>
      <c r="J2759" s="6">
        <v>2997848</v>
      </c>
      <c r="K2759" s="7">
        <f t="shared" si="86"/>
        <v>2152</v>
      </c>
      <c r="L2759" s="4" t="str">
        <f t="shared" si="87"/>
        <v>SIN REPORTE</v>
      </c>
    </row>
    <row r="2760" spans="1:12" x14ac:dyDescent="0.2">
      <c r="A2760" s="4" t="s">
        <v>11</v>
      </c>
      <c r="B2760" s="4" t="s">
        <v>16</v>
      </c>
      <c r="C2760" s="4" t="s">
        <v>191</v>
      </c>
      <c r="D2760" s="4" t="s">
        <v>3339</v>
      </c>
      <c r="E2760" s="4" t="s">
        <v>6869</v>
      </c>
      <c r="F2760" s="4">
        <v>1538790</v>
      </c>
      <c r="G2760" s="5" t="s">
        <v>954</v>
      </c>
      <c r="H2760" s="4">
        <v>0</v>
      </c>
      <c r="I2760" s="6">
        <v>3000000</v>
      </c>
      <c r="J2760" s="6">
        <v>2998852</v>
      </c>
      <c r="K2760" s="7">
        <f t="shared" si="86"/>
        <v>1148</v>
      </c>
      <c r="L2760" s="4" t="str">
        <f t="shared" si="87"/>
        <v>SIN REPORTE</v>
      </c>
    </row>
    <row r="2761" spans="1:12" x14ac:dyDescent="0.2">
      <c r="A2761" s="4" t="s">
        <v>11</v>
      </c>
      <c r="B2761" s="4" t="s">
        <v>157</v>
      </c>
      <c r="C2761" s="4" t="s">
        <v>191</v>
      </c>
      <c r="D2761" s="4" t="s">
        <v>2454</v>
      </c>
      <c r="E2761" s="4" t="s">
        <v>6870</v>
      </c>
      <c r="F2761" s="4">
        <v>1715257</v>
      </c>
      <c r="G2761" s="5" t="s">
        <v>954</v>
      </c>
      <c r="H2761" s="4">
        <v>0</v>
      </c>
      <c r="I2761" s="6">
        <v>3000000</v>
      </c>
      <c r="J2761" s="6">
        <v>2999856</v>
      </c>
      <c r="K2761" s="7">
        <f t="shared" si="86"/>
        <v>144</v>
      </c>
      <c r="L2761" s="4" t="str">
        <f t="shared" si="87"/>
        <v>SIN REPORTE</v>
      </c>
    </row>
    <row r="2762" spans="1:12" x14ac:dyDescent="0.2">
      <c r="A2762" s="4" t="s">
        <v>11</v>
      </c>
      <c r="B2762" s="4" t="s">
        <v>25</v>
      </c>
      <c r="C2762" s="4" t="s">
        <v>3340</v>
      </c>
      <c r="D2762" s="4" t="s">
        <v>3341</v>
      </c>
      <c r="E2762" s="4" t="s">
        <v>6871</v>
      </c>
      <c r="F2762" s="4">
        <v>601052</v>
      </c>
      <c r="G2762" s="5" t="s">
        <v>954</v>
      </c>
      <c r="H2762" s="4">
        <v>0</v>
      </c>
      <c r="I2762" s="6">
        <v>3500000</v>
      </c>
      <c r="J2762" s="6">
        <v>3000860</v>
      </c>
      <c r="K2762" s="7">
        <f t="shared" si="86"/>
        <v>499140</v>
      </c>
      <c r="L2762" s="4" t="str">
        <f t="shared" si="87"/>
        <v>SIN REPORTE</v>
      </c>
    </row>
    <row r="2763" spans="1:12" x14ac:dyDescent="0.2">
      <c r="A2763" s="4" t="s">
        <v>11</v>
      </c>
      <c r="B2763" s="4" t="s">
        <v>19</v>
      </c>
      <c r="C2763" s="4" t="s">
        <v>2425</v>
      </c>
      <c r="D2763" s="4" t="s">
        <v>3342</v>
      </c>
      <c r="E2763" s="4" t="s">
        <v>6872</v>
      </c>
      <c r="F2763" s="4">
        <v>649283</v>
      </c>
      <c r="G2763" s="5" t="s">
        <v>954</v>
      </c>
      <c r="H2763" s="4">
        <v>0</v>
      </c>
      <c r="I2763" s="6">
        <v>3510000</v>
      </c>
      <c r="J2763" s="6">
        <v>3001864</v>
      </c>
      <c r="K2763" s="7">
        <f t="shared" si="86"/>
        <v>508136</v>
      </c>
      <c r="L2763" s="4" t="str">
        <f t="shared" si="87"/>
        <v>SIN REPORTE</v>
      </c>
    </row>
    <row r="2764" spans="1:12" x14ac:dyDescent="0.2">
      <c r="A2764" s="4" t="s">
        <v>11</v>
      </c>
      <c r="B2764" s="4" t="s">
        <v>12</v>
      </c>
      <c r="C2764" s="4" t="s">
        <v>1224</v>
      </c>
      <c r="D2764" s="4" t="s">
        <v>2457</v>
      </c>
      <c r="E2764" s="4" t="s">
        <v>6873</v>
      </c>
      <c r="F2764" s="4">
        <v>1659950</v>
      </c>
      <c r="G2764" s="5" t="s">
        <v>954</v>
      </c>
      <c r="H2764" s="4">
        <v>0</v>
      </c>
      <c r="I2764" s="6">
        <v>3520000</v>
      </c>
      <c r="J2764" s="6">
        <v>3002868</v>
      </c>
      <c r="K2764" s="7">
        <f t="shared" si="86"/>
        <v>517132</v>
      </c>
      <c r="L2764" s="4" t="str">
        <f t="shared" si="87"/>
        <v>SIN REPORTE</v>
      </c>
    </row>
    <row r="2765" spans="1:12" x14ac:dyDescent="0.2">
      <c r="A2765" s="4" t="s">
        <v>11</v>
      </c>
      <c r="B2765" s="4" t="s">
        <v>12</v>
      </c>
      <c r="C2765" s="4" t="s">
        <v>275</v>
      </c>
      <c r="D2765" s="4" t="s">
        <v>3343</v>
      </c>
      <c r="E2765" s="4" t="s">
        <v>6874</v>
      </c>
      <c r="F2765" s="4">
        <v>1659638</v>
      </c>
      <c r="G2765" s="5" t="s">
        <v>954</v>
      </c>
      <c r="H2765" s="4">
        <v>0</v>
      </c>
      <c r="I2765" s="6">
        <v>3530000</v>
      </c>
      <c r="J2765" s="6">
        <v>3003872</v>
      </c>
      <c r="K2765" s="7">
        <f t="shared" si="86"/>
        <v>526128</v>
      </c>
      <c r="L2765" s="4" t="str">
        <f t="shared" si="87"/>
        <v>SIN REPORTE</v>
      </c>
    </row>
    <row r="2766" spans="1:12" x14ac:dyDescent="0.2">
      <c r="A2766" s="4" t="s">
        <v>11</v>
      </c>
      <c r="B2766" s="4" t="s">
        <v>22</v>
      </c>
      <c r="C2766" s="4" t="s">
        <v>3344</v>
      </c>
      <c r="D2766" s="4" t="s">
        <v>189</v>
      </c>
      <c r="E2766" s="4" t="s">
        <v>6875</v>
      </c>
      <c r="F2766" s="4">
        <v>1451143</v>
      </c>
      <c r="G2766" s="5" t="s">
        <v>954</v>
      </c>
      <c r="H2766" s="4">
        <v>0</v>
      </c>
      <c r="I2766" s="6">
        <v>3540000</v>
      </c>
      <c r="J2766" s="6">
        <v>3004876</v>
      </c>
      <c r="K2766" s="7">
        <f t="shared" si="86"/>
        <v>535124</v>
      </c>
      <c r="L2766" s="4" t="str">
        <f t="shared" si="87"/>
        <v>SIN REPORTE</v>
      </c>
    </row>
    <row r="2767" spans="1:12" x14ac:dyDescent="0.2">
      <c r="A2767" s="4" t="s">
        <v>11</v>
      </c>
      <c r="B2767" s="4" t="s">
        <v>12</v>
      </c>
      <c r="C2767" s="4" t="s">
        <v>3345</v>
      </c>
      <c r="D2767" s="4" t="s">
        <v>3346</v>
      </c>
      <c r="E2767" s="4" t="s">
        <v>6876</v>
      </c>
      <c r="F2767" s="4">
        <v>734226</v>
      </c>
      <c r="G2767" s="5" t="s">
        <v>954</v>
      </c>
      <c r="H2767" s="4">
        <v>0</v>
      </c>
      <c r="I2767" s="6">
        <v>3550000</v>
      </c>
      <c r="J2767" s="6">
        <v>3005880</v>
      </c>
      <c r="K2767" s="7">
        <f t="shared" si="86"/>
        <v>544120</v>
      </c>
      <c r="L2767" s="4" t="str">
        <f t="shared" si="87"/>
        <v>SIN REPORTE</v>
      </c>
    </row>
    <row r="2768" spans="1:12" x14ac:dyDescent="0.2">
      <c r="A2768" s="4" t="s">
        <v>11</v>
      </c>
      <c r="B2768" s="4" t="s">
        <v>146</v>
      </c>
      <c r="C2768" s="4" t="s">
        <v>627</v>
      </c>
      <c r="D2768" s="4" t="s">
        <v>3347</v>
      </c>
      <c r="E2768" s="4" t="s">
        <v>6877</v>
      </c>
      <c r="F2768" s="4">
        <v>212553</v>
      </c>
      <c r="G2768" s="5" t="s">
        <v>954</v>
      </c>
      <c r="H2768" s="4">
        <v>0</v>
      </c>
      <c r="I2768" s="6">
        <v>3560000</v>
      </c>
      <c r="J2768" s="6">
        <v>3006884</v>
      </c>
      <c r="K2768" s="7">
        <f t="shared" si="86"/>
        <v>553116</v>
      </c>
      <c r="L2768" s="4" t="str">
        <f t="shared" si="87"/>
        <v>SIN REPORTE</v>
      </c>
    </row>
    <row r="2769" spans="1:12" x14ac:dyDescent="0.2">
      <c r="A2769" s="4" t="s">
        <v>11</v>
      </c>
      <c r="B2769" s="4" t="s">
        <v>146</v>
      </c>
      <c r="C2769" s="4" t="s">
        <v>3348</v>
      </c>
      <c r="D2769" s="4" t="s">
        <v>3349</v>
      </c>
      <c r="E2769" s="4" t="s">
        <v>6878</v>
      </c>
      <c r="F2769" s="4">
        <v>1715638</v>
      </c>
      <c r="G2769" s="5" t="s">
        <v>954</v>
      </c>
      <c r="H2769" s="4">
        <v>0</v>
      </c>
      <c r="I2769" s="6">
        <v>3570000</v>
      </c>
      <c r="J2769" s="6">
        <v>3007888</v>
      </c>
      <c r="K2769" s="7">
        <f t="shared" si="86"/>
        <v>562112</v>
      </c>
      <c r="L2769" s="4" t="str">
        <f t="shared" si="87"/>
        <v>SIN REPORTE</v>
      </c>
    </row>
    <row r="2770" spans="1:12" x14ac:dyDescent="0.2">
      <c r="A2770" s="4" t="s">
        <v>11</v>
      </c>
      <c r="B2770" s="4" t="s">
        <v>19</v>
      </c>
      <c r="C2770" s="4" t="s">
        <v>3348</v>
      </c>
      <c r="D2770" s="4" t="s">
        <v>1435</v>
      </c>
      <c r="E2770" s="4" t="s">
        <v>6879</v>
      </c>
      <c r="F2770" s="4">
        <v>573905</v>
      </c>
      <c r="G2770" s="5" t="s">
        <v>954</v>
      </c>
      <c r="H2770" s="4">
        <v>0</v>
      </c>
      <c r="I2770" s="6">
        <v>3580000</v>
      </c>
      <c r="J2770" s="6">
        <v>3008892</v>
      </c>
      <c r="K2770" s="7">
        <f t="shared" si="86"/>
        <v>571108</v>
      </c>
      <c r="L2770" s="4" t="str">
        <f t="shared" si="87"/>
        <v>SIN REPORTE</v>
      </c>
    </row>
    <row r="2771" spans="1:12" x14ac:dyDescent="0.2">
      <c r="A2771" s="4" t="s">
        <v>11</v>
      </c>
      <c r="B2771" s="4" t="s">
        <v>12</v>
      </c>
      <c r="C2771" s="4" t="s">
        <v>3348</v>
      </c>
      <c r="D2771" s="4" t="s">
        <v>767</v>
      </c>
      <c r="E2771" s="4" t="s">
        <v>6880</v>
      </c>
      <c r="F2771" s="4">
        <v>592301</v>
      </c>
      <c r="G2771" s="5" t="s">
        <v>954</v>
      </c>
      <c r="H2771" s="4">
        <v>0</v>
      </c>
      <c r="I2771" s="6">
        <v>3590000</v>
      </c>
      <c r="J2771" s="6">
        <v>3009896</v>
      </c>
      <c r="K2771" s="7">
        <f t="shared" si="86"/>
        <v>580104</v>
      </c>
      <c r="L2771" s="4" t="str">
        <f t="shared" si="87"/>
        <v>SIN REPORTE</v>
      </c>
    </row>
    <row r="2772" spans="1:12" x14ac:dyDescent="0.2">
      <c r="A2772" s="4" t="s">
        <v>11</v>
      </c>
      <c r="B2772" s="4" t="s">
        <v>157</v>
      </c>
      <c r="C2772" s="4" t="s">
        <v>3348</v>
      </c>
      <c r="D2772" s="4" t="s">
        <v>3350</v>
      </c>
      <c r="E2772" s="4" t="s">
        <v>6881</v>
      </c>
      <c r="F2772" s="4">
        <v>1047487</v>
      </c>
      <c r="G2772" s="5" t="s">
        <v>954</v>
      </c>
      <c r="H2772" s="4">
        <v>0</v>
      </c>
      <c r="I2772" s="6">
        <v>3600000</v>
      </c>
      <c r="J2772" s="6">
        <v>3010900</v>
      </c>
      <c r="K2772" s="7">
        <f t="shared" si="86"/>
        <v>589100</v>
      </c>
      <c r="L2772" s="4" t="str">
        <f t="shared" si="87"/>
        <v>SIN REPORTE</v>
      </c>
    </row>
    <row r="2773" spans="1:12" x14ac:dyDescent="0.2">
      <c r="A2773" s="4" t="s">
        <v>11</v>
      </c>
      <c r="B2773" s="4" t="s">
        <v>12</v>
      </c>
      <c r="C2773" s="4" t="s">
        <v>2728</v>
      </c>
      <c r="D2773" s="4" t="s">
        <v>3351</v>
      </c>
      <c r="E2773" s="4" t="s">
        <v>6882</v>
      </c>
      <c r="F2773" s="4">
        <v>1594074</v>
      </c>
      <c r="G2773" s="5" t="s">
        <v>954</v>
      </c>
      <c r="H2773" s="4">
        <v>0</v>
      </c>
      <c r="I2773" s="6">
        <v>3610000</v>
      </c>
      <c r="J2773" s="6">
        <v>3011904</v>
      </c>
      <c r="K2773" s="7">
        <f t="shared" si="86"/>
        <v>598096</v>
      </c>
      <c r="L2773" s="4" t="str">
        <f t="shared" si="87"/>
        <v>SIN REPORTE</v>
      </c>
    </row>
    <row r="2774" spans="1:12" x14ac:dyDescent="0.2">
      <c r="A2774" s="4" t="s">
        <v>11</v>
      </c>
      <c r="B2774" s="4" t="s">
        <v>25</v>
      </c>
      <c r="C2774" s="4" t="s">
        <v>3348</v>
      </c>
      <c r="D2774" s="4" t="s">
        <v>3352</v>
      </c>
      <c r="E2774" s="4" t="s">
        <v>6883</v>
      </c>
      <c r="F2774" s="4">
        <v>605889</v>
      </c>
      <c r="G2774" s="5" t="s">
        <v>954</v>
      </c>
      <c r="H2774" s="4">
        <v>0</v>
      </c>
      <c r="I2774" s="6">
        <v>3620000</v>
      </c>
      <c r="J2774" s="6">
        <v>3012908</v>
      </c>
      <c r="K2774" s="7">
        <f t="shared" si="86"/>
        <v>607092</v>
      </c>
      <c r="L2774" s="4" t="str">
        <f t="shared" si="87"/>
        <v>SIN REPORTE</v>
      </c>
    </row>
    <row r="2775" spans="1:12" x14ac:dyDescent="0.2">
      <c r="A2775" s="4" t="s">
        <v>11</v>
      </c>
      <c r="B2775" s="4" t="s">
        <v>25</v>
      </c>
      <c r="C2775" s="4" t="s">
        <v>3353</v>
      </c>
      <c r="D2775" s="4" t="s">
        <v>810</v>
      </c>
      <c r="E2775" s="4" t="s">
        <v>6884</v>
      </c>
      <c r="F2775" s="4">
        <v>1388782</v>
      </c>
      <c r="G2775" s="5" t="s">
        <v>954</v>
      </c>
      <c r="H2775" s="4">
        <v>0</v>
      </c>
      <c r="I2775" s="6">
        <v>3630000</v>
      </c>
      <c r="J2775" s="6">
        <v>3013912</v>
      </c>
      <c r="K2775" s="7">
        <f t="shared" si="86"/>
        <v>616088</v>
      </c>
      <c r="L2775" s="4" t="str">
        <f t="shared" si="87"/>
        <v>SIN REPORTE</v>
      </c>
    </row>
    <row r="2776" spans="1:12" x14ac:dyDescent="0.2">
      <c r="A2776" s="4" t="s">
        <v>11</v>
      </c>
      <c r="B2776" s="4" t="s">
        <v>22</v>
      </c>
      <c r="C2776" s="4" t="s">
        <v>1246</v>
      </c>
      <c r="D2776" s="4" t="s">
        <v>3354</v>
      </c>
      <c r="E2776" s="4" t="s">
        <v>6885</v>
      </c>
      <c r="F2776" s="4">
        <v>1366895</v>
      </c>
      <c r="G2776" s="5" t="s">
        <v>954</v>
      </c>
      <c r="H2776" s="4">
        <v>0</v>
      </c>
      <c r="I2776" s="6">
        <v>3640000</v>
      </c>
      <c r="J2776" s="6">
        <v>3014916</v>
      </c>
      <c r="K2776" s="7">
        <f t="shared" si="86"/>
        <v>625084</v>
      </c>
      <c r="L2776" s="4" t="str">
        <f t="shared" si="87"/>
        <v>SIN REPORTE</v>
      </c>
    </row>
    <row r="2777" spans="1:12" x14ac:dyDescent="0.2">
      <c r="A2777" s="4" t="s">
        <v>11</v>
      </c>
      <c r="B2777" s="4" t="s">
        <v>50</v>
      </c>
      <c r="C2777" s="4" t="s">
        <v>805</v>
      </c>
      <c r="D2777" s="4" t="s">
        <v>943</v>
      </c>
      <c r="E2777" s="4" t="s">
        <v>6886</v>
      </c>
      <c r="F2777" s="4">
        <v>765014</v>
      </c>
      <c r="G2777" s="5" t="s">
        <v>954</v>
      </c>
      <c r="H2777" s="4">
        <v>0</v>
      </c>
      <c r="I2777" s="6">
        <v>3650000</v>
      </c>
      <c r="J2777" s="6">
        <v>3015920</v>
      </c>
      <c r="K2777" s="7">
        <f t="shared" si="86"/>
        <v>634080</v>
      </c>
      <c r="L2777" s="4" t="str">
        <f t="shared" si="87"/>
        <v>SIN REPORTE</v>
      </c>
    </row>
    <row r="2778" spans="1:12" x14ac:dyDescent="0.2">
      <c r="A2778" s="4" t="s">
        <v>11</v>
      </c>
      <c r="B2778" s="4" t="s">
        <v>50</v>
      </c>
      <c r="C2778" s="4" t="s">
        <v>1246</v>
      </c>
      <c r="D2778" s="4" t="s">
        <v>3355</v>
      </c>
      <c r="E2778" s="4" t="s">
        <v>6887</v>
      </c>
      <c r="F2778" s="4">
        <v>1161163</v>
      </c>
      <c r="G2778" s="5" t="s">
        <v>954</v>
      </c>
      <c r="H2778" s="4">
        <v>0</v>
      </c>
      <c r="I2778" s="6">
        <v>3660000</v>
      </c>
      <c r="J2778" s="6">
        <v>3016924</v>
      </c>
      <c r="K2778" s="7">
        <f t="shared" si="86"/>
        <v>643076</v>
      </c>
      <c r="L2778" s="4" t="str">
        <f t="shared" si="87"/>
        <v>SIN REPORTE</v>
      </c>
    </row>
    <row r="2779" spans="1:12" x14ac:dyDescent="0.2">
      <c r="A2779" s="4" t="s">
        <v>11</v>
      </c>
      <c r="B2779" s="4" t="s">
        <v>67</v>
      </c>
      <c r="C2779" s="4" t="s">
        <v>1246</v>
      </c>
      <c r="D2779" s="4" t="s">
        <v>810</v>
      </c>
      <c r="E2779" s="4" t="s">
        <v>6888</v>
      </c>
      <c r="F2779" s="4">
        <v>1715281</v>
      </c>
      <c r="G2779" s="5" t="s">
        <v>954</v>
      </c>
      <c r="H2779" s="4">
        <v>0</v>
      </c>
      <c r="I2779" s="6">
        <v>3670000</v>
      </c>
      <c r="J2779" s="6">
        <v>3017928</v>
      </c>
      <c r="K2779" s="7">
        <f t="shared" si="86"/>
        <v>652072</v>
      </c>
      <c r="L2779" s="4" t="str">
        <f t="shared" si="87"/>
        <v>SIN REPORTE</v>
      </c>
    </row>
    <row r="2780" spans="1:12" x14ac:dyDescent="0.2">
      <c r="A2780" s="4" t="s">
        <v>11</v>
      </c>
      <c r="B2780" s="4" t="s">
        <v>12</v>
      </c>
      <c r="C2780" s="4" t="s">
        <v>1342</v>
      </c>
      <c r="D2780" s="4" t="s">
        <v>541</v>
      </c>
      <c r="E2780" s="4" t="s">
        <v>6889</v>
      </c>
      <c r="F2780" s="4">
        <v>119079</v>
      </c>
      <c r="G2780" s="5" t="s">
        <v>954</v>
      </c>
      <c r="H2780" s="4">
        <v>0</v>
      </c>
      <c r="I2780" s="6">
        <v>3680000</v>
      </c>
      <c r="J2780" s="6">
        <v>3018932</v>
      </c>
      <c r="K2780" s="7">
        <f t="shared" si="86"/>
        <v>661068</v>
      </c>
      <c r="L2780" s="4" t="str">
        <f t="shared" si="87"/>
        <v>SIN REPORTE</v>
      </c>
    </row>
    <row r="2781" spans="1:12" x14ac:dyDescent="0.2">
      <c r="A2781" s="4" t="s">
        <v>11</v>
      </c>
      <c r="B2781" s="4" t="s">
        <v>50</v>
      </c>
      <c r="C2781" s="4" t="s">
        <v>3348</v>
      </c>
      <c r="D2781" s="4" t="s">
        <v>3356</v>
      </c>
      <c r="E2781" s="4" t="s">
        <v>6890</v>
      </c>
      <c r="F2781" s="4">
        <v>749844</v>
      </c>
      <c r="G2781" s="5" t="s">
        <v>954</v>
      </c>
      <c r="H2781" s="4">
        <v>0</v>
      </c>
      <c r="I2781" s="6">
        <v>3690000</v>
      </c>
      <c r="J2781" s="6">
        <v>3019936</v>
      </c>
      <c r="K2781" s="7">
        <f t="shared" si="86"/>
        <v>670064</v>
      </c>
      <c r="L2781" s="4" t="str">
        <f t="shared" si="87"/>
        <v>SIN REPORTE</v>
      </c>
    </row>
    <row r="2782" spans="1:12" x14ac:dyDescent="0.2">
      <c r="A2782" s="4" t="s">
        <v>11</v>
      </c>
      <c r="B2782" s="4" t="s">
        <v>19</v>
      </c>
      <c r="C2782" s="4" t="s">
        <v>3348</v>
      </c>
      <c r="D2782" s="4" t="s">
        <v>1189</v>
      </c>
      <c r="E2782" s="4" t="s">
        <v>6891</v>
      </c>
      <c r="F2782" s="4">
        <v>510238</v>
      </c>
      <c r="G2782" s="5" t="s">
        <v>954</v>
      </c>
      <c r="H2782" s="4">
        <v>0</v>
      </c>
      <c r="I2782" s="6">
        <v>3700000</v>
      </c>
      <c r="J2782" s="6">
        <v>3020940</v>
      </c>
      <c r="K2782" s="7">
        <f t="shared" si="86"/>
        <v>679060</v>
      </c>
      <c r="L2782" s="4" t="str">
        <f t="shared" si="87"/>
        <v>SIN REPORTE</v>
      </c>
    </row>
    <row r="2783" spans="1:12" x14ac:dyDescent="0.2">
      <c r="A2783" s="4" t="s">
        <v>11</v>
      </c>
      <c r="B2783" s="4" t="s">
        <v>12</v>
      </c>
      <c r="C2783" s="4" t="s">
        <v>3348</v>
      </c>
      <c r="D2783" s="4" t="s">
        <v>3357</v>
      </c>
      <c r="E2783" s="4" t="s">
        <v>6892</v>
      </c>
      <c r="F2783" s="4">
        <v>1130390</v>
      </c>
      <c r="G2783" s="5" t="s">
        <v>954</v>
      </c>
      <c r="H2783" s="4">
        <v>0</v>
      </c>
      <c r="I2783" s="6">
        <v>3710000</v>
      </c>
      <c r="J2783" s="6">
        <v>3021944</v>
      </c>
      <c r="K2783" s="7">
        <f t="shared" si="86"/>
        <v>688056</v>
      </c>
      <c r="L2783" s="4" t="str">
        <f t="shared" si="87"/>
        <v>SIN REPORTE</v>
      </c>
    </row>
    <row r="2784" spans="1:12" x14ac:dyDescent="0.2">
      <c r="A2784" s="4" t="s">
        <v>11</v>
      </c>
      <c r="B2784" s="4" t="s">
        <v>16</v>
      </c>
      <c r="C2784" s="4" t="s">
        <v>3348</v>
      </c>
      <c r="D2784" s="4" t="s">
        <v>343</v>
      </c>
      <c r="E2784" s="4" t="s">
        <v>6893</v>
      </c>
      <c r="F2784" s="4">
        <v>604874</v>
      </c>
      <c r="G2784" s="5" t="s">
        <v>954</v>
      </c>
      <c r="H2784" s="4">
        <v>0</v>
      </c>
      <c r="I2784" s="6">
        <v>3720000</v>
      </c>
      <c r="J2784" s="6">
        <v>3022948</v>
      </c>
      <c r="K2784" s="7">
        <f t="shared" si="86"/>
        <v>697052</v>
      </c>
      <c r="L2784" s="4" t="str">
        <f t="shared" si="87"/>
        <v>SIN REPORTE</v>
      </c>
    </row>
    <row r="2785" spans="1:12" x14ac:dyDescent="0.2">
      <c r="A2785" s="4" t="s">
        <v>11</v>
      </c>
      <c r="B2785" s="4" t="s">
        <v>67</v>
      </c>
      <c r="C2785" s="4" t="s">
        <v>3348</v>
      </c>
      <c r="D2785" s="4" t="s">
        <v>3358</v>
      </c>
      <c r="E2785" s="4" t="s">
        <v>6894</v>
      </c>
      <c r="F2785" s="4">
        <v>516136</v>
      </c>
      <c r="G2785" s="5" t="s">
        <v>954</v>
      </c>
      <c r="H2785" s="4">
        <v>0</v>
      </c>
      <c r="I2785" s="6">
        <v>3730000</v>
      </c>
      <c r="J2785" s="6">
        <v>3023952</v>
      </c>
      <c r="K2785" s="7">
        <f t="shared" si="86"/>
        <v>706048</v>
      </c>
      <c r="L2785" s="4" t="str">
        <f t="shared" si="87"/>
        <v>SIN REPORTE</v>
      </c>
    </row>
    <row r="2786" spans="1:12" x14ac:dyDescent="0.2">
      <c r="A2786" s="4" t="s">
        <v>11</v>
      </c>
      <c r="B2786" s="4" t="s">
        <v>19</v>
      </c>
      <c r="C2786" s="4" t="s">
        <v>3348</v>
      </c>
      <c r="D2786" s="4" t="s">
        <v>131</v>
      </c>
      <c r="E2786" s="4" t="s">
        <v>6895</v>
      </c>
      <c r="F2786" s="4">
        <v>602662</v>
      </c>
      <c r="G2786" s="5" t="s">
        <v>954</v>
      </c>
      <c r="H2786" s="4">
        <v>0</v>
      </c>
      <c r="I2786" s="6">
        <v>3740000</v>
      </c>
      <c r="J2786" s="6">
        <v>3024956</v>
      </c>
      <c r="K2786" s="7">
        <f t="shared" si="86"/>
        <v>715044</v>
      </c>
      <c r="L2786" s="4" t="str">
        <f t="shared" si="87"/>
        <v>SIN REPORTE</v>
      </c>
    </row>
    <row r="2787" spans="1:12" x14ac:dyDescent="0.2">
      <c r="A2787" s="4" t="s">
        <v>11</v>
      </c>
      <c r="B2787" s="4" t="s">
        <v>19</v>
      </c>
      <c r="C2787" s="4" t="s">
        <v>1014</v>
      </c>
      <c r="D2787" s="4" t="s">
        <v>1149</v>
      </c>
      <c r="E2787" s="4" t="s">
        <v>6896</v>
      </c>
      <c r="F2787" s="4">
        <v>618510</v>
      </c>
      <c r="G2787" s="5" t="s">
        <v>954</v>
      </c>
      <c r="H2787" s="4">
        <v>0</v>
      </c>
      <c r="I2787" s="6">
        <v>3750000</v>
      </c>
      <c r="J2787" s="6">
        <v>3025960</v>
      </c>
      <c r="K2787" s="7">
        <f t="shared" si="86"/>
        <v>724040</v>
      </c>
      <c r="L2787" s="4" t="str">
        <f t="shared" si="87"/>
        <v>SIN REPORTE</v>
      </c>
    </row>
    <row r="2788" spans="1:12" x14ac:dyDescent="0.2">
      <c r="A2788" s="4" t="s">
        <v>11</v>
      </c>
      <c r="B2788" s="4" t="s">
        <v>12</v>
      </c>
      <c r="C2788" s="4" t="s">
        <v>1045</v>
      </c>
      <c r="D2788" s="4" t="s">
        <v>3359</v>
      </c>
      <c r="E2788" s="4" t="s">
        <v>6897</v>
      </c>
      <c r="F2788" s="4">
        <v>512978</v>
      </c>
      <c r="G2788" s="5" t="s">
        <v>954</v>
      </c>
      <c r="H2788" s="4">
        <v>0</v>
      </c>
      <c r="I2788" s="6">
        <v>3760000</v>
      </c>
      <c r="J2788" s="6">
        <v>3026964</v>
      </c>
      <c r="K2788" s="7">
        <f t="shared" si="86"/>
        <v>733036</v>
      </c>
      <c r="L2788" s="4" t="str">
        <f t="shared" si="87"/>
        <v>SIN REPORTE</v>
      </c>
    </row>
    <row r="2789" spans="1:12" x14ac:dyDescent="0.2">
      <c r="A2789" s="4" t="s">
        <v>11</v>
      </c>
      <c r="B2789" s="4" t="s">
        <v>22</v>
      </c>
      <c r="C2789" s="4" t="s">
        <v>638</v>
      </c>
      <c r="D2789" s="4" t="s">
        <v>3360</v>
      </c>
      <c r="E2789" s="4" t="s">
        <v>6898</v>
      </c>
      <c r="F2789" s="4">
        <v>1017746</v>
      </c>
      <c r="G2789" s="5" t="s">
        <v>954</v>
      </c>
      <c r="H2789" s="4">
        <v>0</v>
      </c>
      <c r="I2789" s="6">
        <v>3770000</v>
      </c>
      <c r="J2789" s="6">
        <v>3027968</v>
      </c>
      <c r="K2789" s="7">
        <f t="shared" si="86"/>
        <v>742032</v>
      </c>
      <c r="L2789" s="4" t="str">
        <f t="shared" si="87"/>
        <v>SIN REPORTE</v>
      </c>
    </row>
    <row r="2790" spans="1:12" x14ac:dyDescent="0.2">
      <c r="A2790" s="4" t="s">
        <v>11</v>
      </c>
      <c r="B2790" s="4" t="s">
        <v>488</v>
      </c>
      <c r="C2790" s="4" t="s">
        <v>638</v>
      </c>
      <c r="D2790" s="4" t="s">
        <v>3361</v>
      </c>
      <c r="E2790" s="4" t="s">
        <v>6899</v>
      </c>
      <c r="F2790" s="4">
        <v>1671468</v>
      </c>
      <c r="G2790" s="5" t="s">
        <v>954</v>
      </c>
      <c r="H2790" s="4">
        <v>0</v>
      </c>
      <c r="I2790" s="6">
        <v>3780000</v>
      </c>
      <c r="J2790" s="6">
        <v>3028972</v>
      </c>
      <c r="K2790" s="7">
        <f t="shared" si="86"/>
        <v>751028</v>
      </c>
      <c r="L2790" s="4" t="str">
        <f t="shared" si="87"/>
        <v>SIN REPORTE</v>
      </c>
    </row>
    <row r="2791" spans="1:12" x14ac:dyDescent="0.2">
      <c r="A2791" s="4" t="s">
        <v>11</v>
      </c>
      <c r="B2791" s="4" t="s">
        <v>19</v>
      </c>
      <c r="C2791" s="4" t="s">
        <v>3362</v>
      </c>
      <c r="D2791" s="4" t="s">
        <v>3363</v>
      </c>
      <c r="E2791" s="4" t="s">
        <v>6900</v>
      </c>
      <c r="F2791" s="4">
        <v>749661</v>
      </c>
      <c r="G2791" s="5" t="s">
        <v>954</v>
      </c>
      <c r="H2791" s="4">
        <v>0</v>
      </c>
      <c r="I2791" s="6">
        <v>3790000</v>
      </c>
      <c r="J2791" s="6">
        <v>3029976</v>
      </c>
      <c r="K2791" s="7">
        <f t="shared" si="86"/>
        <v>760024</v>
      </c>
      <c r="L2791" s="4" t="str">
        <f t="shared" si="87"/>
        <v>SIN REPORTE</v>
      </c>
    </row>
    <row r="2792" spans="1:12" x14ac:dyDescent="0.2">
      <c r="A2792" s="4" t="s">
        <v>11</v>
      </c>
      <c r="B2792" s="4" t="s">
        <v>19</v>
      </c>
      <c r="C2792" s="4" t="s">
        <v>638</v>
      </c>
      <c r="D2792" s="4" t="s">
        <v>3364</v>
      </c>
      <c r="E2792" s="4" t="s">
        <v>6901</v>
      </c>
      <c r="F2792" s="4">
        <v>1297348</v>
      </c>
      <c r="G2792" s="5" t="s">
        <v>954</v>
      </c>
      <c r="H2792" s="4">
        <v>0</v>
      </c>
      <c r="I2792" s="6">
        <v>3800000</v>
      </c>
      <c r="J2792" s="6">
        <v>3030980</v>
      </c>
      <c r="K2792" s="7">
        <f t="shared" si="86"/>
        <v>769020</v>
      </c>
      <c r="L2792" s="4" t="str">
        <f t="shared" si="87"/>
        <v>SIN REPORTE</v>
      </c>
    </row>
    <row r="2793" spans="1:12" x14ac:dyDescent="0.2">
      <c r="A2793" s="4" t="s">
        <v>11</v>
      </c>
      <c r="B2793" s="4" t="s">
        <v>25</v>
      </c>
      <c r="C2793" s="4" t="s">
        <v>3365</v>
      </c>
      <c r="D2793" s="4" t="s">
        <v>3366</v>
      </c>
      <c r="E2793" s="4" t="s">
        <v>6902</v>
      </c>
      <c r="F2793" s="4">
        <v>1380342</v>
      </c>
      <c r="G2793" s="5" t="s">
        <v>954</v>
      </c>
      <c r="H2793" s="4">
        <v>0</v>
      </c>
      <c r="I2793" s="6">
        <v>3810000</v>
      </c>
      <c r="J2793" s="6">
        <v>3031984</v>
      </c>
      <c r="K2793" s="7">
        <f t="shared" si="86"/>
        <v>778016</v>
      </c>
      <c r="L2793" s="4" t="str">
        <f t="shared" si="87"/>
        <v>SIN REPORTE</v>
      </c>
    </row>
    <row r="2794" spans="1:12" x14ac:dyDescent="0.2">
      <c r="A2794" s="4" t="s">
        <v>11</v>
      </c>
      <c r="B2794" s="4" t="s">
        <v>12</v>
      </c>
      <c r="C2794" s="4" t="s">
        <v>1184</v>
      </c>
      <c r="D2794" s="4" t="s">
        <v>2562</v>
      </c>
      <c r="E2794" s="4" t="s">
        <v>6903</v>
      </c>
      <c r="F2794" s="4">
        <v>734143</v>
      </c>
      <c r="G2794" s="5" t="s">
        <v>954</v>
      </c>
      <c r="H2794" s="4">
        <v>0</v>
      </c>
      <c r="I2794" s="6">
        <v>3820000</v>
      </c>
      <c r="J2794" s="6">
        <v>3032988</v>
      </c>
      <c r="K2794" s="7">
        <f t="shared" si="86"/>
        <v>787012</v>
      </c>
      <c r="L2794" s="4" t="str">
        <f t="shared" si="87"/>
        <v>SIN REPORTE</v>
      </c>
    </row>
    <row r="2795" spans="1:12" x14ac:dyDescent="0.2">
      <c r="A2795" s="4" t="s">
        <v>11</v>
      </c>
      <c r="B2795" s="4" t="s">
        <v>12</v>
      </c>
      <c r="C2795" s="4" t="s">
        <v>1184</v>
      </c>
      <c r="D2795" s="4" t="s">
        <v>3367</v>
      </c>
      <c r="E2795" s="4" t="s">
        <v>6904</v>
      </c>
      <c r="F2795" s="4">
        <v>1660818</v>
      </c>
      <c r="G2795" s="5" t="s">
        <v>954</v>
      </c>
      <c r="H2795" s="4">
        <v>0</v>
      </c>
      <c r="I2795" s="6">
        <v>3830000</v>
      </c>
      <c r="J2795" s="6">
        <v>3033992</v>
      </c>
      <c r="K2795" s="7">
        <f t="shared" si="86"/>
        <v>796008</v>
      </c>
      <c r="L2795" s="4" t="str">
        <f t="shared" si="87"/>
        <v>SIN REPORTE</v>
      </c>
    </row>
    <row r="2796" spans="1:12" x14ac:dyDescent="0.2">
      <c r="A2796" s="4" t="s">
        <v>11</v>
      </c>
      <c r="B2796" s="4" t="s">
        <v>50</v>
      </c>
      <c r="C2796" s="4" t="s">
        <v>1184</v>
      </c>
      <c r="D2796" s="4" t="s">
        <v>3368</v>
      </c>
      <c r="E2796" s="4" t="s">
        <v>6905</v>
      </c>
      <c r="F2796" s="4">
        <v>1531431</v>
      </c>
      <c r="G2796" s="5" t="s">
        <v>954</v>
      </c>
      <c r="H2796" s="4">
        <v>0</v>
      </c>
      <c r="I2796" s="6">
        <v>3840000</v>
      </c>
      <c r="J2796" s="6">
        <v>3034996</v>
      </c>
      <c r="K2796" s="7">
        <f t="shared" si="86"/>
        <v>805004</v>
      </c>
      <c r="L2796" s="4" t="str">
        <f t="shared" si="87"/>
        <v>SIN REPORTE</v>
      </c>
    </row>
    <row r="2797" spans="1:12" x14ac:dyDescent="0.2">
      <c r="A2797" s="4" t="s">
        <v>11</v>
      </c>
      <c r="B2797" s="4" t="s">
        <v>12</v>
      </c>
      <c r="C2797" s="4" t="s">
        <v>1184</v>
      </c>
      <c r="D2797" s="4" t="s">
        <v>3369</v>
      </c>
      <c r="E2797" s="4" t="s">
        <v>6906</v>
      </c>
      <c r="F2797" s="4">
        <v>569325</v>
      </c>
      <c r="G2797" s="5" t="s">
        <v>954</v>
      </c>
      <c r="H2797" s="4">
        <v>0</v>
      </c>
      <c r="I2797" s="6">
        <v>3850000</v>
      </c>
      <c r="J2797" s="6">
        <v>3036000</v>
      </c>
      <c r="K2797" s="7">
        <f t="shared" si="86"/>
        <v>814000</v>
      </c>
      <c r="L2797" s="4" t="str">
        <f t="shared" si="87"/>
        <v>SIN REPORTE</v>
      </c>
    </row>
    <row r="2798" spans="1:12" x14ac:dyDescent="0.2">
      <c r="A2798" s="4" t="s">
        <v>11</v>
      </c>
      <c r="B2798" s="4" t="s">
        <v>25</v>
      </c>
      <c r="C2798" s="4" t="s">
        <v>3065</v>
      </c>
      <c r="D2798" s="4" t="s">
        <v>3370</v>
      </c>
      <c r="E2798" s="4" t="s">
        <v>6907</v>
      </c>
      <c r="F2798" s="4">
        <v>591220</v>
      </c>
      <c r="G2798" s="5" t="s">
        <v>954</v>
      </c>
      <c r="H2798" s="4">
        <v>0</v>
      </c>
      <c r="I2798" s="6">
        <v>3860000</v>
      </c>
      <c r="J2798" s="6">
        <v>3037004</v>
      </c>
      <c r="K2798" s="7">
        <f t="shared" si="86"/>
        <v>822996</v>
      </c>
      <c r="L2798" s="4" t="str">
        <f t="shared" si="87"/>
        <v>SIN REPORTE</v>
      </c>
    </row>
    <row r="2799" spans="1:12" x14ac:dyDescent="0.2">
      <c r="A2799" s="4" t="s">
        <v>11</v>
      </c>
      <c r="B2799" s="4" t="s">
        <v>16</v>
      </c>
      <c r="C2799" s="4" t="s">
        <v>2425</v>
      </c>
      <c r="D2799" s="4" t="s">
        <v>756</v>
      </c>
      <c r="E2799" s="4" t="s">
        <v>6908</v>
      </c>
      <c r="F2799" s="4">
        <v>742724</v>
      </c>
      <c r="G2799" s="5" t="s">
        <v>954</v>
      </c>
      <c r="H2799" s="4">
        <v>0</v>
      </c>
      <c r="I2799" s="6">
        <v>3870000</v>
      </c>
      <c r="J2799" s="6">
        <v>3038008</v>
      </c>
      <c r="K2799" s="7">
        <f t="shared" si="86"/>
        <v>831992</v>
      </c>
      <c r="L2799" s="4" t="str">
        <f t="shared" si="87"/>
        <v>SIN REPORTE</v>
      </c>
    </row>
    <row r="2800" spans="1:12" x14ac:dyDescent="0.2">
      <c r="A2800" s="4" t="s">
        <v>11</v>
      </c>
      <c r="B2800" s="4" t="s">
        <v>12</v>
      </c>
      <c r="C2800" s="4" t="s">
        <v>1187</v>
      </c>
      <c r="D2800" s="4" t="s">
        <v>3371</v>
      </c>
      <c r="E2800" s="4" t="s">
        <v>6909</v>
      </c>
      <c r="F2800" s="4">
        <v>1396033</v>
      </c>
      <c r="G2800" s="5" t="s">
        <v>954</v>
      </c>
      <c r="H2800" s="4">
        <v>0</v>
      </c>
      <c r="I2800" s="6">
        <v>3880000</v>
      </c>
      <c r="J2800" s="6">
        <v>3039012</v>
      </c>
      <c r="K2800" s="7">
        <f t="shared" si="86"/>
        <v>840988</v>
      </c>
      <c r="L2800" s="4" t="str">
        <f t="shared" si="87"/>
        <v>SIN REPORTE</v>
      </c>
    </row>
    <row r="2801" spans="1:12" x14ac:dyDescent="0.2">
      <c r="A2801" s="4" t="s">
        <v>11</v>
      </c>
      <c r="B2801" s="4" t="s">
        <v>50</v>
      </c>
      <c r="C2801" s="4" t="s">
        <v>1187</v>
      </c>
      <c r="D2801" s="4" t="s">
        <v>3372</v>
      </c>
      <c r="E2801" s="4" t="s">
        <v>6910</v>
      </c>
      <c r="F2801" s="4">
        <v>523322</v>
      </c>
      <c r="G2801" s="5" t="s">
        <v>954</v>
      </c>
      <c r="H2801" s="4">
        <v>0</v>
      </c>
      <c r="I2801" s="6">
        <v>3890000</v>
      </c>
      <c r="J2801" s="6">
        <v>3040016</v>
      </c>
      <c r="K2801" s="7">
        <f t="shared" si="86"/>
        <v>849984</v>
      </c>
      <c r="L2801" s="4" t="str">
        <f t="shared" si="87"/>
        <v>SIN REPORTE</v>
      </c>
    </row>
    <row r="2802" spans="1:12" x14ac:dyDescent="0.2">
      <c r="A2802" s="4" t="s">
        <v>11</v>
      </c>
      <c r="B2802" s="4" t="s">
        <v>25</v>
      </c>
      <c r="C2802" s="4" t="s">
        <v>2697</v>
      </c>
      <c r="D2802" s="4" t="s">
        <v>3373</v>
      </c>
      <c r="E2802" s="4" t="s">
        <v>6911</v>
      </c>
      <c r="F2802" s="4">
        <v>741841</v>
      </c>
      <c r="G2802" s="5" t="s">
        <v>954</v>
      </c>
      <c r="H2802" s="4">
        <v>0</v>
      </c>
      <c r="I2802" s="6">
        <v>3900000</v>
      </c>
      <c r="J2802" s="6">
        <v>3041020</v>
      </c>
      <c r="K2802" s="7">
        <f t="shared" si="86"/>
        <v>858980</v>
      </c>
      <c r="L2802" s="4" t="str">
        <f t="shared" si="87"/>
        <v>SIN REPORTE</v>
      </c>
    </row>
    <row r="2803" spans="1:12" x14ac:dyDescent="0.2">
      <c r="A2803" s="4" t="s">
        <v>11</v>
      </c>
      <c r="B2803" s="4" t="s">
        <v>19</v>
      </c>
      <c r="C2803" s="4" t="s">
        <v>1187</v>
      </c>
      <c r="D2803" s="4" t="s">
        <v>37</v>
      </c>
      <c r="E2803" s="4" t="s">
        <v>6912</v>
      </c>
      <c r="F2803" s="4">
        <v>503217</v>
      </c>
      <c r="G2803" s="5" t="s">
        <v>954</v>
      </c>
      <c r="H2803" s="4">
        <v>0</v>
      </c>
      <c r="I2803" s="6">
        <v>3910000</v>
      </c>
      <c r="J2803" s="6">
        <v>3042024</v>
      </c>
      <c r="K2803" s="7">
        <f t="shared" si="86"/>
        <v>867976</v>
      </c>
      <c r="L2803" s="4" t="str">
        <f t="shared" si="87"/>
        <v>SIN REPORTE</v>
      </c>
    </row>
    <row r="2804" spans="1:12" x14ac:dyDescent="0.2">
      <c r="A2804" s="4" t="s">
        <v>11</v>
      </c>
      <c r="B2804" s="4" t="s">
        <v>12</v>
      </c>
      <c r="C2804" s="4" t="s">
        <v>1187</v>
      </c>
      <c r="D2804" s="4" t="s">
        <v>3374</v>
      </c>
      <c r="E2804" s="4" t="s">
        <v>6913</v>
      </c>
      <c r="F2804" s="4">
        <v>526234</v>
      </c>
      <c r="G2804" s="5" t="s">
        <v>954</v>
      </c>
      <c r="H2804" s="4">
        <v>0</v>
      </c>
      <c r="I2804" s="6">
        <v>3920000</v>
      </c>
      <c r="J2804" s="6">
        <v>3043028</v>
      </c>
      <c r="K2804" s="7">
        <f t="shared" si="86"/>
        <v>876972</v>
      </c>
      <c r="L2804" s="4" t="str">
        <f t="shared" si="87"/>
        <v>SIN REPORTE</v>
      </c>
    </row>
    <row r="2805" spans="1:12" x14ac:dyDescent="0.2">
      <c r="A2805" s="4" t="s">
        <v>11</v>
      </c>
      <c r="B2805" s="4" t="s">
        <v>16</v>
      </c>
      <c r="C2805" s="4" t="s">
        <v>1187</v>
      </c>
      <c r="D2805" s="4" t="s">
        <v>310</v>
      </c>
      <c r="E2805" s="4" t="s">
        <v>6914</v>
      </c>
      <c r="F2805" s="4">
        <v>591352</v>
      </c>
      <c r="G2805" s="5" t="s">
        <v>954</v>
      </c>
      <c r="H2805" s="4">
        <v>0</v>
      </c>
      <c r="I2805" s="6">
        <v>3930000</v>
      </c>
      <c r="J2805" s="6">
        <v>3044032</v>
      </c>
      <c r="K2805" s="7">
        <f t="shared" si="86"/>
        <v>885968</v>
      </c>
      <c r="L2805" s="4" t="str">
        <f t="shared" si="87"/>
        <v>SIN REPORTE</v>
      </c>
    </row>
    <row r="2806" spans="1:12" x14ac:dyDescent="0.2">
      <c r="A2806" s="4" t="s">
        <v>11</v>
      </c>
      <c r="B2806" s="4" t="s">
        <v>19</v>
      </c>
      <c r="C2806" s="4" t="s">
        <v>2492</v>
      </c>
      <c r="D2806" s="4" t="s">
        <v>194</v>
      </c>
      <c r="E2806" s="4" t="s">
        <v>6915</v>
      </c>
      <c r="F2806" s="4">
        <v>523272</v>
      </c>
      <c r="G2806" s="5" t="s">
        <v>954</v>
      </c>
      <c r="H2806" s="4">
        <v>0</v>
      </c>
      <c r="I2806" s="6">
        <v>3940000</v>
      </c>
      <c r="J2806" s="6">
        <v>3045036</v>
      </c>
      <c r="K2806" s="7">
        <f t="shared" si="86"/>
        <v>894964</v>
      </c>
      <c r="L2806" s="4" t="str">
        <f t="shared" si="87"/>
        <v>SIN REPORTE</v>
      </c>
    </row>
    <row r="2807" spans="1:12" x14ac:dyDescent="0.2">
      <c r="A2807" s="4" t="s">
        <v>11</v>
      </c>
      <c r="B2807" s="4" t="s">
        <v>50</v>
      </c>
      <c r="C2807" s="4" t="s">
        <v>275</v>
      </c>
      <c r="D2807" s="4" t="s">
        <v>3375</v>
      </c>
      <c r="E2807" s="4" t="s">
        <v>6916</v>
      </c>
      <c r="F2807" s="4">
        <v>1604154</v>
      </c>
      <c r="G2807" s="5" t="s">
        <v>954</v>
      </c>
      <c r="H2807" s="4">
        <v>0</v>
      </c>
      <c r="I2807" s="6">
        <v>3950000</v>
      </c>
      <c r="J2807" s="6">
        <v>3046040</v>
      </c>
      <c r="K2807" s="7">
        <f t="shared" si="86"/>
        <v>903960</v>
      </c>
      <c r="L2807" s="4" t="str">
        <f t="shared" si="87"/>
        <v>SIN REPORTE</v>
      </c>
    </row>
    <row r="2808" spans="1:12" x14ac:dyDescent="0.2">
      <c r="A2808" s="4" t="s">
        <v>11</v>
      </c>
      <c r="B2808" s="4" t="s">
        <v>25</v>
      </c>
      <c r="C2808" s="4" t="s">
        <v>191</v>
      </c>
      <c r="D2808" s="4" t="s">
        <v>3376</v>
      </c>
      <c r="E2808" s="4" t="s">
        <v>6917</v>
      </c>
      <c r="F2808" s="4">
        <v>1662426</v>
      </c>
      <c r="G2808" s="5" t="s">
        <v>954</v>
      </c>
      <c r="H2808" s="4">
        <v>0</v>
      </c>
      <c r="I2808" s="6">
        <v>3960000</v>
      </c>
      <c r="J2808" s="6">
        <v>3047044</v>
      </c>
      <c r="K2808" s="7">
        <f t="shared" si="86"/>
        <v>912956</v>
      </c>
      <c r="L2808" s="4" t="str">
        <f t="shared" si="87"/>
        <v>SIN REPORTE</v>
      </c>
    </row>
    <row r="2809" spans="1:12" x14ac:dyDescent="0.2">
      <c r="A2809" s="4" t="s">
        <v>11</v>
      </c>
      <c r="B2809" s="4" t="s">
        <v>12</v>
      </c>
      <c r="C2809" s="4" t="s">
        <v>765</v>
      </c>
      <c r="D2809" s="4" t="s">
        <v>3377</v>
      </c>
      <c r="E2809" s="4" t="s">
        <v>6918</v>
      </c>
      <c r="F2809" s="4">
        <v>505758</v>
      </c>
      <c r="G2809" s="5" t="s">
        <v>954</v>
      </c>
      <c r="H2809" s="4">
        <v>0</v>
      </c>
      <c r="I2809" s="6">
        <v>3970000</v>
      </c>
      <c r="J2809" s="6">
        <v>3048048</v>
      </c>
      <c r="K2809" s="7">
        <f t="shared" si="86"/>
        <v>921952</v>
      </c>
      <c r="L2809" s="4" t="str">
        <f t="shared" si="87"/>
        <v>SIN REPORTE</v>
      </c>
    </row>
    <row r="2810" spans="1:12" x14ac:dyDescent="0.2">
      <c r="A2810" s="4" t="s">
        <v>11</v>
      </c>
      <c r="B2810" s="4" t="s">
        <v>12</v>
      </c>
      <c r="C2810" s="4" t="s">
        <v>765</v>
      </c>
      <c r="D2810" s="4" t="s">
        <v>3378</v>
      </c>
      <c r="E2810" s="4" t="s">
        <v>6919</v>
      </c>
      <c r="F2810" s="4">
        <v>1660511</v>
      </c>
      <c r="G2810" s="5" t="s">
        <v>954</v>
      </c>
      <c r="H2810" s="4">
        <v>0</v>
      </c>
      <c r="I2810" s="6">
        <v>3980000</v>
      </c>
      <c r="J2810" s="6">
        <v>3049052</v>
      </c>
      <c r="K2810" s="7">
        <f t="shared" si="86"/>
        <v>930948</v>
      </c>
      <c r="L2810" s="4" t="str">
        <f t="shared" si="87"/>
        <v>SIN REPORTE</v>
      </c>
    </row>
    <row r="2811" spans="1:12" x14ac:dyDescent="0.2">
      <c r="A2811" s="4" t="s">
        <v>11</v>
      </c>
      <c r="B2811" s="4" t="s">
        <v>50</v>
      </c>
      <c r="C2811" s="4" t="s">
        <v>765</v>
      </c>
      <c r="D2811" s="4" t="s">
        <v>3379</v>
      </c>
      <c r="E2811" s="4" t="s">
        <v>6920</v>
      </c>
      <c r="F2811" s="4">
        <v>773711</v>
      </c>
      <c r="G2811" s="5" t="s">
        <v>954</v>
      </c>
      <c r="H2811" s="4">
        <v>0</v>
      </c>
      <c r="I2811" s="6">
        <v>3990000</v>
      </c>
      <c r="J2811" s="6">
        <v>3050056</v>
      </c>
      <c r="K2811" s="7">
        <f t="shared" si="86"/>
        <v>939944</v>
      </c>
      <c r="L2811" s="4" t="str">
        <f t="shared" si="87"/>
        <v>SIN REPORTE</v>
      </c>
    </row>
    <row r="2812" spans="1:12" x14ac:dyDescent="0.2">
      <c r="A2812" s="4" t="s">
        <v>11</v>
      </c>
      <c r="B2812" s="4" t="s">
        <v>12</v>
      </c>
      <c r="C2812" s="4" t="s">
        <v>765</v>
      </c>
      <c r="D2812" s="4" t="s">
        <v>2735</v>
      </c>
      <c r="E2812" s="4" t="s">
        <v>6921</v>
      </c>
      <c r="F2812" s="4">
        <v>618809</v>
      </c>
      <c r="G2812" s="5" t="s">
        <v>954</v>
      </c>
      <c r="H2812" s="4">
        <v>0</v>
      </c>
      <c r="I2812" s="6">
        <v>4000000</v>
      </c>
      <c r="J2812" s="6">
        <v>3051060</v>
      </c>
      <c r="K2812" s="7">
        <f t="shared" si="86"/>
        <v>948940</v>
      </c>
      <c r="L2812" s="4" t="str">
        <f t="shared" si="87"/>
        <v>SIN REPORTE</v>
      </c>
    </row>
    <row r="2813" spans="1:12" x14ac:dyDescent="0.2">
      <c r="A2813" s="4" t="s">
        <v>11</v>
      </c>
      <c r="B2813" s="4" t="s">
        <v>157</v>
      </c>
      <c r="C2813" s="4" t="s">
        <v>3380</v>
      </c>
      <c r="D2813" s="4" t="s">
        <v>2651</v>
      </c>
      <c r="E2813" s="4" t="s">
        <v>6922</v>
      </c>
      <c r="F2813" s="4">
        <v>738037</v>
      </c>
      <c r="G2813" s="5" t="s">
        <v>954</v>
      </c>
      <c r="H2813" s="4">
        <v>0</v>
      </c>
      <c r="I2813" s="6">
        <v>4010000</v>
      </c>
      <c r="J2813" s="6">
        <v>3052064</v>
      </c>
      <c r="K2813" s="7">
        <f t="shared" si="86"/>
        <v>957936</v>
      </c>
      <c r="L2813" s="4" t="str">
        <f t="shared" si="87"/>
        <v>SIN REPORTE</v>
      </c>
    </row>
    <row r="2814" spans="1:12" x14ac:dyDescent="0.2">
      <c r="A2814" s="4" t="s">
        <v>11</v>
      </c>
      <c r="B2814" s="4" t="s">
        <v>25</v>
      </c>
      <c r="C2814" s="4" t="s">
        <v>1254</v>
      </c>
      <c r="D2814" s="4" t="s">
        <v>3381</v>
      </c>
      <c r="E2814" s="4" t="s">
        <v>6923</v>
      </c>
      <c r="F2814" s="4">
        <v>1808557</v>
      </c>
      <c r="G2814" s="5" t="s">
        <v>954</v>
      </c>
      <c r="H2814" s="4">
        <v>0</v>
      </c>
      <c r="I2814" s="6">
        <v>4020000</v>
      </c>
      <c r="J2814" s="6">
        <v>3053068</v>
      </c>
      <c r="K2814" s="7">
        <f t="shared" si="86"/>
        <v>966932</v>
      </c>
      <c r="L2814" s="4" t="str">
        <f t="shared" si="87"/>
        <v>SIN REPORTE</v>
      </c>
    </row>
    <row r="2815" spans="1:12" x14ac:dyDescent="0.2">
      <c r="A2815" s="4" t="s">
        <v>11</v>
      </c>
      <c r="B2815" s="4" t="s">
        <v>12</v>
      </c>
      <c r="C2815" s="4" t="s">
        <v>2392</v>
      </c>
      <c r="D2815" s="4" t="s">
        <v>690</v>
      </c>
      <c r="E2815" s="4" t="s">
        <v>6924</v>
      </c>
      <c r="F2815" s="4">
        <v>569267</v>
      </c>
      <c r="G2815" s="5" t="s">
        <v>954</v>
      </c>
      <c r="H2815" s="4">
        <v>0</v>
      </c>
      <c r="I2815" s="6">
        <v>4030000</v>
      </c>
      <c r="J2815" s="6">
        <v>3054072</v>
      </c>
      <c r="K2815" s="7">
        <f t="shared" si="86"/>
        <v>975928</v>
      </c>
      <c r="L2815" s="4" t="str">
        <f t="shared" si="87"/>
        <v>SIN REPORTE</v>
      </c>
    </row>
    <row r="2816" spans="1:12" x14ac:dyDescent="0.2">
      <c r="A2816" s="4" t="s">
        <v>11</v>
      </c>
      <c r="B2816" s="4" t="s">
        <v>12</v>
      </c>
      <c r="C2816" s="4" t="s">
        <v>3382</v>
      </c>
      <c r="D2816" s="4" t="s">
        <v>3383</v>
      </c>
      <c r="E2816" s="4" t="s">
        <v>6925</v>
      </c>
      <c r="F2816" s="4">
        <v>1436979</v>
      </c>
      <c r="G2816" s="5" t="s">
        <v>954</v>
      </c>
      <c r="H2816" s="4">
        <v>0</v>
      </c>
      <c r="I2816" s="6">
        <v>4040000</v>
      </c>
      <c r="J2816" s="6">
        <v>3055076</v>
      </c>
      <c r="K2816" s="7">
        <f t="shared" si="86"/>
        <v>984924</v>
      </c>
      <c r="L2816" s="4" t="str">
        <f t="shared" si="87"/>
        <v>SIN REPORTE</v>
      </c>
    </row>
    <row r="2817" spans="1:12" x14ac:dyDescent="0.2">
      <c r="A2817" s="4" t="s">
        <v>11</v>
      </c>
      <c r="B2817" s="4" t="s">
        <v>12</v>
      </c>
      <c r="C2817" s="4" t="s">
        <v>3384</v>
      </c>
      <c r="D2817" s="4" t="s">
        <v>960</v>
      </c>
      <c r="E2817" s="4" t="s">
        <v>6926</v>
      </c>
      <c r="F2817" s="4">
        <v>514453</v>
      </c>
      <c r="G2817" s="5" t="s">
        <v>954</v>
      </c>
      <c r="H2817" s="4">
        <v>0</v>
      </c>
      <c r="I2817" s="6">
        <v>4050000</v>
      </c>
      <c r="J2817" s="6">
        <v>3056080</v>
      </c>
      <c r="K2817" s="7">
        <f t="shared" si="86"/>
        <v>993920</v>
      </c>
      <c r="L2817" s="4" t="str">
        <f t="shared" si="87"/>
        <v>SIN REPORTE</v>
      </c>
    </row>
    <row r="2818" spans="1:12" x14ac:dyDescent="0.2">
      <c r="A2818" s="4" t="s">
        <v>11</v>
      </c>
      <c r="B2818" s="4" t="s">
        <v>12</v>
      </c>
      <c r="C2818" s="4" t="s">
        <v>803</v>
      </c>
      <c r="D2818" s="4" t="s">
        <v>1149</v>
      </c>
      <c r="E2818" s="4" t="s">
        <v>6927</v>
      </c>
      <c r="F2818" s="4">
        <v>604965</v>
      </c>
      <c r="G2818" s="5" t="s">
        <v>954</v>
      </c>
      <c r="H2818" s="4">
        <v>0</v>
      </c>
      <c r="I2818" s="6">
        <v>4060000</v>
      </c>
      <c r="J2818" s="6">
        <v>3057084</v>
      </c>
      <c r="K2818" s="7">
        <f t="shared" si="86"/>
        <v>1002916</v>
      </c>
      <c r="L2818" s="4" t="str">
        <f t="shared" si="87"/>
        <v>SIN REPORTE</v>
      </c>
    </row>
    <row r="2819" spans="1:12" x14ac:dyDescent="0.2">
      <c r="A2819" s="4" t="s">
        <v>11</v>
      </c>
      <c r="B2819" s="4" t="s">
        <v>25</v>
      </c>
      <c r="C2819" s="4" t="s">
        <v>1254</v>
      </c>
      <c r="D2819" s="4" t="s">
        <v>3385</v>
      </c>
      <c r="E2819" s="4" t="s">
        <v>6928</v>
      </c>
      <c r="F2819" s="4">
        <v>1357696</v>
      </c>
      <c r="G2819" s="5" t="s">
        <v>954</v>
      </c>
      <c r="H2819" s="4">
        <v>0</v>
      </c>
      <c r="I2819" s="6">
        <v>4070000</v>
      </c>
      <c r="J2819" s="6">
        <v>3058088</v>
      </c>
      <c r="K2819" s="7">
        <f t="shared" ref="K2819:K2882" si="88">I2819-J2819</f>
        <v>1011912</v>
      </c>
      <c r="L2819" s="4" t="str">
        <f t="shared" ref="L2819:L2882" si="89">IF(H2819=0,"SIN REPORTE",IF(H2819&lt;=90,"COBRO JURIDICO","CARTERA CASTIGADA"))</f>
        <v>SIN REPORTE</v>
      </c>
    </row>
    <row r="2820" spans="1:12" x14ac:dyDescent="0.2">
      <c r="A2820" s="4" t="s">
        <v>11</v>
      </c>
      <c r="B2820" s="4" t="s">
        <v>12</v>
      </c>
      <c r="C2820" s="4" t="s">
        <v>1271</v>
      </c>
      <c r="D2820" s="4" t="s">
        <v>3386</v>
      </c>
      <c r="E2820" s="4" t="s">
        <v>6929</v>
      </c>
      <c r="F2820" s="4">
        <v>54961</v>
      </c>
      <c r="G2820" s="5" t="s">
        <v>954</v>
      </c>
      <c r="H2820" s="4">
        <v>0</v>
      </c>
      <c r="I2820" s="6">
        <v>4080000</v>
      </c>
      <c r="J2820" s="6">
        <v>3059092</v>
      </c>
      <c r="K2820" s="7">
        <f t="shared" si="88"/>
        <v>1020908</v>
      </c>
      <c r="L2820" s="4" t="str">
        <f t="shared" si="89"/>
        <v>SIN REPORTE</v>
      </c>
    </row>
    <row r="2821" spans="1:12" x14ac:dyDescent="0.2">
      <c r="A2821" s="4" t="s">
        <v>11</v>
      </c>
      <c r="B2821" s="4" t="s">
        <v>25</v>
      </c>
      <c r="C2821" s="4" t="s">
        <v>3387</v>
      </c>
      <c r="D2821" s="4" t="s">
        <v>3388</v>
      </c>
      <c r="E2821" s="4" t="s">
        <v>6930</v>
      </c>
      <c r="F2821" s="4">
        <v>84034</v>
      </c>
      <c r="G2821" s="5" t="s">
        <v>954</v>
      </c>
      <c r="H2821" s="4">
        <v>0</v>
      </c>
      <c r="I2821" s="6">
        <v>4090000</v>
      </c>
      <c r="J2821" s="6">
        <v>3060096</v>
      </c>
      <c r="K2821" s="7">
        <f t="shared" si="88"/>
        <v>1029904</v>
      </c>
      <c r="L2821" s="4" t="str">
        <f t="shared" si="89"/>
        <v>SIN REPORTE</v>
      </c>
    </row>
    <row r="2822" spans="1:12" x14ac:dyDescent="0.2">
      <c r="A2822" s="4" t="s">
        <v>11</v>
      </c>
      <c r="B2822" s="4" t="s">
        <v>16</v>
      </c>
      <c r="C2822" s="4" t="s">
        <v>3387</v>
      </c>
      <c r="D2822" s="4" t="s">
        <v>3389</v>
      </c>
      <c r="E2822" s="4" t="s">
        <v>6931</v>
      </c>
      <c r="F2822" s="4">
        <v>1538766</v>
      </c>
      <c r="G2822" s="5" t="s">
        <v>954</v>
      </c>
      <c r="H2822" s="4">
        <v>0</v>
      </c>
      <c r="I2822" s="6">
        <v>4100000</v>
      </c>
      <c r="J2822" s="6">
        <v>3061100</v>
      </c>
      <c r="K2822" s="7">
        <f t="shared" si="88"/>
        <v>1038900</v>
      </c>
      <c r="L2822" s="4" t="str">
        <f t="shared" si="89"/>
        <v>SIN REPORTE</v>
      </c>
    </row>
    <row r="2823" spans="1:12" x14ac:dyDescent="0.2">
      <c r="A2823" s="4" t="s">
        <v>11</v>
      </c>
      <c r="B2823" s="4" t="s">
        <v>22</v>
      </c>
      <c r="C2823" s="4" t="s">
        <v>3387</v>
      </c>
      <c r="D2823" s="4" t="s">
        <v>3390</v>
      </c>
      <c r="E2823" s="4" t="s">
        <v>6932</v>
      </c>
      <c r="F2823" s="4">
        <v>1013968</v>
      </c>
      <c r="G2823" s="5" t="s">
        <v>954</v>
      </c>
      <c r="H2823" s="4">
        <v>0</v>
      </c>
      <c r="I2823" s="6">
        <v>4110000</v>
      </c>
      <c r="J2823" s="6">
        <v>3062104</v>
      </c>
      <c r="K2823" s="7">
        <f t="shared" si="88"/>
        <v>1047896</v>
      </c>
      <c r="L2823" s="4" t="str">
        <f t="shared" si="89"/>
        <v>SIN REPORTE</v>
      </c>
    </row>
    <row r="2824" spans="1:12" x14ac:dyDescent="0.2">
      <c r="A2824" s="4" t="s">
        <v>11</v>
      </c>
      <c r="B2824" s="4" t="s">
        <v>19</v>
      </c>
      <c r="C2824" s="4" t="s">
        <v>191</v>
      </c>
      <c r="D2824" s="4" t="s">
        <v>3391</v>
      </c>
      <c r="E2824" s="4" t="s">
        <v>6933</v>
      </c>
      <c r="F2824" s="4">
        <v>93753</v>
      </c>
      <c r="G2824" s="5" t="s">
        <v>954</v>
      </c>
      <c r="H2824" s="4">
        <v>0</v>
      </c>
      <c r="I2824" s="6">
        <v>4120000</v>
      </c>
      <c r="J2824" s="6">
        <v>3063108</v>
      </c>
      <c r="K2824" s="7">
        <f t="shared" si="88"/>
        <v>1056892</v>
      </c>
      <c r="L2824" s="4" t="str">
        <f t="shared" si="89"/>
        <v>SIN REPORTE</v>
      </c>
    </row>
    <row r="2825" spans="1:12" x14ac:dyDescent="0.2">
      <c r="A2825" s="4" t="s">
        <v>11</v>
      </c>
      <c r="B2825" s="4" t="s">
        <v>12</v>
      </c>
      <c r="C2825" s="4" t="s">
        <v>1257</v>
      </c>
      <c r="D2825" s="4" t="s">
        <v>52</v>
      </c>
      <c r="E2825" s="4" t="s">
        <v>6934</v>
      </c>
      <c r="F2825" s="4">
        <v>576684</v>
      </c>
      <c r="G2825" s="5" t="s">
        <v>954</v>
      </c>
      <c r="H2825" s="4">
        <v>0</v>
      </c>
      <c r="I2825" s="6">
        <v>4130000</v>
      </c>
      <c r="J2825" s="6">
        <v>3064112</v>
      </c>
      <c r="K2825" s="7">
        <f t="shared" si="88"/>
        <v>1065888</v>
      </c>
      <c r="L2825" s="4" t="str">
        <f t="shared" si="89"/>
        <v>SIN REPORTE</v>
      </c>
    </row>
    <row r="2826" spans="1:12" x14ac:dyDescent="0.2">
      <c r="A2826" s="4" t="s">
        <v>11</v>
      </c>
      <c r="B2826" s="4" t="s">
        <v>12</v>
      </c>
      <c r="C2826" s="4" t="s">
        <v>1257</v>
      </c>
      <c r="D2826" s="4" t="s">
        <v>3392</v>
      </c>
      <c r="E2826" s="4" t="s">
        <v>6935</v>
      </c>
      <c r="F2826" s="4">
        <v>1662186</v>
      </c>
      <c r="G2826" s="5" t="s">
        <v>954</v>
      </c>
      <c r="H2826" s="4">
        <v>0</v>
      </c>
      <c r="I2826" s="6">
        <v>4140000</v>
      </c>
      <c r="J2826" s="6">
        <v>3065116</v>
      </c>
      <c r="K2826" s="7">
        <f t="shared" si="88"/>
        <v>1074884</v>
      </c>
      <c r="L2826" s="4" t="str">
        <f t="shared" si="89"/>
        <v>SIN REPORTE</v>
      </c>
    </row>
    <row r="2827" spans="1:12" x14ac:dyDescent="0.2">
      <c r="A2827" s="4" t="s">
        <v>11</v>
      </c>
      <c r="B2827" s="4" t="s">
        <v>19</v>
      </c>
      <c r="C2827" s="4" t="s">
        <v>1760</v>
      </c>
      <c r="D2827" s="4" t="s">
        <v>3393</v>
      </c>
      <c r="E2827" s="4" t="s">
        <v>6936</v>
      </c>
      <c r="F2827" s="4">
        <v>1365442</v>
      </c>
      <c r="G2827" s="5" t="s">
        <v>954</v>
      </c>
      <c r="H2827" s="4">
        <v>0</v>
      </c>
      <c r="I2827" s="6">
        <v>4150000</v>
      </c>
      <c r="J2827" s="6">
        <v>3066120</v>
      </c>
      <c r="K2827" s="7">
        <f t="shared" si="88"/>
        <v>1083880</v>
      </c>
      <c r="L2827" s="4" t="str">
        <f t="shared" si="89"/>
        <v>SIN REPORTE</v>
      </c>
    </row>
    <row r="2828" spans="1:12" x14ac:dyDescent="0.2">
      <c r="A2828" s="4" t="s">
        <v>11</v>
      </c>
      <c r="B2828" s="4" t="s">
        <v>16</v>
      </c>
      <c r="C2828" s="4" t="s">
        <v>1760</v>
      </c>
      <c r="D2828" s="4" t="s">
        <v>3394</v>
      </c>
      <c r="E2828" s="4" t="s">
        <v>6937</v>
      </c>
      <c r="F2828" s="4">
        <v>603934</v>
      </c>
      <c r="G2828" s="5" t="s">
        <v>954</v>
      </c>
      <c r="H2828" s="4">
        <v>0</v>
      </c>
      <c r="I2828" s="6">
        <v>4160000</v>
      </c>
      <c r="J2828" s="6">
        <v>3067124</v>
      </c>
      <c r="K2828" s="7">
        <f t="shared" si="88"/>
        <v>1092876</v>
      </c>
      <c r="L2828" s="4" t="str">
        <f t="shared" si="89"/>
        <v>SIN REPORTE</v>
      </c>
    </row>
    <row r="2829" spans="1:12" x14ac:dyDescent="0.2">
      <c r="A2829" s="4" t="s">
        <v>11</v>
      </c>
      <c r="B2829" s="4" t="s">
        <v>12</v>
      </c>
      <c r="C2829" s="4" t="s">
        <v>1760</v>
      </c>
      <c r="D2829" s="4" t="s">
        <v>3395</v>
      </c>
      <c r="E2829" s="4" t="s">
        <v>6938</v>
      </c>
      <c r="F2829" s="4">
        <v>737666</v>
      </c>
      <c r="G2829" s="5" t="s">
        <v>954</v>
      </c>
      <c r="H2829" s="4">
        <v>0</v>
      </c>
      <c r="I2829" s="6">
        <v>4170000</v>
      </c>
      <c r="J2829" s="6">
        <v>3068128</v>
      </c>
      <c r="K2829" s="7">
        <f t="shared" si="88"/>
        <v>1101872</v>
      </c>
      <c r="L2829" s="4" t="str">
        <f t="shared" si="89"/>
        <v>SIN REPORTE</v>
      </c>
    </row>
    <row r="2830" spans="1:12" x14ac:dyDescent="0.2">
      <c r="A2830" s="4" t="s">
        <v>11</v>
      </c>
      <c r="B2830" s="4" t="s">
        <v>67</v>
      </c>
      <c r="C2830" s="4" t="s">
        <v>1760</v>
      </c>
      <c r="D2830" s="4" t="s">
        <v>3396</v>
      </c>
      <c r="E2830" s="4" t="s">
        <v>6939</v>
      </c>
      <c r="F2830" s="4">
        <v>1514577</v>
      </c>
      <c r="G2830" s="5" t="s">
        <v>954</v>
      </c>
      <c r="H2830" s="4">
        <v>0</v>
      </c>
      <c r="I2830" s="6">
        <v>4180000</v>
      </c>
      <c r="J2830" s="6">
        <v>3069132</v>
      </c>
      <c r="K2830" s="7">
        <f t="shared" si="88"/>
        <v>1110868</v>
      </c>
      <c r="L2830" s="4" t="str">
        <f t="shared" si="89"/>
        <v>SIN REPORTE</v>
      </c>
    </row>
    <row r="2831" spans="1:12" x14ac:dyDescent="0.2">
      <c r="A2831" s="4" t="s">
        <v>11</v>
      </c>
      <c r="B2831" s="4" t="s">
        <v>19</v>
      </c>
      <c r="C2831" s="4" t="s">
        <v>991</v>
      </c>
      <c r="D2831" s="4" t="s">
        <v>372</v>
      </c>
      <c r="E2831" s="4" t="s">
        <v>6940</v>
      </c>
      <c r="F2831" s="4">
        <v>674612</v>
      </c>
      <c r="G2831" s="5" t="s">
        <v>954</v>
      </c>
      <c r="H2831" s="4">
        <v>0</v>
      </c>
      <c r="I2831" s="6">
        <v>4190000</v>
      </c>
      <c r="J2831" s="6">
        <v>3070136</v>
      </c>
      <c r="K2831" s="7">
        <f t="shared" si="88"/>
        <v>1119864</v>
      </c>
      <c r="L2831" s="4" t="str">
        <f t="shared" si="89"/>
        <v>SIN REPORTE</v>
      </c>
    </row>
    <row r="2832" spans="1:12" x14ac:dyDescent="0.2">
      <c r="A2832" s="4" t="s">
        <v>11</v>
      </c>
      <c r="B2832" s="4" t="s">
        <v>19</v>
      </c>
      <c r="C2832" s="4" t="s">
        <v>1684</v>
      </c>
      <c r="D2832" s="4" t="s">
        <v>3397</v>
      </c>
      <c r="E2832" s="4" t="s">
        <v>6941</v>
      </c>
      <c r="F2832" s="4">
        <v>634848</v>
      </c>
      <c r="G2832" s="5" t="s">
        <v>954</v>
      </c>
      <c r="H2832" s="4">
        <v>0</v>
      </c>
      <c r="I2832" s="6">
        <v>4200000</v>
      </c>
      <c r="J2832" s="6">
        <v>3071140</v>
      </c>
      <c r="K2832" s="7">
        <f t="shared" si="88"/>
        <v>1128860</v>
      </c>
      <c r="L2832" s="4" t="str">
        <f t="shared" si="89"/>
        <v>SIN REPORTE</v>
      </c>
    </row>
    <row r="2833" spans="1:12" x14ac:dyDescent="0.2">
      <c r="A2833" s="4" t="s">
        <v>11</v>
      </c>
      <c r="B2833" s="4" t="s">
        <v>19</v>
      </c>
      <c r="C2833" s="4" t="s">
        <v>1684</v>
      </c>
      <c r="D2833" s="4" t="s">
        <v>3398</v>
      </c>
      <c r="E2833" s="4" t="s">
        <v>6942</v>
      </c>
      <c r="F2833" s="4">
        <v>636488</v>
      </c>
      <c r="G2833" s="5" t="s">
        <v>954</v>
      </c>
      <c r="H2833" s="4">
        <v>0</v>
      </c>
      <c r="I2833" s="6">
        <v>4210000</v>
      </c>
      <c r="J2833" s="6">
        <v>3072144</v>
      </c>
      <c r="K2833" s="7">
        <f t="shared" si="88"/>
        <v>1137856</v>
      </c>
      <c r="L2833" s="4" t="str">
        <f t="shared" si="89"/>
        <v>SIN REPORTE</v>
      </c>
    </row>
    <row r="2834" spans="1:12" x14ac:dyDescent="0.2">
      <c r="A2834" s="4" t="s">
        <v>11</v>
      </c>
      <c r="B2834" s="4" t="s">
        <v>50</v>
      </c>
      <c r="C2834" s="4" t="s">
        <v>691</v>
      </c>
      <c r="D2834" s="4" t="s">
        <v>2875</v>
      </c>
      <c r="E2834" s="4" t="s">
        <v>6943</v>
      </c>
      <c r="F2834" s="4">
        <v>525780</v>
      </c>
      <c r="G2834" s="5" t="s">
        <v>954</v>
      </c>
      <c r="H2834" s="4">
        <v>0</v>
      </c>
      <c r="I2834" s="6">
        <v>4220000</v>
      </c>
      <c r="J2834" s="6">
        <v>3073148</v>
      </c>
      <c r="K2834" s="7">
        <f t="shared" si="88"/>
        <v>1146852</v>
      </c>
      <c r="L2834" s="4" t="str">
        <f t="shared" si="89"/>
        <v>SIN REPORTE</v>
      </c>
    </row>
    <row r="2835" spans="1:12" x14ac:dyDescent="0.2">
      <c r="A2835" s="4" t="s">
        <v>11</v>
      </c>
      <c r="B2835" s="4" t="s">
        <v>19</v>
      </c>
      <c r="C2835" s="4" t="s">
        <v>1261</v>
      </c>
      <c r="D2835" s="4" t="s">
        <v>3399</v>
      </c>
      <c r="E2835" s="4" t="s">
        <v>6944</v>
      </c>
      <c r="F2835" s="4">
        <v>1742319</v>
      </c>
      <c r="G2835" s="5" t="s">
        <v>954</v>
      </c>
      <c r="H2835" s="4">
        <v>0</v>
      </c>
      <c r="I2835" s="6">
        <v>4230000</v>
      </c>
      <c r="J2835" s="6">
        <v>3074152</v>
      </c>
      <c r="K2835" s="7">
        <f t="shared" si="88"/>
        <v>1155848</v>
      </c>
      <c r="L2835" s="4" t="str">
        <f t="shared" si="89"/>
        <v>SIN REPORTE</v>
      </c>
    </row>
    <row r="2836" spans="1:12" x14ac:dyDescent="0.2">
      <c r="A2836" s="4" t="s">
        <v>11</v>
      </c>
      <c r="B2836" s="4" t="s">
        <v>22</v>
      </c>
      <c r="C2836" s="4" t="s">
        <v>1261</v>
      </c>
      <c r="D2836" s="4" t="s">
        <v>3400</v>
      </c>
      <c r="E2836" s="4" t="s">
        <v>6945</v>
      </c>
      <c r="F2836" s="4">
        <v>1352903</v>
      </c>
      <c r="G2836" s="5" t="s">
        <v>954</v>
      </c>
      <c r="H2836" s="4">
        <v>0</v>
      </c>
      <c r="I2836" s="6">
        <v>4240000</v>
      </c>
      <c r="J2836" s="6">
        <v>3075156</v>
      </c>
      <c r="K2836" s="7">
        <f t="shared" si="88"/>
        <v>1164844</v>
      </c>
      <c r="L2836" s="4" t="str">
        <f t="shared" si="89"/>
        <v>SIN REPORTE</v>
      </c>
    </row>
    <row r="2837" spans="1:12" x14ac:dyDescent="0.2">
      <c r="A2837" s="4" t="s">
        <v>11</v>
      </c>
      <c r="B2837" s="4" t="s">
        <v>25</v>
      </c>
      <c r="C2837" s="4" t="s">
        <v>1261</v>
      </c>
      <c r="D2837" s="4" t="s">
        <v>3401</v>
      </c>
      <c r="E2837" s="4" t="s">
        <v>6946</v>
      </c>
      <c r="F2837" s="4">
        <v>587798</v>
      </c>
      <c r="G2837" s="5" t="s">
        <v>954</v>
      </c>
      <c r="H2837" s="4">
        <v>0</v>
      </c>
      <c r="I2837" s="6">
        <v>4250000</v>
      </c>
      <c r="J2837" s="6">
        <v>3076160</v>
      </c>
      <c r="K2837" s="7">
        <f t="shared" si="88"/>
        <v>1173840</v>
      </c>
      <c r="L2837" s="4" t="str">
        <f t="shared" si="89"/>
        <v>SIN REPORTE</v>
      </c>
    </row>
    <row r="2838" spans="1:12" x14ac:dyDescent="0.2">
      <c r="A2838" s="4" t="s">
        <v>11</v>
      </c>
      <c r="B2838" s="4" t="s">
        <v>50</v>
      </c>
      <c r="C2838" s="4" t="s">
        <v>231</v>
      </c>
      <c r="D2838" s="4" t="s">
        <v>2442</v>
      </c>
      <c r="E2838" s="4" t="s">
        <v>6947</v>
      </c>
      <c r="F2838" s="4">
        <v>814176</v>
      </c>
      <c r="G2838" s="5" t="s">
        <v>954</v>
      </c>
      <c r="H2838" s="4">
        <v>0</v>
      </c>
      <c r="I2838" s="6">
        <v>4260000</v>
      </c>
      <c r="J2838" s="6">
        <v>3077164</v>
      </c>
      <c r="K2838" s="7">
        <f t="shared" si="88"/>
        <v>1182836</v>
      </c>
      <c r="L2838" s="4" t="str">
        <f t="shared" si="89"/>
        <v>SIN REPORTE</v>
      </c>
    </row>
    <row r="2839" spans="1:12" x14ac:dyDescent="0.2">
      <c r="A2839" s="4" t="s">
        <v>11</v>
      </c>
      <c r="B2839" s="4" t="s">
        <v>157</v>
      </c>
      <c r="C2839" s="4" t="s">
        <v>191</v>
      </c>
      <c r="D2839" s="4" t="s">
        <v>345</v>
      </c>
      <c r="E2839" s="4" t="s">
        <v>6948</v>
      </c>
      <c r="F2839" s="4">
        <v>640795</v>
      </c>
      <c r="G2839" s="5" t="s">
        <v>954</v>
      </c>
      <c r="H2839" s="4">
        <v>0</v>
      </c>
      <c r="I2839" s="6">
        <v>4270000</v>
      </c>
      <c r="J2839" s="6">
        <v>3078168</v>
      </c>
      <c r="K2839" s="7">
        <f t="shared" si="88"/>
        <v>1191832</v>
      </c>
      <c r="L2839" s="4" t="str">
        <f t="shared" si="89"/>
        <v>SIN REPORTE</v>
      </c>
    </row>
    <row r="2840" spans="1:12" x14ac:dyDescent="0.2">
      <c r="A2840" s="4" t="s">
        <v>11</v>
      </c>
      <c r="B2840" s="4" t="s">
        <v>22</v>
      </c>
      <c r="C2840" s="4" t="s">
        <v>3402</v>
      </c>
      <c r="D2840" s="4" t="s">
        <v>3403</v>
      </c>
      <c r="E2840" s="4" t="s">
        <v>6949</v>
      </c>
      <c r="F2840" s="4">
        <v>1341955</v>
      </c>
      <c r="G2840" s="5" t="s">
        <v>954</v>
      </c>
      <c r="H2840" s="4">
        <v>0</v>
      </c>
      <c r="I2840" s="6">
        <v>4280000</v>
      </c>
      <c r="J2840" s="6">
        <v>3079172</v>
      </c>
      <c r="K2840" s="7">
        <f t="shared" si="88"/>
        <v>1200828</v>
      </c>
      <c r="L2840" s="4" t="str">
        <f t="shared" si="89"/>
        <v>SIN REPORTE</v>
      </c>
    </row>
    <row r="2841" spans="1:12" x14ac:dyDescent="0.2">
      <c r="A2841" s="4" t="s">
        <v>11</v>
      </c>
      <c r="B2841" s="4" t="s">
        <v>488</v>
      </c>
      <c r="C2841" s="4" t="s">
        <v>3404</v>
      </c>
      <c r="D2841" s="4" t="s">
        <v>880</v>
      </c>
      <c r="E2841" s="4" t="s">
        <v>6950</v>
      </c>
      <c r="F2841" s="4">
        <v>1760485</v>
      </c>
      <c r="G2841" s="5" t="s">
        <v>954</v>
      </c>
      <c r="H2841" s="4">
        <v>0</v>
      </c>
      <c r="I2841" s="6">
        <v>4290000</v>
      </c>
      <c r="J2841" s="6">
        <v>3080176</v>
      </c>
      <c r="K2841" s="7">
        <f t="shared" si="88"/>
        <v>1209824</v>
      </c>
      <c r="L2841" s="4" t="str">
        <f t="shared" si="89"/>
        <v>SIN REPORTE</v>
      </c>
    </row>
    <row r="2842" spans="1:12" x14ac:dyDescent="0.2">
      <c r="A2842" s="4" t="s">
        <v>11</v>
      </c>
      <c r="B2842" s="4" t="s">
        <v>157</v>
      </c>
      <c r="C2842" s="4" t="s">
        <v>3404</v>
      </c>
      <c r="D2842" s="4" t="s">
        <v>3405</v>
      </c>
      <c r="E2842" s="4" t="s">
        <v>6951</v>
      </c>
      <c r="F2842" s="4">
        <v>841757</v>
      </c>
      <c r="G2842" s="5" t="s">
        <v>954</v>
      </c>
      <c r="H2842" s="4">
        <v>0</v>
      </c>
      <c r="I2842" s="6">
        <v>4300000</v>
      </c>
      <c r="J2842" s="6">
        <v>3081180</v>
      </c>
      <c r="K2842" s="7">
        <f t="shared" si="88"/>
        <v>1218820</v>
      </c>
      <c r="L2842" s="4" t="str">
        <f t="shared" si="89"/>
        <v>SIN REPORTE</v>
      </c>
    </row>
    <row r="2843" spans="1:12" x14ac:dyDescent="0.2">
      <c r="A2843" s="4" t="s">
        <v>11</v>
      </c>
      <c r="B2843" s="4" t="s">
        <v>12</v>
      </c>
      <c r="C2843" s="4" t="s">
        <v>3404</v>
      </c>
      <c r="D2843" s="4" t="s">
        <v>3406</v>
      </c>
      <c r="E2843" s="4" t="s">
        <v>6952</v>
      </c>
      <c r="F2843" s="4">
        <v>34633</v>
      </c>
      <c r="G2843" s="5" t="s">
        <v>954</v>
      </c>
      <c r="H2843" s="4">
        <v>0</v>
      </c>
      <c r="I2843" s="6">
        <v>4310000</v>
      </c>
      <c r="J2843" s="6">
        <v>3082184</v>
      </c>
      <c r="K2843" s="7">
        <f t="shared" si="88"/>
        <v>1227816</v>
      </c>
      <c r="L2843" s="4" t="str">
        <f t="shared" si="89"/>
        <v>SIN REPORTE</v>
      </c>
    </row>
    <row r="2844" spans="1:12" x14ac:dyDescent="0.2">
      <c r="A2844" s="4" t="s">
        <v>11</v>
      </c>
      <c r="B2844" s="4" t="s">
        <v>488</v>
      </c>
      <c r="C2844" s="4" t="s">
        <v>3407</v>
      </c>
      <c r="D2844" s="4" t="s">
        <v>1486</v>
      </c>
      <c r="E2844" s="4" t="s">
        <v>6953</v>
      </c>
      <c r="F2844" s="4">
        <v>760544</v>
      </c>
      <c r="G2844" s="5" t="s">
        <v>954</v>
      </c>
      <c r="H2844" s="4">
        <v>0</v>
      </c>
      <c r="I2844" s="6">
        <v>4320000</v>
      </c>
      <c r="J2844" s="6">
        <v>3083188</v>
      </c>
      <c r="K2844" s="7">
        <f t="shared" si="88"/>
        <v>1236812</v>
      </c>
      <c r="L2844" s="4" t="str">
        <f t="shared" si="89"/>
        <v>SIN REPORTE</v>
      </c>
    </row>
    <row r="2845" spans="1:12" x14ac:dyDescent="0.2">
      <c r="A2845" s="4" t="s">
        <v>11</v>
      </c>
      <c r="B2845" s="4" t="s">
        <v>22</v>
      </c>
      <c r="C2845" s="4" t="s">
        <v>191</v>
      </c>
      <c r="D2845" s="4" t="s">
        <v>3408</v>
      </c>
      <c r="E2845" s="4" t="s">
        <v>6954</v>
      </c>
      <c r="F2845" s="4">
        <v>52536</v>
      </c>
      <c r="G2845" s="5" t="s">
        <v>954</v>
      </c>
      <c r="H2845" s="4">
        <v>0</v>
      </c>
      <c r="I2845" s="6">
        <v>4330000</v>
      </c>
      <c r="J2845" s="6">
        <v>3084192</v>
      </c>
      <c r="K2845" s="7">
        <f t="shared" si="88"/>
        <v>1245808</v>
      </c>
      <c r="L2845" s="4" t="str">
        <f t="shared" si="89"/>
        <v>SIN REPORTE</v>
      </c>
    </row>
    <row r="2846" spans="1:12" x14ac:dyDescent="0.2">
      <c r="A2846" s="4" t="s">
        <v>11</v>
      </c>
      <c r="B2846" s="4" t="s">
        <v>19</v>
      </c>
      <c r="C2846" s="4" t="s">
        <v>1361</v>
      </c>
      <c r="D2846" s="4" t="s">
        <v>2585</v>
      </c>
      <c r="E2846" s="4" t="s">
        <v>6955</v>
      </c>
      <c r="F2846" s="4">
        <v>1150729</v>
      </c>
      <c r="G2846" s="5" t="s">
        <v>954</v>
      </c>
      <c r="H2846" s="4">
        <v>0</v>
      </c>
      <c r="I2846" s="6">
        <v>4340000</v>
      </c>
      <c r="J2846" s="6">
        <v>3085196</v>
      </c>
      <c r="K2846" s="7">
        <f t="shared" si="88"/>
        <v>1254804</v>
      </c>
      <c r="L2846" s="4" t="str">
        <f t="shared" si="89"/>
        <v>SIN REPORTE</v>
      </c>
    </row>
    <row r="2847" spans="1:12" x14ac:dyDescent="0.2">
      <c r="A2847" s="4" t="s">
        <v>11</v>
      </c>
      <c r="B2847" s="4" t="s">
        <v>12</v>
      </c>
      <c r="C2847" s="4" t="s">
        <v>1361</v>
      </c>
      <c r="D2847" s="4" t="s">
        <v>241</v>
      </c>
      <c r="E2847" s="4" t="s">
        <v>6956</v>
      </c>
      <c r="F2847" s="4">
        <v>516375</v>
      </c>
      <c r="G2847" s="5" t="s">
        <v>954</v>
      </c>
      <c r="H2847" s="4">
        <v>0</v>
      </c>
      <c r="I2847" s="6">
        <v>4350000</v>
      </c>
      <c r="J2847" s="6">
        <v>3086200</v>
      </c>
      <c r="K2847" s="7">
        <f t="shared" si="88"/>
        <v>1263800</v>
      </c>
      <c r="L2847" s="4" t="str">
        <f t="shared" si="89"/>
        <v>SIN REPORTE</v>
      </c>
    </row>
    <row r="2848" spans="1:12" x14ac:dyDescent="0.2">
      <c r="A2848" s="4" t="s">
        <v>11</v>
      </c>
      <c r="B2848" s="4" t="s">
        <v>19</v>
      </c>
      <c r="C2848" s="4" t="s">
        <v>1361</v>
      </c>
      <c r="D2848" s="4" t="s">
        <v>3409</v>
      </c>
      <c r="E2848" s="4" t="s">
        <v>6957</v>
      </c>
      <c r="F2848" s="4">
        <v>1280112</v>
      </c>
      <c r="G2848" s="5" t="s">
        <v>954</v>
      </c>
      <c r="H2848" s="4">
        <v>0</v>
      </c>
      <c r="I2848" s="6">
        <v>4360000</v>
      </c>
      <c r="J2848" s="6">
        <v>3087204</v>
      </c>
      <c r="K2848" s="7">
        <f t="shared" si="88"/>
        <v>1272796</v>
      </c>
      <c r="L2848" s="4" t="str">
        <f t="shared" si="89"/>
        <v>SIN REPORTE</v>
      </c>
    </row>
    <row r="2849" spans="1:12" x14ac:dyDescent="0.2">
      <c r="A2849" s="4" t="s">
        <v>11</v>
      </c>
      <c r="B2849" s="4" t="s">
        <v>22</v>
      </c>
      <c r="C2849" s="4" t="s">
        <v>1027</v>
      </c>
      <c r="D2849" s="4" t="s">
        <v>3410</v>
      </c>
      <c r="E2849" s="4" t="s">
        <v>6958</v>
      </c>
      <c r="F2849" s="4">
        <v>611366</v>
      </c>
      <c r="G2849" s="5" t="s">
        <v>954</v>
      </c>
      <c r="H2849" s="4">
        <v>0</v>
      </c>
      <c r="I2849" s="6">
        <v>4370000</v>
      </c>
      <c r="J2849" s="6">
        <v>3088208</v>
      </c>
      <c r="K2849" s="7">
        <f t="shared" si="88"/>
        <v>1281792</v>
      </c>
      <c r="L2849" s="4" t="str">
        <f t="shared" si="89"/>
        <v>SIN REPORTE</v>
      </c>
    </row>
    <row r="2850" spans="1:12" x14ac:dyDescent="0.2">
      <c r="A2850" s="4" t="s">
        <v>11</v>
      </c>
      <c r="B2850" s="4" t="s">
        <v>146</v>
      </c>
      <c r="C2850" s="4" t="s">
        <v>1361</v>
      </c>
      <c r="D2850" s="4" t="s">
        <v>2151</v>
      </c>
      <c r="E2850" s="4" t="s">
        <v>6959</v>
      </c>
      <c r="F2850" s="4">
        <v>680015</v>
      </c>
      <c r="G2850" s="5" t="s">
        <v>954</v>
      </c>
      <c r="H2850" s="4">
        <v>0</v>
      </c>
      <c r="I2850" s="6">
        <v>4380000</v>
      </c>
      <c r="J2850" s="6">
        <v>3089212</v>
      </c>
      <c r="K2850" s="7">
        <f t="shared" si="88"/>
        <v>1290788</v>
      </c>
      <c r="L2850" s="4" t="str">
        <f t="shared" si="89"/>
        <v>SIN REPORTE</v>
      </c>
    </row>
    <row r="2851" spans="1:12" x14ac:dyDescent="0.2">
      <c r="A2851" s="4" t="s">
        <v>11</v>
      </c>
      <c r="B2851" s="4" t="s">
        <v>12</v>
      </c>
      <c r="C2851" s="4" t="s">
        <v>795</v>
      </c>
      <c r="D2851" s="4" t="s">
        <v>47</v>
      </c>
      <c r="E2851" s="4" t="s">
        <v>6960</v>
      </c>
      <c r="F2851" s="4">
        <v>38857</v>
      </c>
      <c r="G2851" s="5" t="s">
        <v>954</v>
      </c>
      <c r="H2851" s="4">
        <v>0</v>
      </c>
      <c r="I2851" s="6">
        <v>4390000</v>
      </c>
      <c r="J2851" s="6">
        <v>3090216</v>
      </c>
      <c r="K2851" s="7">
        <f t="shared" si="88"/>
        <v>1299784</v>
      </c>
      <c r="L2851" s="4" t="str">
        <f t="shared" si="89"/>
        <v>SIN REPORTE</v>
      </c>
    </row>
    <row r="2852" spans="1:12" x14ac:dyDescent="0.2">
      <c r="A2852" s="4" t="s">
        <v>11</v>
      </c>
      <c r="B2852" s="4" t="s">
        <v>50</v>
      </c>
      <c r="C2852" s="4" t="s">
        <v>700</v>
      </c>
      <c r="D2852" s="4" t="s">
        <v>3411</v>
      </c>
      <c r="E2852" s="4" t="s">
        <v>6961</v>
      </c>
      <c r="F2852" s="4">
        <v>1151446</v>
      </c>
      <c r="G2852" s="5" t="s">
        <v>954</v>
      </c>
      <c r="H2852" s="4">
        <v>0</v>
      </c>
      <c r="I2852" s="6">
        <v>4400000</v>
      </c>
      <c r="J2852" s="6">
        <v>3091220</v>
      </c>
      <c r="K2852" s="7">
        <f t="shared" si="88"/>
        <v>1308780</v>
      </c>
      <c r="L2852" s="4" t="str">
        <f t="shared" si="89"/>
        <v>SIN REPORTE</v>
      </c>
    </row>
    <row r="2853" spans="1:12" x14ac:dyDescent="0.2">
      <c r="A2853" s="4" t="s">
        <v>11</v>
      </c>
      <c r="B2853" s="4" t="s">
        <v>157</v>
      </c>
      <c r="C2853" s="4" t="s">
        <v>887</v>
      </c>
      <c r="D2853" s="4" t="s">
        <v>3412</v>
      </c>
      <c r="E2853" s="4" t="s">
        <v>6962</v>
      </c>
      <c r="F2853" s="4">
        <v>1239100</v>
      </c>
      <c r="G2853" s="5" t="s">
        <v>954</v>
      </c>
      <c r="H2853" s="4">
        <v>0</v>
      </c>
      <c r="I2853" s="6">
        <v>4410000</v>
      </c>
      <c r="J2853" s="6">
        <v>3092224</v>
      </c>
      <c r="K2853" s="7">
        <f t="shared" si="88"/>
        <v>1317776</v>
      </c>
      <c r="L2853" s="4" t="str">
        <f t="shared" si="89"/>
        <v>SIN REPORTE</v>
      </c>
    </row>
    <row r="2854" spans="1:12" x14ac:dyDescent="0.2">
      <c r="A2854" s="4" t="s">
        <v>11</v>
      </c>
      <c r="B2854" s="4" t="s">
        <v>157</v>
      </c>
      <c r="C2854" s="4" t="s">
        <v>191</v>
      </c>
      <c r="D2854" s="4" t="s">
        <v>3413</v>
      </c>
      <c r="E2854" s="4" t="s">
        <v>6963</v>
      </c>
      <c r="F2854" s="4">
        <v>1662269</v>
      </c>
      <c r="G2854" s="5" t="s">
        <v>954</v>
      </c>
      <c r="H2854" s="4">
        <v>0</v>
      </c>
      <c r="I2854" s="6">
        <v>4420000</v>
      </c>
      <c r="J2854" s="6">
        <v>3093228</v>
      </c>
      <c r="K2854" s="7">
        <f t="shared" si="88"/>
        <v>1326772</v>
      </c>
      <c r="L2854" s="4" t="str">
        <f t="shared" si="89"/>
        <v>SIN REPORTE</v>
      </c>
    </row>
    <row r="2855" spans="1:12" x14ac:dyDescent="0.2">
      <c r="A2855" s="4" t="s">
        <v>11</v>
      </c>
      <c r="B2855" s="4" t="s">
        <v>12</v>
      </c>
      <c r="C2855" s="4" t="s">
        <v>887</v>
      </c>
      <c r="D2855" s="4" t="s">
        <v>3414</v>
      </c>
      <c r="E2855" s="4" t="s">
        <v>6964</v>
      </c>
      <c r="F2855" s="4">
        <v>1518800</v>
      </c>
      <c r="G2855" s="5" t="s">
        <v>954</v>
      </c>
      <c r="H2855" s="4">
        <v>0</v>
      </c>
      <c r="I2855" s="6">
        <v>4430000</v>
      </c>
      <c r="J2855" s="6">
        <v>3094232</v>
      </c>
      <c r="K2855" s="7">
        <f t="shared" si="88"/>
        <v>1335768</v>
      </c>
      <c r="L2855" s="4" t="str">
        <f t="shared" si="89"/>
        <v>SIN REPORTE</v>
      </c>
    </row>
    <row r="2856" spans="1:12" x14ac:dyDescent="0.2">
      <c r="A2856" s="4" t="s">
        <v>11</v>
      </c>
      <c r="B2856" s="4" t="s">
        <v>146</v>
      </c>
      <c r="C2856" s="4" t="s">
        <v>191</v>
      </c>
      <c r="D2856" s="4" t="s">
        <v>2842</v>
      </c>
      <c r="E2856" s="4" t="s">
        <v>6965</v>
      </c>
      <c r="F2856" s="4">
        <v>523025</v>
      </c>
      <c r="G2856" s="5" t="s">
        <v>954</v>
      </c>
      <c r="H2856" s="4">
        <v>0</v>
      </c>
      <c r="I2856" s="6">
        <v>4440000</v>
      </c>
      <c r="J2856" s="6">
        <v>3095236</v>
      </c>
      <c r="K2856" s="7">
        <f t="shared" si="88"/>
        <v>1344764</v>
      </c>
      <c r="L2856" s="4" t="str">
        <f t="shared" si="89"/>
        <v>SIN REPORTE</v>
      </c>
    </row>
    <row r="2857" spans="1:12" x14ac:dyDescent="0.2">
      <c r="A2857" s="4" t="s">
        <v>11</v>
      </c>
      <c r="B2857" s="4" t="s">
        <v>16</v>
      </c>
      <c r="C2857" s="4" t="s">
        <v>191</v>
      </c>
      <c r="D2857" s="4" t="s">
        <v>3415</v>
      </c>
      <c r="E2857" s="4" t="s">
        <v>6966</v>
      </c>
      <c r="F2857" s="4">
        <v>37248</v>
      </c>
      <c r="G2857" s="5" t="s">
        <v>954</v>
      </c>
      <c r="H2857" s="4">
        <v>0</v>
      </c>
      <c r="I2857" s="6">
        <v>4450000</v>
      </c>
      <c r="J2857" s="6">
        <v>3096240</v>
      </c>
      <c r="K2857" s="7">
        <f t="shared" si="88"/>
        <v>1353760</v>
      </c>
      <c r="L2857" s="4" t="str">
        <f t="shared" si="89"/>
        <v>SIN REPORTE</v>
      </c>
    </row>
    <row r="2858" spans="1:12" x14ac:dyDescent="0.2">
      <c r="A2858" s="4" t="s">
        <v>11</v>
      </c>
      <c r="B2858" s="4" t="s">
        <v>12</v>
      </c>
      <c r="C2858" s="4" t="s">
        <v>3416</v>
      </c>
      <c r="D2858" s="4" t="s">
        <v>3417</v>
      </c>
      <c r="E2858" s="4" t="s">
        <v>6967</v>
      </c>
      <c r="F2858" s="4">
        <v>1448651</v>
      </c>
      <c r="G2858" s="5" t="s">
        <v>954</v>
      </c>
      <c r="H2858" s="4">
        <v>0</v>
      </c>
      <c r="I2858" s="6">
        <v>4460000</v>
      </c>
      <c r="J2858" s="6">
        <v>3097244</v>
      </c>
      <c r="K2858" s="7">
        <f t="shared" si="88"/>
        <v>1362756</v>
      </c>
      <c r="L2858" s="4" t="str">
        <f t="shared" si="89"/>
        <v>SIN REPORTE</v>
      </c>
    </row>
    <row r="2859" spans="1:12" x14ac:dyDescent="0.2">
      <c r="A2859" s="4" t="s">
        <v>11</v>
      </c>
      <c r="B2859" s="4" t="s">
        <v>67</v>
      </c>
      <c r="C2859" s="4" t="s">
        <v>3416</v>
      </c>
      <c r="D2859" s="4" t="s">
        <v>3418</v>
      </c>
      <c r="E2859" s="4" t="s">
        <v>6968</v>
      </c>
      <c r="F2859" s="4">
        <v>131209</v>
      </c>
      <c r="G2859" s="5" t="s">
        <v>954</v>
      </c>
      <c r="H2859" s="4">
        <v>0</v>
      </c>
      <c r="I2859" s="6">
        <v>4470000</v>
      </c>
      <c r="J2859" s="6">
        <v>3098248</v>
      </c>
      <c r="K2859" s="7">
        <f t="shared" si="88"/>
        <v>1371752</v>
      </c>
      <c r="L2859" s="4" t="str">
        <f t="shared" si="89"/>
        <v>SIN REPORTE</v>
      </c>
    </row>
    <row r="2860" spans="1:12" x14ac:dyDescent="0.2">
      <c r="A2860" s="4" t="s">
        <v>11</v>
      </c>
      <c r="B2860" s="4" t="s">
        <v>22</v>
      </c>
      <c r="C2860" s="4" t="s">
        <v>3416</v>
      </c>
      <c r="D2860" s="4" t="s">
        <v>2628</v>
      </c>
      <c r="E2860" s="4" t="s">
        <v>6969</v>
      </c>
      <c r="F2860" s="4">
        <v>1366846</v>
      </c>
      <c r="G2860" s="5" t="s">
        <v>954</v>
      </c>
      <c r="H2860" s="4">
        <v>0</v>
      </c>
      <c r="I2860" s="6">
        <v>4480000</v>
      </c>
      <c r="J2860" s="6">
        <v>3099252</v>
      </c>
      <c r="K2860" s="7">
        <f t="shared" si="88"/>
        <v>1380748</v>
      </c>
      <c r="L2860" s="4" t="str">
        <f t="shared" si="89"/>
        <v>SIN REPORTE</v>
      </c>
    </row>
    <row r="2861" spans="1:12" x14ac:dyDescent="0.2">
      <c r="A2861" s="4" t="s">
        <v>11</v>
      </c>
      <c r="B2861" s="4" t="s">
        <v>19</v>
      </c>
      <c r="C2861" s="4" t="s">
        <v>3416</v>
      </c>
      <c r="D2861" s="4" t="s">
        <v>2659</v>
      </c>
      <c r="E2861" s="4" t="s">
        <v>6970</v>
      </c>
      <c r="F2861" s="4">
        <v>1049970</v>
      </c>
      <c r="G2861" s="5" t="s">
        <v>954</v>
      </c>
      <c r="H2861" s="4">
        <v>0</v>
      </c>
      <c r="I2861" s="6">
        <v>4490000</v>
      </c>
      <c r="J2861" s="6">
        <v>3100256</v>
      </c>
      <c r="K2861" s="7">
        <f t="shared" si="88"/>
        <v>1389744</v>
      </c>
      <c r="L2861" s="4" t="str">
        <f t="shared" si="89"/>
        <v>SIN REPORTE</v>
      </c>
    </row>
    <row r="2862" spans="1:12" x14ac:dyDescent="0.2">
      <c r="A2862" s="4" t="s">
        <v>11</v>
      </c>
      <c r="B2862" s="4" t="s">
        <v>157</v>
      </c>
      <c r="C2862" s="4" t="s">
        <v>3419</v>
      </c>
      <c r="D2862" s="4" t="s">
        <v>3165</v>
      </c>
      <c r="E2862" s="4" t="s">
        <v>6971</v>
      </c>
      <c r="F2862" s="4">
        <v>1501509</v>
      </c>
      <c r="G2862" s="5" t="s">
        <v>954</v>
      </c>
      <c r="H2862" s="4">
        <v>0</v>
      </c>
      <c r="I2862" s="6">
        <v>4500000</v>
      </c>
      <c r="J2862" s="6">
        <v>3101260</v>
      </c>
      <c r="K2862" s="7">
        <f t="shared" si="88"/>
        <v>1398740</v>
      </c>
      <c r="L2862" s="4" t="str">
        <f t="shared" si="89"/>
        <v>SIN REPORTE</v>
      </c>
    </row>
    <row r="2863" spans="1:12" x14ac:dyDescent="0.2">
      <c r="A2863" s="4" t="s">
        <v>11</v>
      </c>
      <c r="B2863" s="4" t="s">
        <v>25</v>
      </c>
      <c r="C2863" s="4" t="s">
        <v>3420</v>
      </c>
      <c r="D2863" s="4" t="s">
        <v>3421</v>
      </c>
      <c r="E2863" s="4" t="s">
        <v>6972</v>
      </c>
      <c r="F2863" s="4">
        <v>1662459</v>
      </c>
      <c r="G2863" s="5" t="s">
        <v>954</v>
      </c>
      <c r="H2863" s="4">
        <v>0</v>
      </c>
      <c r="I2863" s="6">
        <v>4510000</v>
      </c>
      <c r="J2863" s="6">
        <v>3102264</v>
      </c>
      <c r="K2863" s="7">
        <f t="shared" si="88"/>
        <v>1407736</v>
      </c>
      <c r="L2863" s="4" t="str">
        <f t="shared" si="89"/>
        <v>SIN REPORTE</v>
      </c>
    </row>
    <row r="2864" spans="1:12" x14ac:dyDescent="0.2">
      <c r="A2864" s="4" t="s">
        <v>11</v>
      </c>
      <c r="B2864" s="4" t="s">
        <v>19</v>
      </c>
      <c r="C2864" s="4" t="s">
        <v>2215</v>
      </c>
      <c r="D2864" s="4" t="s">
        <v>1070</v>
      </c>
      <c r="E2864" s="4" t="s">
        <v>6973</v>
      </c>
      <c r="F2864" s="4">
        <v>766095</v>
      </c>
      <c r="G2864" s="5" t="s">
        <v>954</v>
      </c>
      <c r="H2864" s="4">
        <v>0</v>
      </c>
      <c r="I2864" s="6">
        <v>4520000</v>
      </c>
      <c r="J2864" s="6">
        <v>3103268</v>
      </c>
      <c r="K2864" s="7">
        <f t="shared" si="88"/>
        <v>1416732</v>
      </c>
      <c r="L2864" s="4" t="str">
        <f t="shared" si="89"/>
        <v>SIN REPORTE</v>
      </c>
    </row>
    <row r="2865" spans="1:12" x14ac:dyDescent="0.2">
      <c r="A2865" s="4" t="s">
        <v>11</v>
      </c>
      <c r="B2865" s="4" t="s">
        <v>12</v>
      </c>
      <c r="C2865" s="4" t="s">
        <v>191</v>
      </c>
      <c r="D2865" s="4" t="s">
        <v>2599</v>
      </c>
      <c r="E2865" s="4" t="s">
        <v>6974</v>
      </c>
      <c r="F2865" s="4">
        <v>736882</v>
      </c>
      <c r="G2865" s="5" t="s">
        <v>954</v>
      </c>
      <c r="H2865" s="4">
        <v>0</v>
      </c>
      <c r="I2865" s="6">
        <v>4530000</v>
      </c>
      <c r="J2865" s="6">
        <v>3104272</v>
      </c>
      <c r="K2865" s="7">
        <f t="shared" si="88"/>
        <v>1425728</v>
      </c>
      <c r="L2865" s="4" t="str">
        <f t="shared" si="89"/>
        <v>SIN REPORTE</v>
      </c>
    </row>
    <row r="2866" spans="1:12" x14ac:dyDescent="0.2">
      <c r="A2866" s="4" t="s">
        <v>11</v>
      </c>
      <c r="B2866" s="4" t="s">
        <v>12</v>
      </c>
      <c r="C2866" s="4" t="s">
        <v>2215</v>
      </c>
      <c r="D2866" s="4" t="s">
        <v>3422</v>
      </c>
      <c r="E2866" s="4" t="s">
        <v>6975</v>
      </c>
      <c r="F2866" s="4">
        <v>671949</v>
      </c>
      <c r="G2866" s="5" t="s">
        <v>954</v>
      </c>
      <c r="H2866" s="4">
        <v>0</v>
      </c>
      <c r="I2866" s="6">
        <v>4540000</v>
      </c>
      <c r="J2866" s="6">
        <v>3105276</v>
      </c>
      <c r="K2866" s="7">
        <f t="shared" si="88"/>
        <v>1434724</v>
      </c>
      <c r="L2866" s="4" t="str">
        <f t="shared" si="89"/>
        <v>SIN REPORTE</v>
      </c>
    </row>
    <row r="2867" spans="1:12" x14ac:dyDescent="0.2">
      <c r="A2867" s="4" t="s">
        <v>11</v>
      </c>
      <c r="B2867" s="4" t="s">
        <v>157</v>
      </c>
      <c r="C2867" s="4" t="s">
        <v>2215</v>
      </c>
      <c r="D2867" s="4" t="s">
        <v>910</v>
      </c>
      <c r="E2867" s="4" t="s">
        <v>6976</v>
      </c>
      <c r="F2867" s="4">
        <v>524213</v>
      </c>
      <c r="G2867" s="5" t="s">
        <v>954</v>
      </c>
      <c r="H2867" s="4">
        <v>0</v>
      </c>
      <c r="I2867" s="6">
        <v>4550000</v>
      </c>
      <c r="J2867" s="6">
        <v>3106280</v>
      </c>
      <c r="K2867" s="7">
        <f t="shared" si="88"/>
        <v>1443720</v>
      </c>
      <c r="L2867" s="4" t="str">
        <f t="shared" si="89"/>
        <v>SIN REPORTE</v>
      </c>
    </row>
    <row r="2868" spans="1:12" x14ac:dyDescent="0.2">
      <c r="A2868" s="4" t="s">
        <v>11</v>
      </c>
      <c r="B2868" s="4" t="s">
        <v>12</v>
      </c>
      <c r="C2868" s="4" t="s">
        <v>1760</v>
      </c>
      <c r="D2868" s="4" t="s">
        <v>3423</v>
      </c>
      <c r="E2868" s="4" t="s">
        <v>6977</v>
      </c>
      <c r="F2868" s="4">
        <v>1688207</v>
      </c>
      <c r="G2868" s="5" t="s">
        <v>954</v>
      </c>
      <c r="H2868" s="4">
        <v>0</v>
      </c>
      <c r="I2868" s="6">
        <v>4560000</v>
      </c>
      <c r="J2868" s="6">
        <v>3107284</v>
      </c>
      <c r="K2868" s="7">
        <f t="shared" si="88"/>
        <v>1452716</v>
      </c>
      <c r="L2868" s="4" t="str">
        <f t="shared" si="89"/>
        <v>SIN REPORTE</v>
      </c>
    </row>
    <row r="2869" spans="1:12" x14ac:dyDescent="0.2">
      <c r="A2869" s="4" t="s">
        <v>11</v>
      </c>
      <c r="B2869" s="4" t="s">
        <v>19</v>
      </c>
      <c r="C2869" s="4" t="s">
        <v>3424</v>
      </c>
      <c r="D2869" s="4" t="s">
        <v>2968</v>
      </c>
      <c r="E2869" s="4" t="s">
        <v>6978</v>
      </c>
      <c r="F2869" s="4">
        <v>38394</v>
      </c>
      <c r="G2869" s="5" t="s">
        <v>954</v>
      </c>
      <c r="H2869" s="4">
        <v>0</v>
      </c>
      <c r="I2869" s="6">
        <v>4570000</v>
      </c>
      <c r="J2869" s="6">
        <v>3108288</v>
      </c>
      <c r="K2869" s="7">
        <f t="shared" si="88"/>
        <v>1461712</v>
      </c>
      <c r="L2869" s="4" t="str">
        <f t="shared" si="89"/>
        <v>SIN REPORTE</v>
      </c>
    </row>
    <row r="2870" spans="1:12" x14ac:dyDescent="0.2">
      <c r="A2870" s="4" t="s">
        <v>11</v>
      </c>
      <c r="B2870" s="4" t="s">
        <v>16</v>
      </c>
      <c r="C2870" s="4" t="s">
        <v>1054</v>
      </c>
      <c r="D2870" s="4" t="s">
        <v>3425</v>
      </c>
      <c r="E2870" s="4" t="s">
        <v>6979</v>
      </c>
      <c r="F2870" s="4">
        <v>1601945</v>
      </c>
      <c r="G2870" s="5" t="s">
        <v>954</v>
      </c>
      <c r="H2870" s="4">
        <v>0</v>
      </c>
      <c r="I2870" s="6">
        <v>4580000</v>
      </c>
      <c r="J2870" s="6">
        <v>3109292</v>
      </c>
      <c r="K2870" s="7">
        <f t="shared" si="88"/>
        <v>1470708</v>
      </c>
      <c r="L2870" s="4" t="str">
        <f t="shared" si="89"/>
        <v>SIN REPORTE</v>
      </c>
    </row>
    <row r="2871" spans="1:12" x14ac:dyDescent="0.2">
      <c r="A2871" s="4" t="s">
        <v>11</v>
      </c>
      <c r="B2871" s="4" t="s">
        <v>146</v>
      </c>
      <c r="C2871" s="4" t="s">
        <v>887</v>
      </c>
      <c r="D2871" s="4" t="s">
        <v>3426</v>
      </c>
      <c r="E2871" s="4" t="s">
        <v>6980</v>
      </c>
      <c r="F2871" s="4">
        <v>651560</v>
      </c>
      <c r="G2871" s="5" t="s">
        <v>954</v>
      </c>
      <c r="H2871" s="4">
        <v>0</v>
      </c>
      <c r="I2871" s="6">
        <v>4590000</v>
      </c>
      <c r="J2871" s="6">
        <v>3110296</v>
      </c>
      <c r="K2871" s="7">
        <f t="shared" si="88"/>
        <v>1479704</v>
      </c>
      <c r="L2871" s="4" t="str">
        <f t="shared" si="89"/>
        <v>SIN REPORTE</v>
      </c>
    </row>
    <row r="2872" spans="1:12" x14ac:dyDescent="0.2">
      <c r="A2872" s="4" t="s">
        <v>11</v>
      </c>
      <c r="B2872" s="4" t="s">
        <v>50</v>
      </c>
      <c r="C2872" s="4" t="s">
        <v>691</v>
      </c>
      <c r="D2872" s="4" t="s">
        <v>3427</v>
      </c>
      <c r="E2872" s="4" t="s">
        <v>6981</v>
      </c>
      <c r="F2872" s="4">
        <v>337277</v>
      </c>
      <c r="G2872" s="5" t="s">
        <v>954</v>
      </c>
      <c r="H2872" s="4">
        <v>0</v>
      </c>
      <c r="I2872" s="6">
        <v>4600000</v>
      </c>
      <c r="J2872" s="6">
        <v>3111300</v>
      </c>
      <c r="K2872" s="7">
        <f t="shared" si="88"/>
        <v>1488700</v>
      </c>
      <c r="L2872" s="4" t="str">
        <f t="shared" si="89"/>
        <v>SIN REPORTE</v>
      </c>
    </row>
    <row r="2873" spans="1:12" x14ac:dyDescent="0.2">
      <c r="A2873" s="4" t="s">
        <v>11</v>
      </c>
      <c r="B2873" s="4" t="s">
        <v>19</v>
      </c>
      <c r="C2873" s="4" t="s">
        <v>3428</v>
      </c>
      <c r="D2873" s="4" t="s">
        <v>3142</v>
      </c>
      <c r="E2873" s="4" t="s">
        <v>6982</v>
      </c>
      <c r="F2873" s="4">
        <v>676369</v>
      </c>
      <c r="G2873" s="5" t="s">
        <v>954</v>
      </c>
      <c r="H2873" s="4">
        <v>0</v>
      </c>
      <c r="I2873" s="6">
        <v>4610000</v>
      </c>
      <c r="J2873" s="6">
        <v>3112304</v>
      </c>
      <c r="K2873" s="7">
        <f t="shared" si="88"/>
        <v>1497696</v>
      </c>
      <c r="L2873" s="4" t="str">
        <f t="shared" si="89"/>
        <v>SIN REPORTE</v>
      </c>
    </row>
    <row r="2874" spans="1:12" x14ac:dyDescent="0.2">
      <c r="A2874" s="4" t="s">
        <v>11</v>
      </c>
      <c r="B2874" s="4" t="s">
        <v>67</v>
      </c>
      <c r="C2874" s="4" t="s">
        <v>1220</v>
      </c>
      <c r="D2874" s="4" t="s">
        <v>1390</v>
      </c>
      <c r="E2874" s="4" t="s">
        <v>6983</v>
      </c>
      <c r="F2874" s="4">
        <v>461325</v>
      </c>
      <c r="G2874" s="5" t="s">
        <v>954</v>
      </c>
      <c r="H2874" s="4">
        <v>0</v>
      </c>
      <c r="I2874" s="6">
        <v>4620000</v>
      </c>
      <c r="J2874" s="6">
        <v>3113308</v>
      </c>
      <c r="K2874" s="7">
        <f t="shared" si="88"/>
        <v>1506692</v>
      </c>
      <c r="L2874" s="4" t="str">
        <f t="shared" si="89"/>
        <v>SIN REPORTE</v>
      </c>
    </row>
    <row r="2875" spans="1:12" x14ac:dyDescent="0.2">
      <c r="A2875" s="4" t="s">
        <v>11</v>
      </c>
      <c r="B2875" s="4" t="s">
        <v>25</v>
      </c>
      <c r="C2875" s="4" t="s">
        <v>691</v>
      </c>
      <c r="D2875" s="4" t="s">
        <v>3429</v>
      </c>
      <c r="E2875" s="4" t="s">
        <v>6984</v>
      </c>
      <c r="F2875" s="4">
        <v>1530102</v>
      </c>
      <c r="G2875" s="5" t="s">
        <v>954</v>
      </c>
      <c r="H2875" s="4">
        <v>0</v>
      </c>
      <c r="I2875" s="6">
        <v>4630000</v>
      </c>
      <c r="J2875" s="6">
        <v>3114312</v>
      </c>
      <c r="K2875" s="7">
        <f t="shared" si="88"/>
        <v>1515688</v>
      </c>
      <c r="L2875" s="4" t="str">
        <f t="shared" si="89"/>
        <v>SIN REPORTE</v>
      </c>
    </row>
    <row r="2876" spans="1:12" x14ac:dyDescent="0.2">
      <c r="A2876" s="4" t="s">
        <v>11</v>
      </c>
      <c r="B2876" s="4" t="s">
        <v>50</v>
      </c>
      <c r="C2876" s="4" t="s">
        <v>691</v>
      </c>
      <c r="D2876" s="4" t="s">
        <v>3430</v>
      </c>
      <c r="E2876" s="4" t="s">
        <v>6985</v>
      </c>
      <c r="F2876" s="4">
        <v>97176</v>
      </c>
      <c r="G2876" s="5" t="s">
        <v>954</v>
      </c>
      <c r="H2876" s="4">
        <v>0</v>
      </c>
      <c r="I2876" s="6">
        <v>4640000</v>
      </c>
      <c r="J2876" s="6">
        <v>3115316</v>
      </c>
      <c r="K2876" s="7">
        <f t="shared" si="88"/>
        <v>1524684</v>
      </c>
      <c r="L2876" s="4" t="str">
        <f t="shared" si="89"/>
        <v>SIN REPORTE</v>
      </c>
    </row>
    <row r="2877" spans="1:12" x14ac:dyDescent="0.2">
      <c r="A2877" s="4" t="s">
        <v>11</v>
      </c>
      <c r="B2877" s="4" t="s">
        <v>50</v>
      </c>
      <c r="C2877" s="4" t="s">
        <v>887</v>
      </c>
      <c r="D2877" s="4" t="s">
        <v>3431</v>
      </c>
      <c r="E2877" s="4" t="s">
        <v>6986</v>
      </c>
      <c r="F2877" s="4">
        <v>1605896</v>
      </c>
      <c r="G2877" s="5" t="s">
        <v>954</v>
      </c>
      <c r="H2877" s="4">
        <v>0</v>
      </c>
      <c r="I2877" s="6">
        <v>4650000</v>
      </c>
      <c r="J2877" s="6">
        <v>3116320</v>
      </c>
      <c r="K2877" s="7">
        <f t="shared" si="88"/>
        <v>1533680</v>
      </c>
      <c r="L2877" s="4" t="str">
        <f t="shared" si="89"/>
        <v>SIN REPORTE</v>
      </c>
    </row>
    <row r="2878" spans="1:12" x14ac:dyDescent="0.2">
      <c r="A2878" s="4" t="s">
        <v>11</v>
      </c>
      <c r="B2878" s="4" t="s">
        <v>67</v>
      </c>
      <c r="C2878" s="4" t="s">
        <v>887</v>
      </c>
      <c r="D2878" s="4" t="s">
        <v>3425</v>
      </c>
      <c r="E2878" s="4" t="s">
        <v>6987</v>
      </c>
      <c r="F2878" s="4">
        <v>673416</v>
      </c>
      <c r="G2878" s="5" t="s">
        <v>954</v>
      </c>
      <c r="H2878" s="4">
        <v>0</v>
      </c>
      <c r="I2878" s="6">
        <v>4660000</v>
      </c>
      <c r="J2878" s="6">
        <v>3117324</v>
      </c>
      <c r="K2878" s="7">
        <f t="shared" si="88"/>
        <v>1542676</v>
      </c>
      <c r="L2878" s="4" t="str">
        <f t="shared" si="89"/>
        <v>SIN REPORTE</v>
      </c>
    </row>
    <row r="2879" spans="1:12" x14ac:dyDescent="0.2">
      <c r="A2879" s="4" t="s">
        <v>11</v>
      </c>
      <c r="B2879" s="4" t="s">
        <v>12</v>
      </c>
      <c r="C2879" s="4" t="s">
        <v>691</v>
      </c>
      <c r="D2879" s="4" t="s">
        <v>1035</v>
      </c>
      <c r="E2879" s="4" t="s">
        <v>6988</v>
      </c>
      <c r="F2879" s="4">
        <v>1660990</v>
      </c>
      <c r="G2879" s="5" t="s">
        <v>954</v>
      </c>
      <c r="H2879" s="4">
        <v>0</v>
      </c>
      <c r="I2879" s="6">
        <v>4670000</v>
      </c>
      <c r="J2879" s="6">
        <v>3118328</v>
      </c>
      <c r="K2879" s="7">
        <f t="shared" si="88"/>
        <v>1551672</v>
      </c>
      <c r="L2879" s="4" t="str">
        <f t="shared" si="89"/>
        <v>SIN REPORTE</v>
      </c>
    </row>
    <row r="2880" spans="1:12" x14ac:dyDescent="0.2">
      <c r="A2880" s="4" t="s">
        <v>11</v>
      </c>
      <c r="B2880" s="4" t="s">
        <v>25</v>
      </c>
      <c r="C2880" s="4" t="s">
        <v>691</v>
      </c>
      <c r="D2880" s="4" t="s">
        <v>3432</v>
      </c>
      <c r="E2880" s="4" t="s">
        <v>6989</v>
      </c>
      <c r="F2880" s="4">
        <v>1436318</v>
      </c>
      <c r="G2880" s="5" t="s">
        <v>954</v>
      </c>
      <c r="H2880" s="4">
        <v>0</v>
      </c>
      <c r="I2880" s="6">
        <v>4680000</v>
      </c>
      <c r="J2880" s="6">
        <v>3119332</v>
      </c>
      <c r="K2880" s="7">
        <f t="shared" si="88"/>
        <v>1560668</v>
      </c>
      <c r="L2880" s="4" t="str">
        <f t="shared" si="89"/>
        <v>SIN REPORTE</v>
      </c>
    </row>
    <row r="2881" spans="1:12" x14ac:dyDescent="0.2">
      <c r="A2881" s="4" t="s">
        <v>11</v>
      </c>
      <c r="B2881" s="4" t="s">
        <v>25</v>
      </c>
      <c r="C2881" s="4" t="s">
        <v>691</v>
      </c>
      <c r="D2881" s="4" t="s">
        <v>3433</v>
      </c>
      <c r="E2881" s="4" t="s">
        <v>6990</v>
      </c>
      <c r="F2881" s="4">
        <v>1396603</v>
      </c>
      <c r="G2881" s="5" t="s">
        <v>954</v>
      </c>
      <c r="H2881" s="4">
        <v>0</v>
      </c>
      <c r="I2881" s="6">
        <v>4690000</v>
      </c>
      <c r="J2881" s="6">
        <v>3120336</v>
      </c>
      <c r="K2881" s="7">
        <f t="shared" si="88"/>
        <v>1569664</v>
      </c>
      <c r="L2881" s="4" t="str">
        <f t="shared" si="89"/>
        <v>SIN REPORTE</v>
      </c>
    </row>
    <row r="2882" spans="1:12" x14ac:dyDescent="0.2">
      <c r="A2882" s="4" t="s">
        <v>11</v>
      </c>
      <c r="B2882" s="4" t="s">
        <v>19</v>
      </c>
      <c r="C2882" s="4" t="s">
        <v>3348</v>
      </c>
      <c r="D2882" s="4" t="s">
        <v>3434</v>
      </c>
      <c r="E2882" s="4" t="s">
        <v>6991</v>
      </c>
      <c r="F2882" s="4">
        <v>765535</v>
      </c>
      <c r="G2882" s="5" t="s">
        <v>954</v>
      </c>
      <c r="H2882" s="4">
        <v>0</v>
      </c>
      <c r="I2882" s="6">
        <v>4700000</v>
      </c>
      <c r="J2882" s="6">
        <v>3121340</v>
      </c>
      <c r="K2882" s="7">
        <f t="shared" si="88"/>
        <v>1578660</v>
      </c>
      <c r="L2882" s="4" t="str">
        <f t="shared" si="89"/>
        <v>SIN REPORTE</v>
      </c>
    </row>
    <row r="2883" spans="1:12" x14ac:dyDescent="0.2">
      <c r="A2883" s="4" t="s">
        <v>11</v>
      </c>
      <c r="B2883" s="4" t="s">
        <v>22</v>
      </c>
      <c r="C2883" s="4" t="s">
        <v>795</v>
      </c>
      <c r="D2883" s="4" t="s">
        <v>349</v>
      </c>
      <c r="E2883" s="4" t="s">
        <v>6992</v>
      </c>
      <c r="F2883" s="4">
        <v>753887</v>
      </c>
      <c r="G2883" s="5" t="s">
        <v>954</v>
      </c>
      <c r="H2883" s="4">
        <v>0</v>
      </c>
      <c r="I2883" s="6">
        <v>4710000</v>
      </c>
      <c r="J2883" s="6">
        <v>3122344</v>
      </c>
      <c r="K2883" s="7">
        <f t="shared" ref="K2883:K2946" si="90">I2883-J2883</f>
        <v>1587656</v>
      </c>
      <c r="L2883" s="4" t="str">
        <f t="shared" ref="L2883:L2946" si="91">IF(H2883=0,"SIN REPORTE",IF(H2883&lt;=90,"COBRO JURIDICO","CARTERA CASTIGADA"))</f>
        <v>SIN REPORTE</v>
      </c>
    </row>
    <row r="2884" spans="1:12" x14ac:dyDescent="0.2">
      <c r="A2884" s="4" t="s">
        <v>11</v>
      </c>
      <c r="B2884" s="4" t="s">
        <v>25</v>
      </c>
      <c r="C2884" s="4" t="s">
        <v>795</v>
      </c>
      <c r="D2884" s="4" t="s">
        <v>3435</v>
      </c>
      <c r="E2884" s="4" t="s">
        <v>6993</v>
      </c>
      <c r="F2884" s="4">
        <v>504868</v>
      </c>
      <c r="G2884" s="5" t="s">
        <v>954</v>
      </c>
      <c r="H2884" s="4">
        <v>0</v>
      </c>
      <c r="I2884" s="6">
        <v>4720000</v>
      </c>
      <c r="J2884" s="6">
        <v>3123348</v>
      </c>
      <c r="K2884" s="7">
        <f t="shared" si="90"/>
        <v>1596652</v>
      </c>
      <c r="L2884" s="4" t="str">
        <f t="shared" si="91"/>
        <v>SIN REPORTE</v>
      </c>
    </row>
    <row r="2885" spans="1:12" x14ac:dyDescent="0.2">
      <c r="A2885" s="4" t="s">
        <v>11</v>
      </c>
      <c r="B2885" s="4" t="s">
        <v>16</v>
      </c>
      <c r="C2885" s="4" t="s">
        <v>1150</v>
      </c>
      <c r="D2885" s="4" t="s">
        <v>3279</v>
      </c>
      <c r="E2885" s="4" t="s">
        <v>6994</v>
      </c>
      <c r="F2885" s="4">
        <v>209278</v>
      </c>
      <c r="G2885" s="5" t="s">
        <v>954</v>
      </c>
      <c r="H2885" s="4">
        <v>0</v>
      </c>
      <c r="I2885" s="6">
        <v>4730000</v>
      </c>
      <c r="J2885" s="6">
        <v>3124352</v>
      </c>
      <c r="K2885" s="7">
        <f t="shared" si="90"/>
        <v>1605648</v>
      </c>
      <c r="L2885" s="4" t="str">
        <f t="shared" si="91"/>
        <v>SIN REPORTE</v>
      </c>
    </row>
    <row r="2886" spans="1:12" x14ac:dyDescent="0.2">
      <c r="A2886" s="4" t="s">
        <v>11</v>
      </c>
      <c r="B2886" s="4" t="s">
        <v>25</v>
      </c>
      <c r="C2886" s="4" t="s">
        <v>2425</v>
      </c>
      <c r="D2886" s="4" t="s">
        <v>1498</v>
      </c>
      <c r="E2886" s="4" t="s">
        <v>6995</v>
      </c>
      <c r="F2886" s="4">
        <v>742187</v>
      </c>
      <c r="G2886" s="5" t="s">
        <v>954</v>
      </c>
      <c r="H2886" s="4">
        <v>0</v>
      </c>
      <c r="I2886" s="6">
        <v>4740000</v>
      </c>
      <c r="J2886" s="6">
        <v>3125356</v>
      </c>
      <c r="K2886" s="7">
        <f t="shared" si="90"/>
        <v>1614644</v>
      </c>
      <c r="L2886" s="4" t="str">
        <f t="shared" si="91"/>
        <v>SIN REPORTE</v>
      </c>
    </row>
    <row r="2887" spans="1:12" x14ac:dyDescent="0.2">
      <c r="A2887" s="4" t="s">
        <v>11</v>
      </c>
      <c r="B2887" s="4" t="s">
        <v>12</v>
      </c>
      <c r="C2887" s="4" t="s">
        <v>2886</v>
      </c>
      <c r="D2887" s="4" t="s">
        <v>3436</v>
      </c>
      <c r="E2887" s="4" t="s">
        <v>6996</v>
      </c>
      <c r="F2887" s="4">
        <v>1660545</v>
      </c>
      <c r="G2887" s="5" t="s">
        <v>954</v>
      </c>
      <c r="H2887" s="4">
        <v>0</v>
      </c>
      <c r="I2887" s="6">
        <v>4750000</v>
      </c>
      <c r="J2887" s="6">
        <v>3126360</v>
      </c>
      <c r="K2887" s="7">
        <f t="shared" si="90"/>
        <v>1623640</v>
      </c>
      <c r="L2887" s="4" t="str">
        <f t="shared" si="91"/>
        <v>SIN REPORTE</v>
      </c>
    </row>
    <row r="2888" spans="1:12" x14ac:dyDescent="0.2">
      <c r="A2888" s="4" t="s">
        <v>11</v>
      </c>
      <c r="B2888" s="4" t="s">
        <v>16</v>
      </c>
      <c r="C2888" s="4" t="s">
        <v>691</v>
      </c>
      <c r="D2888" s="4" t="s">
        <v>3437</v>
      </c>
      <c r="E2888" s="4" t="s">
        <v>6997</v>
      </c>
      <c r="F2888" s="4">
        <v>506020</v>
      </c>
      <c r="G2888" s="5" t="s">
        <v>954</v>
      </c>
      <c r="H2888" s="4">
        <v>0</v>
      </c>
      <c r="I2888" s="6">
        <v>4760000</v>
      </c>
      <c r="J2888" s="6">
        <v>3127364</v>
      </c>
      <c r="K2888" s="7">
        <f t="shared" si="90"/>
        <v>1632636</v>
      </c>
      <c r="L2888" s="4" t="str">
        <f t="shared" si="91"/>
        <v>SIN REPORTE</v>
      </c>
    </row>
    <row r="2889" spans="1:12" x14ac:dyDescent="0.2">
      <c r="A2889" s="4" t="s">
        <v>11</v>
      </c>
      <c r="B2889" s="4" t="s">
        <v>157</v>
      </c>
      <c r="C2889" s="4" t="s">
        <v>1454</v>
      </c>
      <c r="D2889" s="4" t="s">
        <v>3438</v>
      </c>
      <c r="E2889" s="4" t="s">
        <v>6998</v>
      </c>
      <c r="F2889" s="4">
        <v>1140621</v>
      </c>
      <c r="G2889" s="5" t="s">
        <v>954</v>
      </c>
      <c r="H2889" s="4">
        <v>0</v>
      </c>
      <c r="I2889" s="6">
        <v>4770000</v>
      </c>
      <c r="J2889" s="6">
        <v>3128368</v>
      </c>
      <c r="K2889" s="7">
        <f t="shared" si="90"/>
        <v>1641632</v>
      </c>
      <c r="L2889" s="4" t="str">
        <f t="shared" si="91"/>
        <v>SIN REPORTE</v>
      </c>
    </row>
    <row r="2890" spans="1:12" x14ac:dyDescent="0.2">
      <c r="A2890" s="4" t="s">
        <v>11</v>
      </c>
      <c r="B2890" s="4" t="s">
        <v>19</v>
      </c>
      <c r="C2890" s="4" t="s">
        <v>1454</v>
      </c>
      <c r="D2890" s="4" t="s">
        <v>3439</v>
      </c>
      <c r="E2890" s="4" t="s">
        <v>6999</v>
      </c>
      <c r="F2890" s="4">
        <v>1608908</v>
      </c>
      <c r="G2890" s="5" t="s">
        <v>954</v>
      </c>
      <c r="H2890" s="4">
        <v>0</v>
      </c>
      <c r="I2890" s="6">
        <v>4780000</v>
      </c>
      <c r="J2890" s="6">
        <v>3129372</v>
      </c>
      <c r="K2890" s="7">
        <f t="shared" si="90"/>
        <v>1650628</v>
      </c>
      <c r="L2890" s="4" t="str">
        <f t="shared" si="91"/>
        <v>SIN REPORTE</v>
      </c>
    </row>
    <row r="2891" spans="1:12" x14ac:dyDescent="0.2">
      <c r="A2891" s="4" t="s">
        <v>11</v>
      </c>
      <c r="B2891" s="4" t="s">
        <v>12</v>
      </c>
      <c r="C2891" s="4" t="s">
        <v>1040</v>
      </c>
      <c r="D2891" s="4" t="s">
        <v>3409</v>
      </c>
      <c r="E2891" s="4" t="s">
        <v>7000</v>
      </c>
      <c r="F2891" s="4">
        <v>1659976</v>
      </c>
      <c r="G2891" s="5" t="s">
        <v>954</v>
      </c>
      <c r="H2891" s="4">
        <v>0</v>
      </c>
      <c r="I2891" s="6">
        <v>4790000</v>
      </c>
      <c r="J2891" s="6">
        <v>3130376</v>
      </c>
      <c r="K2891" s="7">
        <f t="shared" si="90"/>
        <v>1659624</v>
      </c>
      <c r="L2891" s="4" t="str">
        <f t="shared" si="91"/>
        <v>SIN REPORTE</v>
      </c>
    </row>
    <row r="2892" spans="1:12" x14ac:dyDescent="0.2">
      <c r="A2892" s="4" t="s">
        <v>11</v>
      </c>
      <c r="B2892" s="4" t="s">
        <v>146</v>
      </c>
      <c r="C2892" s="4" t="s">
        <v>3440</v>
      </c>
      <c r="D2892" s="4" t="s">
        <v>1260</v>
      </c>
      <c r="E2892" s="4" t="s">
        <v>7001</v>
      </c>
      <c r="F2892" s="4">
        <v>1432291</v>
      </c>
      <c r="G2892" s="5" t="s">
        <v>954</v>
      </c>
      <c r="H2892" s="4">
        <v>0</v>
      </c>
      <c r="I2892" s="6">
        <v>4800000</v>
      </c>
      <c r="J2892" s="6">
        <v>3131380</v>
      </c>
      <c r="K2892" s="7">
        <f t="shared" si="90"/>
        <v>1668620</v>
      </c>
      <c r="L2892" s="4" t="str">
        <f t="shared" si="91"/>
        <v>SIN REPORTE</v>
      </c>
    </row>
    <row r="2893" spans="1:12" x14ac:dyDescent="0.2">
      <c r="A2893" s="4" t="s">
        <v>11</v>
      </c>
      <c r="B2893" s="4" t="s">
        <v>12</v>
      </c>
      <c r="C2893" s="4" t="s">
        <v>1687</v>
      </c>
      <c r="D2893" s="4" t="s">
        <v>3441</v>
      </c>
      <c r="E2893" s="4" t="s">
        <v>7002</v>
      </c>
      <c r="F2893" s="4">
        <v>679660</v>
      </c>
      <c r="G2893" s="5" t="s">
        <v>954</v>
      </c>
      <c r="H2893" s="4">
        <v>0</v>
      </c>
      <c r="I2893" s="6">
        <v>4810000</v>
      </c>
      <c r="J2893" s="6">
        <v>3132384</v>
      </c>
      <c r="K2893" s="7">
        <f t="shared" si="90"/>
        <v>1677616</v>
      </c>
      <c r="L2893" s="4" t="str">
        <f t="shared" si="91"/>
        <v>SIN REPORTE</v>
      </c>
    </row>
    <row r="2894" spans="1:12" x14ac:dyDescent="0.2">
      <c r="A2894" s="4" t="s">
        <v>11</v>
      </c>
      <c r="B2894" s="4" t="s">
        <v>12</v>
      </c>
      <c r="C2894" s="4" t="s">
        <v>1267</v>
      </c>
      <c r="D2894" s="4" t="s">
        <v>3442</v>
      </c>
      <c r="E2894" s="4" t="s">
        <v>7003</v>
      </c>
      <c r="F2894" s="4">
        <v>93084</v>
      </c>
      <c r="G2894" s="5" t="s">
        <v>954</v>
      </c>
      <c r="H2894" s="4">
        <v>0</v>
      </c>
      <c r="I2894" s="6">
        <v>4820000</v>
      </c>
      <c r="J2894" s="6">
        <v>3133388</v>
      </c>
      <c r="K2894" s="7">
        <f t="shared" si="90"/>
        <v>1686612</v>
      </c>
      <c r="L2894" s="4" t="str">
        <f t="shared" si="91"/>
        <v>SIN REPORTE</v>
      </c>
    </row>
    <row r="2895" spans="1:12" x14ac:dyDescent="0.2">
      <c r="A2895" s="4" t="s">
        <v>11</v>
      </c>
      <c r="B2895" s="4" t="s">
        <v>22</v>
      </c>
      <c r="C2895" s="4" t="s">
        <v>1644</v>
      </c>
      <c r="D2895" s="4" t="s">
        <v>3443</v>
      </c>
      <c r="E2895" s="4" t="s">
        <v>7004</v>
      </c>
      <c r="F2895" s="4">
        <v>1352994</v>
      </c>
      <c r="G2895" s="5" t="s">
        <v>954</v>
      </c>
      <c r="H2895" s="4">
        <v>0</v>
      </c>
      <c r="I2895" s="6">
        <v>4830000</v>
      </c>
      <c r="J2895" s="6">
        <v>3134392</v>
      </c>
      <c r="K2895" s="7">
        <f t="shared" si="90"/>
        <v>1695608</v>
      </c>
      <c r="L2895" s="4" t="str">
        <f t="shared" si="91"/>
        <v>SIN REPORTE</v>
      </c>
    </row>
    <row r="2896" spans="1:12" x14ac:dyDescent="0.2">
      <c r="A2896" s="4" t="s">
        <v>11</v>
      </c>
      <c r="B2896" s="4" t="s">
        <v>22</v>
      </c>
      <c r="C2896" s="4" t="s">
        <v>1267</v>
      </c>
      <c r="D2896" s="4" t="s">
        <v>3444</v>
      </c>
      <c r="E2896" s="4" t="s">
        <v>7005</v>
      </c>
      <c r="F2896" s="4">
        <v>1212164</v>
      </c>
      <c r="G2896" s="5" t="s">
        <v>954</v>
      </c>
      <c r="H2896" s="4">
        <v>0</v>
      </c>
      <c r="I2896" s="6">
        <v>4840000</v>
      </c>
      <c r="J2896" s="6">
        <v>3135396</v>
      </c>
      <c r="K2896" s="7">
        <f t="shared" si="90"/>
        <v>1704604</v>
      </c>
      <c r="L2896" s="4" t="str">
        <f t="shared" si="91"/>
        <v>SIN REPORTE</v>
      </c>
    </row>
    <row r="2897" spans="1:12" x14ac:dyDescent="0.2">
      <c r="A2897" s="4" t="s">
        <v>11</v>
      </c>
      <c r="B2897" s="4" t="s">
        <v>16</v>
      </c>
      <c r="C2897" s="4" t="s">
        <v>275</v>
      </c>
      <c r="D2897" s="4" t="s">
        <v>3434</v>
      </c>
      <c r="E2897" s="4" t="s">
        <v>7006</v>
      </c>
      <c r="F2897" s="4">
        <v>649127</v>
      </c>
      <c r="G2897" s="5" t="s">
        <v>954</v>
      </c>
      <c r="H2897" s="4">
        <v>0</v>
      </c>
      <c r="I2897" s="6">
        <v>4850000</v>
      </c>
      <c r="J2897" s="6">
        <v>3136400</v>
      </c>
      <c r="K2897" s="7">
        <f t="shared" si="90"/>
        <v>1713600</v>
      </c>
      <c r="L2897" s="4" t="str">
        <f t="shared" si="91"/>
        <v>SIN REPORTE</v>
      </c>
    </row>
    <row r="2898" spans="1:12" x14ac:dyDescent="0.2">
      <c r="A2898" s="4" t="s">
        <v>11</v>
      </c>
      <c r="B2898" s="4" t="s">
        <v>12</v>
      </c>
      <c r="C2898" s="4" t="s">
        <v>1199</v>
      </c>
      <c r="D2898" s="4" t="s">
        <v>3445</v>
      </c>
      <c r="E2898" s="4" t="s">
        <v>7007</v>
      </c>
      <c r="F2898" s="4">
        <v>1659927</v>
      </c>
      <c r="G2898" s="5" t="s">
        <v>954</v>
      </c>
      <c r="H2898" s="4">
        <v>0</v>
      </c>
      <c r="I2898" s="6">
        <v>4860000</v>
      </c>
      <c r="J2898" s="6">
        <v>3137404</v>
      </c>
      <c r="K2898" s="7">
        <f t="shared" si="90"/>
        <v>1722596</v>
      </c>
      <c r="L2898" s="4" t="str">
        <f t="shared" si="91"/>
        <v>SIN REPORTE</v>
      </c>
    </row>
    <row r="2899" spans="1:12" x14ac:dyDescent="0.2">
      <c r="A2899" s="4" t="s">
        <v>11</v>
      </c>
      <c r="B2899" s="4" t="s">
        <v>12</v>
      </c>
      <c r="C2899" s="4" t="s">
        <v>1395</v>
      </c>
      <c r="D2899" s="4" t="s">
        <v>3446</v>
      </c>
      <c r="E2899" s="4" t="s">
        <v>7008</v>
      </c>
      <c r="F2899" s="4">
        <v>717429</v>
      </c>
      <c r="G2899" s="5" t="s">
        <v>954</v>
      </c>
      <c r="H2899" s="4">
        <v>0</v>
      </c>
      <c r="I2899" s="6">
        <v>4870000</v>
      </c>
      <c r="J2899" s="6">
        <v>3138408</v>
      </c>
      <c r="K2899" s="7">
        <f t="shared" si="90"/>
        <v>1731592</v>
      </c>
      <c r="L2899" s="4" t="str">
        <f t="shared" si="91"/>
        <v>SIN REPORTE</v>
      </c>
    </row>
    <row r="2900" spans="1:12" x14ac:dyDescent="0.2">
      <c r="A2900" s="4" t="s">
        <v>11</v>
      </c>
      <c r="B2900" s="4" t="s">
        <v>25</v>
      </c>
      <c r="C2900" s="4" t="s">
        <v>1199</v>
      </c>
      <c r="D2900" s="4" t="s">
        <v>3447</v>
      </c>
      <c r="E2900" s="4" t="s">
        <v>7009</v>
      </c>
      <c r="F2900" s="4">
        <v>616225</v>
      </c>
      <c r="G2900" s="5" t="s">
        <v>954</v>
      </c>
      <c r="H2900" s="4">
        <v>0</v>
      </c>
      <c r="I2900" s="6">
        <v>4880000</v>
      </c>
      <c r="J2900" s="6">
        <v>3139412</v>
      </c>
      <c r="K2900" s="7">
        <f t="shared" si="90"/>
        <v>1740588</v>
      </c>
      <c r="L2900" s="4" t="str">
        <f t="shared" si="91"/>
        <v>SIN REPORTE</v>
      </c>
    </row>
    <row r="2901" spans="1:12" x14ac:dyDescent="0.2">
      <c r="A2901" s="4" t="s">
        <v>11</v>
      </c>
      <c r="B2901" s="4" t="s">
        <v>19</v>
      </c>
      <c r="C2901" s="4" t="s">
        <v>1308</v>
      </c>
      <c r="D2901" s="4" t="s">
        <v>175</v>
      </c>
      <c r="E2901" s="4" t="s">
        <v>7010</v>
      </c>
      <c r="F2901" s="4">
        <v>1715554</v>
      </c>
      <c r="G2901" s="5" t="s">
        <v>954</v>
      </c>
      <c r="H2901" s="4">
        <v>0</v>
      </c>
      <c r="I2901" s="6">
        <v>4890000</v>
      </c>
      <c r="J2901" s="6">
        <v>3140416</v>
      </c>
      <c r="K2901" s="7">
        <f t="shared" si="90"/>
        <v>1749584</v>
      </c>
      <c r="L2901" s="4" t="str">
        <f t="shared" si="91"/>
        <v>SIN REPORTE</v>
      </c>
    </row>
    <row r="2902" spans="1:12" x14ac:dyDescent="0.2">
      <c r="A2902" s="4" t="s">
        <v>11</v>
      </c>
      <c r="B2902" s="4" t="s">
        <v>50</v>
      </c>
      <c r="C2902" s="4" t="s">
        <v>389</v>
      </c>
      <c r="D2902" s="4" t="s">
        <v>3448</v>
      </c>
      <c r="E2902" s="4" t="s">
        <v>7011</v>
      </c>
      <c r="F2902" s="4">
        <v>529329</v>
      </c>
      <c r="G2902" s="5" t="s">
        <v>954</v>
      </c>
      <c r="H2902" s="4">
        <v>0</v>
      </c>
      <c r="I2902" s="6">
        <v>4900000</v>
      </c>
      <c r="J2902" s="6">
        <v>3141420</v>
      </c>
      <c r="K2902" s="7">
        <f t="shared" si="90"/>
        <v>1758580</v>
      </c>
      <c r="L2902" s="4" t="str">
        <f t="shared" si="91"/>
        <v>SIN REPORTE</v>
      </c>
    </row>
    <row r="2903" spans="1:12" x14ac:dyDescent="0.2">
      <c r="A2903" s="4" t="s">
        <v>11</v>
      </c>
      <c r="B2903" s="4" t="s">
        <v>50</v>
      </c>
      <c r="C2903" s="4" t="s">
        <v>700</v>
      </c>
      <c r="D2903" s="4" t="s">
        <v>3449</v>
      </c>
      <c r="E2903" s="4" t="s">
        <v>7012</v>
      </c>
      <c r="F2903" s="4">
        <v>122206</v>
      </c>
      <c r="G2903" s="5" t="s">
        <v>954</v>
      </c>
      <c r="H2903" s="4">
        <v>0</v>
      </c>
      <c r="I2903" s="6">
        <v>4910000</v>
      </c>
      <c r="J2903" s="6">
        <v>3142424</v>
      </c>
      <c r="K2903" s="7">
        <f t="shared" si="90"/>
        <v>1767576</v>
      </c>
      <c r="L2903" s="4" t="str">
        <f t="shared" si="91"/>
        <v>SIN REPORTE</v>
      </c>
    </row>
    <row r="2904" spans="1:12" x14ac:dyDescent="0.2">
      <c r="A2904" s="4" t="s">
        <v>11</v>
      </c>
      <c r="B2904" s="4" t="s">
        <v>12</v>
      </c>
      <c r="C2904" s="4" t="s">
        <v>3450</v>
      </c>
      <c r="D2904" s="4" t="s">
        <v>3451</v>
      </c>
      <c r="E2904" s="4" t="s">
        <v>7013</v>
      </c>
      <c r="F2904" s="4">
        <v>1660263</v>
      </c>
      <c r="G2904" s="5" t="s">
        <v>954</v>
      </c>
      <c r="H2904" s="4">
        <v>0</v>
      </c>
      <c r="I2904" s="6">
        <v>4920000</v>
      </c>
      <c r="J2904" s="6">
        <v>3143428</v>
      </c>
      <c r="K2904" s="7">
        <f t="shared" si="90"/>
        <v>1776572</v>
      </c>
      <c r="L2904" s="4" t="str">
        <f t="shared" si="91"/>
        <v>SIN REPORTE</v>
      </c>
    </row>
    <row r="2905" spans="1:12" x14ac:dyDescent="0.2">
      <c r="A2905" s="4" t="s">
        <v>11</v>
      </c>
      <c r="B2905" s="4" t="s">
        <v>50</v>
      </c>
      <c r="C2905" s="4" t="s">
        <v>3450</v>
      </c>
      <c r="D2905" s="4" t="s">
        <v>3452</v>
      </c>
      <c r="E2905" s="4" t="s">
        <v>7014</v>
      </c>
      <c r="F2905" s="4">
        <v>1437605</v>
      </c>
      <c r="G2905" s="5" t="s">
        <v>954</v>
      </c>
      <c r="H2905" s="4">
        <v>0</v>
      </c>
      <c r="I2905" s="6">
        <v>4930000</v>
      </c>
      <c r="J2905" s="6">
        <v>3144432</v>
      </c>
      <c r="K2905" s="7">
        <f t="shared" si="90"/>
        <v>1785568</v>
      </c>
      <c r="L2905" s="4" t="str">
        <f t="shared" si="91"/>
        <v>SIN REPORTE</v>
      </c>
    </row>
    <row r="2906" spans="1:12" x14ac:dyDescent="0.2">
      <c r="A2906" s="4" t="s">
        <v>11</v>
      </c>
      <c r="B2906" s="4" t="s">
        <v>157</v>
      </c>
      <c r="C2906" s="4" t="s">
        <v>3450</v>
      </c>
      <c r="D2906" s="4" t="s">
        <v>3453</v>
      </c>
      <c r="E2906" s="4" t="s">
        <v>7015</v>
      </c>
      <c r="F2906" s="4">
        <v>1085164</v>
      </c>
      <c r="G2906" s="5" t="s">
        <v>954</v>
      </c>
      <c r="H2906" s="4">
        <v>0</v>
      </c>
      <c r="I2906" s="6">
        <v>4940000</v>
      </c>
      <c r="J2906" s="6">
        <v>3145436</v>
      </c>
      <c r="K2906" s="7">
        <f t="shared" si="90"/>
        <v>1794564</v>
      </c>
      <c r="L2906" s="4" t="str">
        <f t="shared" si="91"/>
        <v>SIN REPORTE</v>
      </c>
    </row>
    <row r="2907" spans="1:12" x14ac:dyDescent="0.2">
      <c r="A2907" s="4" t="s">
        <v>11</v>
      </c>
      <c r="B2907" s="4" t="s">
        <v>12</v>
      </c>
      <c r="C2907" s="4" t="s">
        <v>389</v>
      </c>
      <c r="D2907" s="4" t="s">
        <v>3454</v>
      </c>
      <c r="E2907" s="4" t="s">
        <v>7016</v>
      </c>
      <c r="F2907" s="4">
        <v>42115</v>
      </c>
      <c r="G2907" s="5" t="s">
        <v>954</v>
      </c>
      <c r="H2907" s="4">
        <v>0</v>
      </c>
      <c r="I2907" s="6">
        <v>4950000</v>
      </c>
      <c r="J2907" s="6">
        <v>3146440</v>
      </c>
      <c r="K2907" s="7">
        <f t="shared" si="90"/>
        <v>1803560</v>
      </c>
      <c r="L2907" s="4" t="str">
        <f t="shared" si="91"/>
        <v>SIN REPORTE</v>
      </c>
    </row>
    <row r="2908" spans="1:12" x14ac:dyDescent="0.2">
      <c r="A2908" s="4" t="s">
        <v>11</v>
      </c>
      <c r="B2908" s="4" t="s">
        <v>50</v>
      </c>
      <c r="C2908" s="4" t="s">
        <v>3450</v>
      </c>
      <c r="D2908" s="4" t="s">
        <v>318</v>
      </c>
      <c r="E2908" s="4" t="s">
        <v>7017</v>
      </c>
      <c r="F2908" s="4">
        <v>572170</v>
      </c>
      <c r="G2908" s="5" t="s">
        <v>954</v>
      </c>
      <c r="H2908" s="4">
        <v>0</v>
      </c>
      <c r="I2908" s="6">
        <v>4960000</v>
      </c>
      <c r="J2908" s="6">
        <v>3147444</v>
      </c>
      <c r="K2908" s="7">
        <f t="shared" si="90"/>
        <v>1812556</v>
      </c>
      <c r="L2908" s="4" t="str">
        <f t="shared" si="91"/>
        <v>SIN REPORTE</v>
      </c>
    </row>
    <row r="2909" spans="1:12" x14ac:dyDescent="0.2">
      <c r="A2909" s="4" t="s">
        <v>11</v>
      </c>
      <c r="B2909" s="4" t="s">
        <v>19</v>
      </c>
      <c r="C2909" s="4" t="s">
        <v>3455</v>
      </c>
      <c r="D2909" s="4" t="s">
        <v>669</v>
      </c>
      <c r="E2909" s="4" t="s">
        <v>7018</v>
      </c>
      <c r="F2909" s="4">
        <v>1446564</v>
      </c>
      <c r="G2909" s="5" t="s">
        <v>954</v>
      </c>
      <c r="H2909" s="4">
        <v>0</v>
      </c>
      <c r="I2909" s="6">
        <v>4970000</v>
      </c>
      <c r="J2909" s="6">
        <v>3148448</v>
      </c>
      <c r="K2909" s="7">
        <f t="shared" si="90"/>
        <v>1821552</v>
      </c>
      <c r="L2909" s="4" t="str">
        <f t="shared" si="91"/>
        <v>SIN REPORTE</v>
      </c>
    </row>
    <row r="2910" spans="1:12" x14ac:dyDescent="0.2">
      <c r="A2910" s="4" t="s">
        <v>11</v>
      </c>
      <c r="B2910" s="4" t="s">
        <v>22</v>
      </c>
      <c r="C2910" s="4" t="s">
        <v>3450</v>
      </c>
      <c r="D2910" s="4" t="s">
        <v>111</v>
      </c>
      <c r="E2910" s="4" t="s">
        <v>7019</v>
      </c>
      <c r="F2910" s="4">
        <v>647709</v>
      </c>
      <c r="G2910" s="5" t="s">
        <v>954</v>
      </c>
      <c r="H2910" s="4">
        <v>0</v>
      </c>
      <c r="I2910" s="6">
        <v>4980000</v>
      </c>
      <c r="J2910" s="6">
        <v>3149452</v>
      </c>
      <c r="K2910" s="7">
        <f t="shared" si="90"/>
        <v>1830548</v>
      </c>
      <c r="L2910" s="4" t="str">
        <f t="shared" si="91"/>
        <v>SIN REPORTE</v>
      </c>
    </row>
    <row r="2911" spans="1:12" x14ac:dyDescent="0.2">
      <c r="A2911" s="4" t="s">
        <v>11</v>
      </c>
      <c r="B2911" s="4" t="s">
        <v>50</v>
      </c>
      <c r="C2911" s="4" t="s">
        <v>356</v>
      </c>
      <c r="D2911" s="4" t="s">
        <v>835</v>
      </c>
      <c r="E2911" s="4" t="s">
        <v>7020</v>
      </c>
      <c r="F2911" s="4">
        <v>1685047</v>
      </c>
      <c r="G2911" s="5" t="s">
        <v>954</v>
      </c>
      <c r="H2911" s="4">
        <v>0</v>
      </c>
      <c r="I2911" s="6">
        <v>4990000</v>
      </c>
      <c r="J2911" s="6">
        <v>3150456</v>
      </c>
      <c r="K2911" s="7">
        <f t="shared" si="90"/>
        <v>1839544</v>
      </c>
      <c r="L2911" s="4" t="str">
        <f t="shared" si="91"/>
        <v>SIN REPORTE</v>
      </c>
    </row>
    <row r="2912" spans="1:12" x14ac:dyDescent="0.2">
      <c r="A2912" s="4" t="s">
        <v>11</v>
      </c>
      <c r="B2912" s="4" t="s">
        <v>50</v>
      </c>
      <c r="C2912" s="4" t="s">
        <v>795</v>
      </c>
      <c r="D2912" s="4" t="s">
        <v>1840</v>
      </c>
      <c r="E2912" s="4" t="s">
        <v>7021</v>
      </c>
      <c r="F2912" s="4">
        <v>529634</v>
      </c>
      <c r="G2912" s="5" t="s">
        <v>954</v>
      </c>
      <c r="H2912" s="4">
        <v>0</v>
      </c>
      <c r="I2912" s="6">
        <v>5000000</v>
      </c>
      <c r="J2912" s="6">
        <v>3151460</v>
      </c>
      <c r="K2912" s="7">
        <f t="shared" si="90"/>
        <v>1848540</v>
      </c>
      <c r="L2912" s="4" t="str">
        <f t="shared" si="91"/>
        <v>SIN REPORTE</v>
      </c>
    </row>
    <row r="2913" spans="1:12" x14ac:dyDescent="0.2">
      <c r="A2913" s="4" t="s">
        <v>11</v>
      </c>
      <c r="B2913" s="4" t="s">
        <v>12</v>
      </c>
      <c r="C2913" s="4" t="s">
        <v>795</v>
      </c>
      <c r="D2913" s="4" t="s">
        <v>1142</v>
      </c>
      <c r="E2913" s="4" t="s">
        <v>7022</v>
      </c>
      <c r="F2913" s="4">
        <v>1116365</v>
      </c>
      <c r="G2913" s="5" t="s">
        <v>954</v>
      </c>
      <c r="H2913" s="4">
        <v>0</v>
      </c>
      <c r="I2913" s="6">
        <v>5010000</v>
      </c>
      <c r="J2913" s="6">
        <v>3152464</v>
      </c>
      <c r="K2913" s="7">
        <f t="shared" si="90"/>
        <v>1857536</v>
      </c>
      <c r="L2913" s="4" t="str">
        <f t="shared" si="91"/>
        <v>SIN REPORTE</v>
      </c>
    </row>
    <row r="2914" spans="1:12" x14ac:dyDescent="0.2">
      <c r="A2914" s="4" t="s">
        <v>11</v>
      </c>
      <c r="B2914" s="4" t="s">
        <v>19</v>
      </c>
      <c r="C2914" s="4" t="s">
        <v>795</v>
      </c>
      <c r="D2914" s="4" t="s">
        <v>3456</v>
      </c>
      <c r="E2914" s="4" t="s">
        <v>7023</v>
      </c>
      <c r="F2914" s="4">
        <v>646180</v>
      </c>
      <c r="G2914" s="5" t="s">
        <v>954</v>
      </c>
      <c r="H2914" s="4">
        <v>0</v>
      </c>
      <c r="I2914" s="6">
        <v>5020000</v>
      </c>
      <c r="J2914" s="6">
        <v>3153468</v>
      </c>
      <c r="K2914" s="7">
        <f t="shared" si="90"/>
        <v>1866532</v>
      </c>
      <c r="L2914" s="4" t="str">
        <f t="shared" si="91"/>
        <v>SIN REPORTE</v>
      </c>
    </row>
    <row r="2915" spans="1:12" x14ac:dyDescent="0.2">
      <c r="A2915" s="4" t="s">
        <v>11</v>
      </c>
      <c r="B2915" s="4" t="s">
        <v>19</v>
      </c>
      <c r="C2915" s="4" t="s">
        <v>805</v>
      </c>
      <c r="D2915" s="4" t="s">
        <v>3457</v>
      </c>
      <c r="E2915" s="4" t="s">
        <v>7024</v>
      </c>
      <c r="F2915" s="4">
        <v>1388253</v>
      </c>
      <c r="G2915" s="5" t="s">
        <v>954</v>
      </c>
      <c r="H2915" s="4">
        <v>0</v>
      </c>
      <c r="I2915" s="6">
        <v>5030000</v>
      </c>
      <c r="J2915" s="6">
        <v>3154472</v>
      </c>
      <c r="K2915" s="7">
        <f t="shared" si="90"/>
        <v>1875528</v>
      </c>
      <c r="L2915" s="4" t="str">
        <f t="shared" si="91"/>
        <v>SIN REPORTE</v>
      </c>
    </row>
    <row r="2916" spans="1:12" x14ac:dyDescent="0.2">
      <c r="A2916" s="4" t="s">
        <v>11</v>
      </c>
      <c r="B2916" s="4" t="s">
        <v>22</v>
      </c>
      <c r="C2916" s="4" t="s">
        <v>795</v>
      </c>
      <c r="D2916" s="4" t="s">
        <v>241</v>
      </c>
      <c r="E2916" s="4" t="s">
        <v>7025</v>
      </c>
      <c r="F2916" s="4">
        <v>38980</v>
      </c>
      <c r="G2916" s="5" t="s">
        <v>954</v>
      </c>
      <c r="H2916" s="4">
        <v>0</v>
      </c>
      <c r="I2916" s="6">
        <v>5040000</v>
      </c>
      <c r="J2916" s="6">
        <v>3155476</v>
      </c>
      <c r="K2916" s="7">
        <f t="shared" si="90"/>
        <v>1884524</v>
      </c>
      <c r="L2916" s="4" t="str">
        <f t="shared" si="91"/>
        <v>SIN REPORTE</v>
      </c>
    </row>
    <row r="2917" spans="1:12" x14ac:dyDescent="0.2">
      <c r="A2917" s="4" t="s">
        <v>11</v>
      </c>
      <c r="B2917" s="4" t="s">
        <v>50</v>
      </c>
      <c r="C2917" s="4" t="s">
        <v>1423</v>
      </c>
      <c r="D2917" s="4" t="s">
        <v>3458</v>
      </c>
      <c r="E2917" s="4" t="s">
        <v>7026</v>
      </c>
      <c r="F2917" s="4">
        <v>676708</v>
      </c>
      <c r="G2917" s="5" t="s">
        <v>954</v>
      </c>
      <c r="H2917" s="4">
        <v>0</v>
      </c>
      <c r="I2917" s="6">
        <v>5050000</v>
      </c>
      <c r="J2917" s="6">
        <v>3156480</v>
      </c>
      <c r="K2917" s="7">
        <f t="shared" si="90"/>
        <v>1893520</v>
      </c>
      <c r="L2917" s="4" t="str">
        <f t="shared" si="91"/>
        <v>SIN REPORTE</v>
      </c>
    </row>
    <row r="2918" spans="1:12" x14ac:dyDescent="0.2">
      <c r="A2918" s="4" t="s">
        <v>11</v>
      </c>
      <c r="B2918" s="4" t="s">
        <v>12</v>
      </c>
      <c r="C2918" s="4" t="s">
        <v>1423</v>
      </c>
      <c r="D2918" s="4" t="s">
        <v>3459</v>
      </c>
      <c r="E2918" s="4" t="s">
        <v>7027</v>
      </c>
      <c r="F2918" s="4">
        <v>1661352</v>
      </c>
      <c r="G2918" s="5" t="s">
        <v>954</v>
      </c>
      <c r="H2918" s="4">
        <v>0</v>
      </c>
      <c r="I2918" s="6">
        <v>5060000</v>
      </c>
      <c r="J2918" s="6">
        <v>3157484</v>
      </c>
      <c r="K2918" s="7">
        <f t="shared" si="90"/>
        <v>1902516</v>
      </c>
      <c r="L2918" s="4" t="str">
        <f t="shared" si="91"/>
        <v>SIN REPORTE</v>
      </c>
    </row>
    <row r="2919" spans="1:12" x14ac:dyDescent="0.2">
      <c r="A2919" s="4" t="s">
        <v>11</v>
      </c>
      <c r="B2919" s="4" t="s">
        <v>12</v>
      </c>
      <c r="C2919" s="4" t="s">
        <v>1423</v>
      </c>
      <c r="D2919" s="4" t="s">
        <v>3460</v>
      </c>
      <c r="E2919" s="4" t="s">
        <v>7028</v>
      </c>
      <c r="F2919" s="4">
        <v>1172731</v>
      </c>
      <c r="G2919" s="5" t="s">
        <v>954</v>
      </c>
      <c r="H2919" s="4">
        <v>0</v>
      </c>
      <c r="I2919" s="6">
        <v>5070000</v>
      </c>
      <c r="J2919" s="6">
        <v>3158488</v>
      </c>
      <c r="K2919" s="7">
        <f t="shared" si="90"/>
        <v>1911512</v>
      </c>
      <c r="L2919" s="4" t="str">
        <f t="shared" si="91"/>
        <v>SIN REPORTE</v>
      </c>
    </row>
    <row r="2920" spans="1:12" x14ac:dyDescent="0.2">
      <c r="A2920" s="4" t="s">
        <v>11</v>
      </c>
      <c r="B2920" s="4" t="s">
        <v>12</v>
      </c>
      <c r="C2920" s="4" t="s">
        <v>1423</v>
      </c>
      <c r="D2920" s="4" t="s">
        <v>3461</v>
      </c>
      <c r="E2920" s="4" t="s">
        <v>7029</v>
      </c>
      <c r="F2920" s="4">
        <v>129922</v>
      </c>
      <c r="G2920" s="5" t="s">
        <v>954</v>
      </c>
      <c r="H2920" s="4">
        <v>0</v>
      </c>
      <c r="I2920" s="6">
        <v>5080000</v>
      </c>
      <c r="J2920" s="6">
        <v>3159492</v>
      </c>
      <c r="K2920" s="7">
        <f t="shared" si="90"/>
        <v>1920508</v>
      </c>
      <c r="L2920" s="4" t="str">
        <f t="shared" si="91"/>
        <v>SIN REPORTE</v>
      </c>
    </row>
    <row r="2921" spans="1:12" x14ac:dyDescent="0.2">
      <c r="A2921" s="4" t="s">
        <v>11</v>
      </c>
      <c r="B2921" s="4" t="s">
        <v>22</v>
      </c>
      <c r="C2921" s="4" t="s">
        <v>1423</v>
      </c>
      <c r="D2921" s="4" t="s">
        <v>3462</v>
      </c>
      <c r="E2921" s="4" t="s">
        <v>7030</v>
      </c>
      <c r="F2921" s="4">
        <v>571073</v>
      </c>
      <c r="G2921" s="5" t="s">
        <v>954</v>
      </c>
      <c r="H2921" s="4">
        <v>0</v>
      </c>
      <c r="I2921" s="6">
        <v>5090000</v>
      </c>
      <c r="J2921" s="6">
        <v>3160496</v>
      </c>
      <c r="K2921" s="7">
        <f t="shared" si="90"/>
        <v>1929504</v>
      </c>
      <c r="L2921" s="4" t="str">
        <f t="shared" si="91"/>
        <v>SIN REPORTE</v>
      </c>
    </row>
    <row r="2922" spans="1:12" x14ac:dyDescent="0.2">
      <c r="A2922" s="4" t="s">
        <v>11</v>
      </c>
      <c r="B2922" s="4" t="s">
        <v>157</v>
      </c>
      <c r="C2922" s="4" t="s">
        <v>1459</v>
      </c>
      <c r="D2922" s="4" t="s">
        <v>3463</v>
      </c>
      <c r="E2922" s="4" t="s">
        <v>7031</v>
      </c>
      <c r="F2922" s="4">
        <v>524825</v>
      </c>
      <c r="G2922" s="5" t="s">
        <v>954</v>
      </c>
      <c r="H2922" s="4">
        <v>0</v>
      </c>
      <c r="I2922" s="6">
        <v>5100000</v>
      </c>
      <c r="J2922" s="6">
        <v>3161500</v>
      </c>
      <c r="K2922" s="7">
        <f t="shared" si="90"/>
        <v>1938500</v>
      </c>
      <c r="L2922" s="4" t="str">
        <f t="shared" si="91"/>
        <v>SIN REPORTE</v>
      </c>
    </row>
    <row r="2923" spans="1:12" x14ac:dyDescent="0.2">
      <c r="A2923" s="4" t="s">
        <v>11</v>
      </c>
      <c r="B2923" s="4" t="s">
        <v>16</v>
      </c>
      <c r="C2923" s="4" t="s">
        <v>1423</v>
      </c>
      <c r="D2923" s="4" t="s">
        <v>2719</v>
      </c>
      <c r="E2923" s="4" t="s">
        <v>7032</v>
      </c>
      <c r="F2923" s="4">
        <v>1365772</v>
      </c>
      <c r="G2923" s="5" t="s">
        <v>954</v>
      </c>
      <c r="H2923" s="4">
        <v>0</v>
      </c>
      <c r="I2923" s="6">
        <v>5110000</v>
      </c>
      <c r="J2923" s="6">
        <v>3162504</v>
      </c>
      <c r="K2923" s="7">
        <f t="shared" si="90"/>
        <v>1947496</v>
      </c>
      <c r="L2923" s="4" t="str">
        <f t="shared" si="91"/>
        <v>SIN REPORTE</v>
      </c>
    </row>
    <row r="2924" spans="1:12" x14ac:dyDescent="0.2">
      <c r="A2924" s="4" t="s">
        <v>11</v>
      </c>
      <c r="B2924" s="4" t="s">
        <v>12</v>
      </c>
      <c r="C2924" s="4" t="s">
        <v>3464</v>
      </c>
      <c r="D2924" s="4" t="s">
        <v>2342</v>
      </c>
      <c r="E2924" s="4" t="s">
        <v>7033</v>
      </c>
      <c r="F2924" s="4">
        <v>1658515</v>
      </c>
      <c r="G2924" s="5" t="s">
        <v>954</v>
      </c>
      <c r="H2924" s="4">
        <v>0</v>
      </c>
      <c r="I2924" s="6">
        <v>5120000</v>
      </c>
      <c r="J2924" s="6">
        <v>3163508</v>
      </c>
      <c r="K2924" s="7">
        <f t="shared" si="90"/>
        <v>1956492</v>
      </c>
      <c r="L2924" s="4" t="str">
        <f t="shared" si="91"/>
        <v>SIN REPORTE</v>
      </c>
    </row>
    <row r="2925" spans="1:12" x14ac:dyDescent="0.2">
      <c r="A2925" s="4" t="s">
        <v>11</v>
      </c>
      <c r="B2925" s="4" t="s">
        <v>157</v>
      </c>
      <c r="C2925" s="4" t="s">
        <v>191</v>
      </c>
      <c r="D2925" s="4" t="s">
        <v>455</v>
      </c>
      <c r="E2925" s="4" t="s">
        <v>7034</v>
      </c>
      <c r="F2925" s="4">
        <v>732329</v>
      </c>
      <c r="G2925" s="5" t="s">
        <v>954</v>
      </c>
      <c r="H2925" s="4">
        <v>0</v>
      </c>
      <c r="I2925" s="6">
        <v>5130000</v>
      </c>
      <c r="J2925" s="6">
        <v>3164512</v>
      </c>
      <c r="K2925" s="7">
        <f t="shared" si="90"/>
        <v>1965488</v>
      </c>
      <c r="L2925" s="4" t="str">
        <f t="shared" si="91"/>
        <v>SIN REPORTE</v>
      </c>
    </row>
    <row r="2926" spans="1:12" x14ac:dyDescent="0.2">
      <c r="A2926" s="4" t="s">
        <v>11</v>
      </c>
      <c r="B2926" s="4" t="s">
        <v>12</v>
      </c>
      <c r="C2926" s="4" t="s">
        <v>1312</v>
      </c>
      <c r="D2926" s="4" t="s">
        <v>461</v>
      </c>
      <c r="E2926" s="4" t="s">
        <v>7035</v>
      </c>
      <c r="F2926" s="4">
        <v>520617</v>
      </c>
      <c r="G2926" s="5" t="s">
        <v>954</v>
      </c>
      <c r="H2926" s="4">
        <v>0</v>
      </c>
      <c r="I2926" s="6">
        <v>5140000</v>
      </c>
      <c r="J2926" s="6">
        <v>3165516</v>
      </c>
      <c r="K2926" s="7">
        <f t="shared" si="90"/>
        <v>1974484</v>
      </c>
      <c r="L2926" s="4" t="str">
        <f t="shared" si="91"/>
        <v>SIN REPORTE</v>
      </c>
    </row>
    <row r="2927" spans="1:12" x14ac:dyDescent="0.2">
      <c r="A2927" s="4" t="s">
        <v>11</v>
      </c>
      <c r="B2927" s="4" t="s">
        <v>12</v>
      </c>
      <c r="C2927" s="4" t="s">
        <v>3465</v>
      </c>
      <c r="D2927" s="4" t="s">
        <v>3466</v>
      </c>
      <c r="E2927" s="4" t="s">
        <v>7036</v>
      </c>
      <c r="F2927" s="4">
        <v>741734</v>
      </c>
      <c r="G2927" s="5" t="s">
        <v>954</v>
      </c>
      <c r="H2927" s="4">
        <v>0</v>
      </c>
      <c r="I2927" s="6">
        <v>5150000</v>
      </c>
      <c r="J2927" s="6">
        <v>3166520</v>
      </c>
      <c r="K2927" s="7">
        <f t="shared" si="90"/>
        <v>1983480</v>
      </c>
      <c r="L2927" s="4" t="str">
        <f t="shared" si="91"/>
        <v>SIN REPORTE</v>
      </c>
    </row>
    <row r="2928" spans="1:12" x14ac:dyDescent="0.2">
      <c r="A2928" s="4" t="s">
        <v>11</v>
      </c>
      <c r="B2928" s="4" t="s">
        <v>12</v>
      </c>
      <c r="C2928" s="4" t="s">
        <v>3467</v>
      </c>
      <c r="D2928" s="4" t="s">
        <v>1348</v>
      </c>
      <c r="E2928" s="4" t="s">
        <v>7037</v>
      </c>
      <c r="F2928" s="4">
        <v>1596004</v>
      </c>
      <c r="G2928" s="5" t="s">
        <v>954</v>
      </c>
      <c r="H2928" s="4">
        <v>0</v>
      </c>
      <c r="I2928" s="6">
        <v>5160000</v>
      </c>
      <c r="J2928" s="6">
        <v>3167524</v>
      </c>
      <c r="K2928" s="7">
        <f t="shared" si="90"/>
        <v>1992476</v>
      </c>
      <c r="L2928" s="4" t="str">
        <f t="shared" si="91"/>
        <v>SIN REPORTE</v>
      </c>
    </row>
    <row r="2929" spans="1:12" x14ac:dyDescent="0.2">
      <c r="A2929" s="4" t="s">
        <v>11</v>
      </c>
      <c r="B2929" s="4" t="s">
        <v>19</v>
      </c>
      <c r="C2929" s="4" t="s">
        <v>3468</v>
      </c>
      <c r="D2929" s="4" t="s">
        <v>883</v>
      </c>
      <c r="E2929" s="4" t="s">
        <v>7038</v>
      </c>
      <c r="F2929" s="4">
        <v>505998</v>
      </c>
      <c r="G2929" s="5" t="s">
        <v>954</v>
      </c>
      <c r="H2929" s="4">
        <v>0</v>
      </c>
      <c r="I2929" s="6">
        <v>5170000</v>
      </c>
      <c r="J2929" s="6">
        <v>3168528</v>
      </c>
      <c r="K2929" s="7">
        <f t="shared" si="90"/>
        <v>2001472</v>
      </c>
      <c r="L2929" s="4" t="str">
        <f t="shared" si="91"/>
        <v>SIN REPORTE</v>
      </c>
    </row>
    <row r="2930" spans="1:12" x14ac:dyDescent="0.2">
      <c r="A2930" s="4" t="s">
        <v>11</v>
      </c>
      <c r="B2930" s="4" t="s">
        <v>12</v>
      </c>
      <c r="C2930" s="4" t="s">
        <v>275</v>
      </c>
      <c r="D2930" s="4" t="s">
        <v>1498</v>
      </c>
      <c r="E2930" s="4" t="s">
        <v>7039</v>
      </c>
      <c r="F2930" s="4">
        <v>1444718</v>
      </c>
      <c r="G2930" s="5" t="s">
        <v>954</v>
      </c>
      <c r="H2930" s="4">
        <v>0</v>
      </c>
      <c r="I2930" s="6">
        <v>5180000</v>
      </c>
      <c r="J2930" s="6">
        <v>3169532</v>
      </c>
      <c r="K2930" s="7">
        <f t="shared" si="90"/>
        <v>2010468</v>
      </c>
      <c r="L2930" s="4" t="str">
        <f t="shared" si="91"/>
        <v>SIN REPORTE</v>
      </c>
    </row>
    <row r="2931" spans="1:12" x14ac:dyDescent="0.2">
      <c r="A2931" s="4" t="s">
        <v>11</v>
      </c>
      <c r="B2931" s="4" t="s">
        <v>19</v>
      </c>
      <c r="C2931" s="4" t="s">
        <v>1054</v>
      </c>
      <c r="D2931" s="4" t="s">
        <v>3469</v>
      </c>
      <c r="E2931" s="4" t="s">
        <v>7040</v>
      </c>
      <c r="F2931" s="4">
        <v>572345</v>
      </c>
      <c r="G2931" s="5" t="s">
        <v>954</v>
      </c>
      <c r="H2931" s="4">
        <v>0</v>
      </c>
      <c r="I2931" s="6">
        <v>5190000</v>
      </c>
      <c r="J2931" s="6">
        <v>3170536</v>
      </c>
      <c r="K2931" s="7">
        <f t="shared" si="90"/>
        <v>2019464</v>
      </c>
      <c r="L2931" s="4" t="str">
        <f t="shared" si="91"/>
        <v>SIN REPORTE</v>
      </c>
    </row>
    <row r="2932" spans="1:12" x14ac:dyDescent="0.2">
      <c r="A2932" s="4" t="s">
        <v>11</v>
      </c>
      <c r="B2932" s="4" t="s">
        <v>19</v>
      </c>
      <c r="C2932" s="4" t="s">
        <v>1054</v>
      </c>
      <c r="D2932" s="4" t="s">
        <v>3470</v>
      </c>
      <c r="E2932" s="4" t="s">
        <v>7041</v>
      </c>
      <c r="F2932" s="4">
        <v>641959</v>
      </c>
      <c r="G2932" s="5" t="s">
        <v>954</v>
      </c>
      <c r="H2932" s="4">
        <v>0</v>
      </c>
      <c r="I2932" s="6">
        <v>5200000</v>
      </c>
      <c r="J2932" s="6">
        <v>3171540</v>
      </c>
      <c r="K2932" s="7">
        <f t="shared" si="90"/>
        <v>2028460</v>
      </c>
      <c r="L2932" s="4" t="str">
        <f t="shared" si="91"/>
        <v>SIN REPORTE</v>
      </c>
    </row>
    <row r="2933" spans="1:12" x14ac:dyDescent="0.2">
      <c r="A2933" s="4" t="s">
        <v>11</v>
      </c>
      <c r="B2933" s="4" t="s">
        <v>12</v>
      </c>
      <c r="C2933" s="4" t="s">
        <v>1054</v>
      </c>
      <c r="D2933" s="4" t="s">
        <v>3471</v>
      </c>
      <c r="E2933" s="4" t="s">
        <v>7042</v>
      </c>
      <c r="F2933" s="4">
        <v>734291</v>
      </c>
      <c r="G2933" s="5" t="s">
        <v>954</v>
      </c>
      <c r="H2933" s="4">
        <v>0</v>
      </c>
      <c r="I2933" s="6">
        <v>5210000</v>
      </c>
      <c r="J2933" s="6">
        <v>3172544</v>
      </c>
      <c r="K2933" s="7">
        <f t="shared" si="90"/>
        <v>2037456</v>
      </c>
      <c r="L2933" s="4" t="str">
        <f t="shared" si="91"/>
        <v>SIN REPORTE</v>
      </c>
    </row>
    <row r="2934" spans="1:12" x14ac:dyDescent="0.2">
      <c r="A2934" s="4" t="s">
        <v>11</v>
      </c>
      <c r="B2934" s="4" t="s">
        <v>12</v>
      </c>
      <c r="C2934" s="4" t="s">
        <v>1054</v>
      </c>
      <c r="D2934" s="4" t="s">
        <v>3472</v>
      </c>
      <c r="E2934" s="4" t="s">
        <v>7043</v>
      </c>
      <c r="F2934" s="4">
        <v>602316</v>
      </c>
      <c r="G2934" s="5" t="s">
        <v>954</v>
      </c>
      <c r="H2934" s="4">
        <v>0</v>
      </c>
      <c r="I2934" s="6">
        <v>5220000</v>
      </c>
      <c r="J2934" s="6">
        <v>3173548</v>
      </c>
      <c r="K2934" s="7">
        <f t="shared" si="90"/>
        <v>2046452</v>
      </c>
      <c r="L2934" s="4" t="str">
        <f t="shared" si="91"/>
        <v>SIN REPORTE</v>
      </c>
    </row>
    <row r="2935" spans="1:12" x14ac:dyDescent="0.2">
      <c r="A2935" s="4" t="s">
        <v>11</v>
      </c>
      <c r="B2935" s="4" t="s">
        <v>12</v>
      </c>
      <c r="C2935" s="4" t="s">
        <v>191</v>
      </c>
      <c r="D2935" s="4" t="s">
        <v>2409</v>
      </c>
      <c r="E2935" s="4" t="s">
        <v>7044</v>
      </c>
      <c r="F2935" s="4">
        <v>751279</v>
      </c>
      <c r="G2935" s="5" t="s">
        <v>954</v>
      </c>
      <c r="H2935" s="4">
        <v>0</v>
      </c>
      <c r="I2935" s="6">
        <v>5230000</v>
      </c>
      <c r="J2935" s="6">
        <v>3174552</v>
      </c>
      <c r="K2935" s="7">
        <f t="shared" si="90"/>
        <v>2055448</v>
      </c>
      <c r="L2935" s="4" t="str">
        <f t="shared" si="91"/>
        <v>SIN REPORTE</v>
      </c>
    </row>
    <row r="2936" spans="1:12" x14ac:dyDescent="0.2">
      <c r="A2936" s="4" t="s">
        <v>11</v>
      </c>
      <c r="B2936" s="4" t="s">
        <v>22</v>
      </c>
      <c r="C2936" s="4" t="s">
        <v>1398</v>
      </c>
      <c r="D2936" s="4" t="s">
        <v>1536</v>
      </c>
      <c r="E2936" s="4" t="s">
        <v>7045</v>
      </c>
      <c r="F2936" s="4">
        <v>572311</v>
      </c>
      <c r="G2936" s="5" t="s">
        <v>954</v>
      </c>
      <c r="H2936" s="4">
        <v>0</v>
      </c>
      <c r="I2936" s="6">
        <v>5240000</v>
      </c>
      <c r="J2936" s="6">
        <v>3175556</v>
      </c>
      <c r="K2936" s="7">
        <f t="shared" si="90"/>
        <v>2064444</v>
      </c>
      <c r="L2936" s="4" t="str">
        <f t="shared" si="91"/>
        <v>SIN REPORTE</v>
      </c>
    </row>
    <row r="2937" spans="1:12" x14ac:dyDescent="0.2">
      <c r="A2937" s="4" t="s">
        <v>11</v>
      </c>
      <c r="B2937" s="4" t="s">
        <v>67</v>
      </c>
      <c r="C2937" s="4" t="s">
        <v>1398</v>
      </c>
      <c r="D2937" s="4" t="s">
        <v>1450</v>
      </c>
      <c r="E2937" s="4" t="s">
        <v>7046</v>
      </c>
      <c r="F2937" s="4">
        <v>520146</v>
      </c>
      <c r="G2937" s="5" t="s">
        <v>954</v>
      </c>
      <c r="H2937" s="4">
        <v>0</v>
      </c>
      <c r="I2937" s="6">
        <v>5250000</v>
      </c>
      <c r="J2937" s="6">
        <v>3176560</v>
      </c>
      <c r="K2937" s="7">
        <f t="shared" si="90"/>
        <v>2073440</v>
      </c>
      <c r="L2937" s="4" t="str">
        <f t="shared" si="91"/>
        <v>SIN REPORTE</v>
      </c>
    </row>
    <row r="2938" spans="1:12" x14ac:dyDescent="0.2">
      <c r="A2938" s="4" t="s">
        <v>11</v>
      </c>
      <c r="B2938" s="4" t="s">
        <v>19</v>
      </c>
      <c r="C2938" s="4" t="s">
        <v>1740</v>
      </c>
      <c r="D2938" s="4" t="s">
        <v>3473</v>
      </c>
      <c r="E2938" s="4" t="s">
        <v>7047</v>
      </c>
      <c r="F2938" s="4">
        <v>1657053</v>
      </c>
      <c r="G2938" s="5" t="s">
        <v>954</v>
      </c>
      <c r="H2938" s="4">
        <v>0</v>
      </c>
      <c r="I2938" s="6">
        <v>5260000</v>
      </c>
      <c r="J2938" s="6">
        <v>3177564</v>
      </c>
      <c r="K2938" s="7">
        <f t="shared" si="90"/>
        <v>2082436</v>
      </c>
      <c r="L2938" s="4" t="str">
        <f t="shared" si="91"/>
        <v>SIN REPORTE</v>
      </c>
    </row>
    <row r="2939" spans="1:12" x14ac:dyDescent="0.2">
      <c r="A2939" s="4" t="s">
        <v>11</v>
      </c>
      <c r="B2939" s="4" t="s">
        <v>488</v>
      </c>
      <c r="C2939" s="4" t="s">
        <v>3474</v>
      </c>
      <c r="D2939" s="4" t="s">
        <v>3475</v>
      </c>
      <c r="E2939" s="4" t="s">
        <v>7048</v>
      </c>
      <c r="F2939" s="4">
        <v>1595758</v>
      </c>
      <c r="G2939" s="5" t="s">
        <v>954</v>
      </c>
      <c r="H2939" s="4">
        <v>0</v>
      </c>
      <c r="I2939" s="6">
        <v>5270000</v>
      </c>
      <c r="J2939" s="6">
        <v>3178568</v>
      </c>
      <c r="K2939" s="7">
        <f t="shared" si="90"/>
        <v>2091432</v>
      </c>
      <c r="L2939" s="4" t="str">
        <f t="shared" si="91"/>
        <v>SIN REPORTE</v>
      </c>
    </row>
    <row r="2940" spans="1:12" x14ac:dyDescent="0.2">
      <c r="A2940" s="4" t="s">
        <v>11</v>
      </c>
      <c r="B2940" s="4" t="s">
        <v>19</v>
      </c>
      <c r="C2940" s="4" t="s">
        <v>1740</v>
      </c>
      <c r="D2940" s="4" t="s">
        <v>1076</v>
      </c>
      <c r="E2940" s="4" t="s">
        <v>7049</v>
      </c>
      <c r="F2940" s="4">
        <v>587053</v>
      </c>
      <c r="G2940" s="5" t="s">
        <v>954</v>
      </c>
      <c r="H2940" s="4">
        <v>0</v>
      </c>
      <c r="I2940" s="6">
        <v>5280000</v>
      </c>
      <c r="J2940" s="6">
        <v>3179572</v>
      </c>
      <c r="K2940" s="7">
        <f t="shared" si="90"/>
        <v>2100428</v>
      </c>
      <c r="L2940" s="4" t="str">
        <f t="shared" si="91"/>
        <v>SIN REPORTE</v>
      </c>
    </row>
    <row r="2941" spans="1:12" x14ac:dyDescent="0.2">
      <c r="A2941" s="4" t="s">
        <v>11</v>
      </c>
      <c r="B2941" s="4" t="s">
        <v>12</v>
      </c>
      <c r="C2941" s="4" t="s">
        <v>1151</v>
      </c>
      <c r="D2941" s="4" t="s">
        <v>307</v>
      </c>
      <c r="E2941" s="4" t="s">
        <v>7050</v>
      </c>
      <c r="F2941" s="4">
        <v>1681111</v>
      </c>
      <c r="G2941" s="5" t="s">
        <v>954</v>
      </c>
      <c r="H2941" s="4">
        <v>0</v>
      </c>
      <c r="I2941" s="6">
        <v>5290000</v>
      </c>
      <c r="J2941" s="6">
        <v>3180576</v>
      </c>
      <c r="K2941" s="7">
        <f t="shared" si="90"/>
        <v>2109424</v>
      </c>
      <c r="L2941" s="4" t="str">
        <f t="shared" si="91"/>
        <v>SIN REPORTE</v>
      </c>
    </row>
    <row r="2942" spans="1:12" x14ac:dyDescent="0.2">
      <c r="A2942" s="4" t="s">
        <v>11</v>
      </c>
      <c r="B2942" s="4" t="s">
        <v>12</v>
      </c>
      <c r="C2942" s="4" t="s">
        <v>1151</v>
      </c>
      <c r="D2942" s="4" t="s">
        <v>3476</v>
      </c>
      <c r="E2942" s="4" t="s">
        <v>7051</v>
      </c>
      <c r="F2942" s="4">
        <v>594398</v>
      </c>
      <c r="G2942" s="5" t="s">
        <v>954</v>
      </c>
      <c r="H2942" s="4">
        <v>0</v>
      </c>
      <c r="I2942" s="6">
        <v>5300000</v>
      </c>
      <c r="J2942" s="6">
        <v>3181580</v>
      </c>
      <c r="K2942" s="7">
        <f t="shared" si="90"/>
        <v>2118420</v>
      </c>
      <c r="L2942" s="4" t="str">
        <f t="shared" si="91"/>
        <v>SIN REPORTE</v>
      </c>
    </row>
    <row r="2943" spans="1:12" x14ac:dyDescent="0.2">
      <c r="A2943" s="4" t="s">
        <v>11</v>
      </c>
      <c r="B2943" s="4" t="s">
        <v>12</v>
      </c>
      <c r="C2943" s="4" t="s">
        <v>191</v>
      </c>
      <c r="D2943" s="4" t="s">
        <v>3477</v>
      </c>
      <c r="E2943" s="4" t="s">
        <v>7052</v>
      </c>
      <c r="F2943" s="4">
        <v>643716</v>
      </c>
      <c r="G2943" s="5" t="s">
        <v>954</v>
      </c>
      <c r="H2943" s="4">
        <v>0</v>
      </c>
      <c r="I2943" s="6">
        <v>5310000</v>
      </c>
      <c r="J2943" s="6">
        <v>3182584</v>
      </c>
      <c r="K2943" s="7">
        <f t="shared" si="90"/>
        <v>2127416</v>
      </c>
      <c r="L2943" s="4" t="str">
        <f t="shared" si="91"/>
        <v>SIN REPORTE</v>
      </c>
    </row>
    <row r="2944" spans="1:12" x14ac:dyDescent="0.2">
      <c r="A2944" s="4" t="s">
        <v>11</v>
      </c>
      <c r="B2944" s="4" t="s">
        <v>19</v>
      </c>
      <c r="C2944" s="4" t="s">
        <v>1151</v>
      </c>
      <c r="D2944" s="4" t="s">
        <v>3478</v>
      </c>
      <c r="E2944" s="4" t="s">
        <v>7053</v>
      </c>
      <c r="F2944" s="4">
        <v>128880</v>
      </c>
      <c r="G2944" s="5" t="s">
        <v>954</v>
      </c>
      <c r="H2944" s="4">
        <v>0</v>
      </c>
      <c r="I2944" s="6">
        <v>5320000</v>
      </c>
      <c r="J2944" s="6">
        <v>3183588</v>
      </c>
      <c r="K2944" s="7">
        <f t="shared" si="90"/>
        <v>2136412</v>
      </c>
      <c r="L2944" s="4" t="str">
        <f t="shared" si="91"/>
        <v>SIN REPORTE</v>
      </c>
    </row>
    <row r="2945" spans="1:12" x14ac:dyDescent="0.2">
      <c r="A2945" s="4" t="s">
        <v>11</v>
      </c>
      <c r="B2945" s="4" t="s">
        <v>25</v>
      </c>
      <c r="C2945" s="4" t="s">
        <v>3479</v>
      </c>
      <c r="D2945" s="4" t="s">
        <v>181</v>
      </c>
      <c r="E2945" s="4" t="s">
        <v>7054</v>
      </c>
      <c r="F2945" s="4">
        <v>532703</v>
      </c>
      <c r="G2945" s="5" t="s">
        <v>954</v>
      </c>
      <c r="H2945" s="4">
        <v>0</v>
      </c>
      <c r="I2945" s="6">
        <v>5330000</v>
      </c>
      <c r="J2945" s="6">
        <v>3184592</v>
      </c>
      <c r="K2945" s="7">
        <f t="shared" si="90"/>
        <v>2145408</v>
      </c>
      <c r="L2945" s="4" t="str">
        <f t="shared" si="91"/>
        <v>SIN REPORTE</v>
      </c>
    </row>
    <row r="2946" spans="1:12" x14ac:dyDescent="0.2">
      <c r="A2946" s="4" t="s">
        <v>11</v>
      </c>
      <c r="B2946" s="4" t="s">
        <v>19</v>
      </c>
      <c r="C2946" s="4" t="s">
        <v>191</v>
      </c>
      <c r="D2946" s="4" t="s">
        <v>3480</v>
      </c>
      <c r="E2946" s="4" t="s">
        <v>7055</v>
      </c>
      <c r="F2946" s="4">
        <v>82590</v>
      </c>
      <c r="G2946" s="5" t="s">
        <v>954</v>
      </c>
      <c r="H2946" s="4">
        <v>0</v>
      </c>
      <c r="I2946" s="6">
        <v>5340000</v>
      </c>
      <c r="J2946" s="6">
        <v>3185596</v>
      </c>
      <c r="K2946" s="7">
        <f t="shared" si="90"/>
        <v>2154404</v>
      </c>
      <c r="L2946" s="4" t="str">
        <f t="shared" si="91"/>
        <v>SIN REPORTE</v>
      </c>
    </row>
    <row r="2947" spans="1:12" x14ac:dyDescent="0.2">
      <c r="A2947" s="4" t="s">
        <v>11</v>
      </c>
      <c r="B2947" s="4" t="s">
        <v>67</v>
      </c>
      <c r="C2947" s="4" t="s">
        <v>2484</v>
      </c>
      <c r="D2947" s="4" t="s">
        <v>2411</v>
      </c>
      <c r="E2947" s="4" t="s">
        <v>7056</v>
      </c>
      <c r="F2947" s="4">
        <v>447100</v>
      </c>
      <c r="G2947" s="5" t="s">
        <v>954</v>
      </c>
      <c r="H2947" s="4">
        <v>0</v>
      </c>
      <c r="I2947" s="6">
        <v>5350000</v>
      </c>
      <c r="J2947" s="6">
        <v>3186600</v>
      </c>
      <c r="K2947" s="7">
        <f t="shared" ref="K2947:K3010" si="92">I2947-J2947</f>
        <v>2163400</v>
      </c>
      <c r="L2947" s="4" t="str">
        <f t="shared" ref="L2947:L3010" si="93">IF(H2947=0,"SIN REPORTE",IF(H2947&lt;=90,"COBRO JURIDICO","CARTERA CASTIGADA"))</f>
        <v>SIN REPORTE</v>
      </c>
    </row>
    <row r="2948" spans="1:12" x14ac:dyDescent="0.2">
      <c r="A2948" s="4" t="s">
        <v>11</v>
      </c>
      <c r="B2948" s="4" t="s">
        <v>12</v>
      </c>
      <c r="C2948" s="4" t="s">
        <v>3096</v>
      </c>
      <c r="D2948" s="4" t="s">
        <v>3481</v>
      </c>
      <c r="E2948" s="4" t="s">
        <v>7057</v>
      </c>
      <c r="F2948" s="4">
        <v>770493</v>
      </c>
      <c r="G2948" s="5" t="s">
        <v>954</v>
      </c>
      <c r="H2948" s="4">
        <v>0</v>
      </c>
      <c r="I2948" s="6">
        <v>5360000</v>
      </c>
      <c r="J2948" s="6">
        <v>3187604</v>
      </c>
      <c r="K2948" s="7">
        <f t="shared" si="92"/>
        <v>2172396</v>
      </c>
      <c r="L2948" s="4" t="str">
        <f t="shared" si="93"/>
        <v>SIN REPORTE</v>
      </c>
    </row>
    <row r="2949" spans="1:12" x14ac:dyDescent="0.2">
      <c r="A2949" s="4" t="s">
        <v>11</v>
      </c>
      <c r="B2949" s="4" t="s">
        <v>12</v>
      </c>
      <c r="C2949" s="4" t="s">
        <v>677</v>
      </c>
      <c r="D2949" s="4" t="s">
        <v>3482</v>
      </c>
      <c r="E2949" s="4" t="s">
        <v>7058</v>
      </c>
      <c r="F2949" s="4">
        <v>1084746</v>
      </c>
      <c r="G2949" s="5" t="s">
        <v>954</v>
      </c>
      <c r="H2949" s="4">
        <v>0</v>
      </c>
      <c r="I2949" s="6">
        <v>5370000</v>
      </c>
      <c r="J2949" s="6">
        <v>3188608</v>
      </c>
      <c r="K2949" s="7">
        <f t="shared" si="92"/>
        <v>2181392</v>
      </c>
      <c r="L2949" s="4" t="str">
        <f t="shared" si="93"/>
        <v>SIN REPORTE</v>
      </c>
    </row>
    <row r="2950" spans="1:12" x14ac:dyDescent="0.2">
      <c r="A2950" s="4" t="s">
        <v>11</v>
      </c>
      <c r="B2950" s="4" t="s">
        <v>12</v>
      </c>
      <c r="C2950" s="4" t="s">
        <v>677</v>
      </c>
      <c r="D2950" s="4" t="s">
        <v>3483</v>
      </c>
      <c r="E2950" s="4" t="s">
        <v>7059</v>
      </c>
      <c r="F2950" s="4">
        <v>1015203</v>
      </c>
      <c r="G2950" s="5" t="s">
        <v>954</v>
      </c>
      <c r="H2950" s="4">
        <v>0</v>
      </c>
      <c r="I2950" s="6">
        <v>5380000</v>
      </c>
      <c r="J2950" s="6">
        <v>3189612</v>
      </c>
      <c r="K2950" s="7">
        <f t="shared" si="92"/>
        <v>2190388</v>
      </c>
      <c r="L2950" s="4" t="str">
        <f t="shared" si="93"/>
        <v>SIN REPORTE</v>
      </c>
    </row>
    <row r="2951" spans="1:12" x14ac:dyDescent="0.2">
      <c r="A2951" s="4" t="s">
        <v>11</v>
      </c>
      <c r="B2951" s="4" t="s">
        <v>67</v>
      </c>
      <c r="C2951" s="4" t="s">
        <v>700</v>
      </c>
      <c r="D2951" s="4" t="s">
        <v>3484</v>
      </c>
      <c r="E2951" s="4" t="s">
        <v>7060</v>
      </c>
      <c r="F2951" s="4">
        <v>813954</v>
      </c>
      <c r="G2951" s="5" t="s">
        <v>954</v>
      </c>
      <c r="H2951" s="4">
        <v>0</v>
      </c>
      <c r="I2951" s="6">
        <v>5390000</v>
      </c>
      <c r="J2951" s="6">
        <v>3190616</v>
      </c>
      <c r="K2951" s="7">
        <f t="shared" si="92"/>
        <v>2199384</v>
      </c>
      <c r="L2951" s="4" t="str">
        <f t="shared" si="93"/>
        <v>SIN REPORTE</v>
      </c>
    </row>
    <row r="2952" spans="1:12" x14ac:dyDescent="0.2">
      <c r="A2952" s="4" t="s">
        <v>11</v>
      </c>
      <c r="B2952" s="4" t="s">
        <v>12</v>
      </c>
      <c r="C2952" s="4" t="s">
        <v>3485</v>
      </c>
      <c r="D2952" s="4" t="s">
        <v>3486</v>
      </c>
      <c r="E2952" s="4" t="s">
        <v>7061</v>
      </c>
      <c r="F2952" s="4">
        <v>508547</v>
      </c>
      <c r="G2952" s="5" t="s">
        <v>954</v>
      </c>
      <c r="H2952" s="4">
        <v>0</v>
      </c>
      <c r="I2952" s="6">
        <v>5400000</v>
      </c>
      <c r="J2952" s="6">
        <v>3191620</v>
      </c>
      <c r="K2952" s="7">
        <f t="shared" si="92"/>
        <v>2208380</v>
      </c>
      <c r="L2952" s="4" t="str">
        <f t="shared" si="93"/>
        <v>SIN REPORTE</v>
      </c>
    </row>
    <row r="2953" spans="1:12" x14ac:dyDescent="0.2">
      <c r="A2953" s="4" t="s">
        <v>11</v>
      </c>
      <c r="B2953" s="4" t="s">
        <v>25</v>
      </c>
      <c r="C2953" s="4" t="s">
        <v>3216</v>
      </c>
      <c r="D2953" s="4" t="s">
        <v>3487</v>
      </c>
      <c r="E2953" s="4" t="s">
        <v>7062</v>
      </c>
      <c r="F2953" s="4">
        <v>789436</v>
      </c>
      <c r="G2953" s="5" t="s">
        <v>954</v>
      </c>
      <c r="H2953" s="4">
        <v>0</v>
      </c>
      <c r="I2953" s="6">
        <v>5410000</v>
      </c>
      <c r="J2953" s="6">
        <v>3192624</v>
      </c>
      <c r="K2953" s="7">
        <f t="shared" si="92"/>
        <v>2217376</v>
      </c>
      <c r="L2953" s="4" t="str">
        <f t="shared" si="93"/>
        <v>SIN REPORTE</v>
      </c>
    </row>
    <row r="2954" spans="1:12" x14ac:dyDescent="0.2">
      <c r="A2954" s="4" t="s">
        <v>11</v>
      </c>
      <c r="B2954" s="4" t="s">
        <v>488</v>
      </c>
      <c r="C2954" s="4" t="s">
        <v>3216</v>
      </c>
      <c r="D2954" s="4" t="s">
        <v>3488</v>
      </c>
      <c r="E2954" s="4" t="s">
        <v>7063</v>
      </c>
      <c r="F2954" s="4">
        <v>1423969</v>
      </c>
      <c r="G2954" s="5" t="s">
        <v>954</v>
      </c>
      <c r="H2954" s="4">
        <v>0</v>
      </c>
      <c r="I2954" s="6">
        <v>5420000</v>
      </c>
      <c r="J2954" s="6">
        <v>3193628</v>
      </c>
      <c r="K2954" s="7">
        <f t="shared" si="92"/>
        <v>2226372</v>
      </c>
      <c r="L2954" s="4" t="str">
        <f t="shared" si="93"/>
        <v>SIN REPORTE</v>
      </c>
    </row>
    <row r="2955" spans="1:12" x14ac:dyDescent="0.2">
      <c r="A2955" s="4" t="s">
        <v>11</v>
      </c>
      <c r="B2955" s="4" t="s">
        <v>25</v>
      </c>
      <c r="C2955" s="4" t="s">
        <v>3216</v>
      </c>
      <c r="D2955" s="4" t="s">
        <v>3489</v>
      </c>
      <c r="E2955" s="4" t="s">
        <v>7064</v>
      </c>
      <c r="F2955" s="4">
        <v>514230</v>
      </c>
      <c r="G2955" s="5" t="s">
        <v>954</v>
      </c>
      <c r="H2955" s="4">
        <v>0</v>
      </c>
      <c r="I2955" s="6">
        <v>5430000</v>
      </c>
      <c r="J2955" s="6">
        <v>3194632</v>
      </c>
      <c r="K2955" s="7">
        <f t="shared" si="92"/>
        <v>2235368</v>
      </c>
      <c r="L2955" s="4" t="str">
        <f t="shared" si="93"/>
        <v>SIN REPORTE</v>
      </c>
    </row>
    <row r="2956" spans="1:12" x14ac:dyDescent="0.2">
      <c r="A2956" s="4" t="s">
        <v>11</v>
      </c>
      <c r="B2956" s="4" t="s">
        <v>12</v>
      </c>
      <c r="C2956" s="4" t="s">
        <v>747</v>
      </c>
      <c r="D2956" s="4" t="s">
        <v>3490</v>
      </c>
      <c r="E2956" s="4" t="s">
        <v>7065</v>
      </c>
      <c r="F2956" s="4">
        <v>1085032</v>
      </c>
      <c r="G2956" s="5" t="s">
        <v>954</v>
      </c>
      <c r="H2956" s="4">
        <v>0</v>
      </c>
      <c r="I2956" s="6">
        <v>5440000</v>
      </c>
      <c r="J2956" s="6">
        <v>3195636</v>
      </c>
      <c r="K2956" s="7">
        <f t="shared" si="92"/>
        <v>2244364</v>
      </c>
      <c r="L2956" s="4" t="str">
        <f t="shared" si="93"/>
        <v>SIN REPORTE</v>
      </c>
    </row>
    <row r="2957" spans="1:12" x14ac:dyDescent="0.2">
      <c r="A2957" s="4" t="s">
        <v>11</v>
      </c>
      <c r="B2957" s="4" t="s">
        <v>16</v>
      </c>
      <c r="C2957" s="4" t="s">
        <v>1751</v>
      </c>
      <c r="D2957" s="4" t="s">
        <v>3491</v>
      </c>
      <c r="E2957" s="4" t="s">
        <v>7066</v>
      </c>
      <c r="F2957" s="4">
        <v>756526</v>
      </c>
      <c r="G2957" s="5" t="s">
        <v>954</v>
      </c>
      <c r="H2957" s="4">
        <v>0</v>
      </c>
      <c r="I2957" s="6">
        <v>5450000</v>
      </c>
      <c r="J2957" s="6">
        <v>3196640</v>
      </c>
      <c r="K2957" s="7">
        <f t="shared" si="92"/>
        <v>2253360</v>
      </c>
      <c r="L2957" s="4" t="str">
        <f t="shared" si="93"/>
        <v>SIN REPORTE</v>
      </c>
    </row>
    <row r="2958" spans="1:12" x14ac:dyDescent="0.2">
      <c r="A2958" s="4" t="s">
        <v>11</v>
      </c>
      <c r="B2958" s="4" t="s">
        <v>25</v>
      </c>
      <c r="C2958" s="4" t="s">
        <v>1361</v>
      </c>
      <c r="D2958" s="4" t="s">
        <v>37</v>
      </c>
      <c r="E2958" s="4" t="s">
        <v>7067</v>
      </c>
      <c r="F2958" s="4">
        <v>68144</v>
      </c>
      <c r="G2958" s="5" t="s">
        <v>954</v>
      </c>
      <c r="H2958" s="4">
        <v>0</v>
      </c>
      <c r="I2958" s="6">
        <v>5460000</v>
      </c>
      <c r="J2958" s="6">
        <v>3197644</v>
      </c>
      <c r="K2958" s="7">
        <f t="shared" si="92"/>
        <v>2262356</v>
      </c>
      <c r="L2958" s="4" t="str">
        <f t="shared" si="93"/>
        <v>SIN REPORTE</v>
      </c>
    </row>
    <row r="2959" spans="1:12" x14ac:dyDescent="0.2">
      <c r="A2959" s="4" t="s">
        <v>11</v>
      </c>
      <c r="B2959" s="4" t="s">
        <v>25</v>
      </c>
      <c r="C2959" s="4" t="s">
        <v>1361</v>
      </c>
      <c r="D2959" s="4" t="s">
        <v>3492</v>
      </c>
      <c r="E2959" s="4" t="s">
        <v>7068</v>
      </c>
      <c r="F2959" s="4">
        <v>768570</v>
      </c>
      <c r="G2959" s="5" t="s">
        <v>954</v>
      </c>
      <c r="H2959" s="4">
        <v>0</v>
      </c>
      <c r="I2959" s="6">
        <v>5470000</v>
      </c>
      <c r="J2959" s="6">
        <v>3198648</v>
      </c>
      <c r="K2959" s="7">
        <f t="shared" si="92"/>
        <v>2271352</v>
      </c>
      <c r="L2959" s="4" t="str">
        <f t="shared" si="93"/>
        <v>SIN REPORTE</v>
      </c>
    </row>
    <row r="2960" spans="1:12" x14ac:dyDescent="0.2">
      <c r="A2960" s="4" t="s">
        <v>11</v>
      </c>
      <c r="B2960" s="4" t="s">
        <v>22</v>
      </c>
      <c r="C2960" s="4" t="s">
        <v>1694</v>
      </c>
      <c r="D2960" s="4" t="s">
        <v>3493</v>
      </c>
      <c r="E2960" s="4" t="s">
        <v>7069</v>
      </c>
      <c r="F2960" s="4">
        <v>752665</v>
      </c>
      <c r="G2960" s="5" t="s">
        <v>954</v>
      </c>
      <c r="H2960" s="4">
        <v>0</v>
      </c>
      <c r="I2960" s="6">
        <v>5480000</v>
      </c>
      <c r="J2960" s="6">
        <v>3199652</v>
      </c>
      <c r="K2960" s="7">
        <f t="shared" si="92"/>
        <v>2280348</v>
      </c>
      <c r="L2960" s="4" t="str">
        <f t="shared" si="93"/>
        <v>SIN REPORTE</v>
      </c>
    </row>
    <row r="2961" spans="1:12" x14ac:dyDescent="0.2">
      <c r="A2961" s="4" t="s">
        <v>11</v>
      </c>
      <c r="B2961" s="4" t="s">
        <v>50</v>
      </c>
      <c r="C2961" s="4" t="s">
        <v>3494</v>
      </c>
      <c r="D2961" s="4" t="s">
        <v>3495</v>
      </c>
      <c r="E2961" s="4" t="s">
        <v>7070</v>
      </c>
      <c r="F2961" s="4">
        <v>482636</v>
      </c>
      <c r="G2961" s="5" t="s">
        <v>954</v>
      </c>
      <c r="H2961" s="4">
        <v>0</v>
      </c>
      <c r="I2961" s="6">
        <v>5490000</v>
      </c>
      <c r="J2961" s="6">
        <v>3200656</v>
      </c>
      <c r="K2961" s="7">
        <f t="shared" si="92"/>
        <v>2289344</v>
      </c>
      <c r="L2961" s="4" t="str">
        <f t="shared" si="93"/>
        <v>SIN REPORTE</v>
      </c>
    </row>
    <row r="2962" spans="1:12" x14ac:dyDescent="0.2">
      <c r="A2962" s="4" t="s">
        <v>11</v>
      </c>
      <c r="B2962" s="4" t="s">
        <v>19</v>
      </c>
      <c r="C2962" s="4" t="s">
        <v>3494</v>
      </c>
      <c r="D2962" s="4" t="s">
        <v>3388</v>
      </c>
      <c r="E2962" s="4" t="s">
        <v>7071</v>
      </c>
      <c r="F2962" s="4">
        <v>645000</v>
      </c>
      <c r="G2962" s="5" t="s">
        <v>954</v>
      </c>
      <c r="H2962" s="4">
        <v>0</v>
      </c>
      <c r="I2962" s="6">
        <v>5500000</v>
      </c>
      <c r="J2962" s="6">
        <v>3201660</v>
      </c>
      <c r="K2962" s="7">
        <f t="shared" si="92"/>
        <v>2298340</v>
      </c>
      <c r="L2962" s="4" t="str">
        <f t="shared" si="93"/>
        <v>SIN REPORTE</v>
      </c>
    </row>
    <row r="2963" spans="1:12" x14ac:dyDescent="0.2">
      <c r="A2963" s="4" t="s">
        <v>11</v>
      </c>
      <c r="B2963" s="4" t="s">
        <v>16</v>
      </c>
      <c r="C2963" s="4" t="s">
        <v>3494</v>
      </c>
      <c r="D2963" s="4" t="s">
        <v>3496</v>
      </c>
      <c r="E2963" s="4" t="s">
        <v>7072</v>
      </c>
      <c r="F2963" s="4">
        <v>680353</v>
      </c>
      <c r="G2963" s="5" t="s">
        <v>954</v>
      </c>
      <c r="H2963" s="4">
        <v>0</v>
      </c>
      <c r="I2963" s="6">
        <v>5510000</v>
      </c>
      <c r="J2963" s="6">
        <v>3202664</v>
      </c>
      <c r="K2963" s="7">
        <f t="shared" si="92"/>
        <v>2307336</v>
      </c>
      <c r="L2963" s="4" t="str">
        <f t="shared" si="93"/>
        <v>SIN REPORTE</v>
      </c>
    </row>
    <row r="2964" spans="1:12" x14ac:dyDescent="0.2">
      <c r="A2964" s="4" t="s">
        <v>11</v>
      </c>
      <c r="B2964" s="4" t="s">
        <v>50</v>
      </c>
      <c r="C2964" s="4" t="s">
        <v>2945</v>
      </c>
      <c r="D2964" s="4" t="s">
        <v>628</v>
      </c>
      <c r="E2964" s="4" t="s">
        <v>7073</v>
      </c>
      <c r="F2964" s="4">
        <v>674174</v>
      </c>
      <c r="G2964" s="5" t="s">
        <v>954</v>
      </c>
      <c r="H2964" s="4">
        <v>0</v>
      </c>
      <c r="I2964" s="6">
        <v>5520000</v>
      </c>
      <c r="J2964" s="6">
        <v>3203668</v>
      </c>
      <c r="K2964" s="7">
        <f t="shared" si="92"/>
        <v>2316332</v>
      </c>
      <c r="L2964" s="4" t="str">
        <f t="shared" si="93"/>
        <v>SIN REPORTE</v>
      </c>
    </row>
    <row r="2965" spans="1:12" x14ac:dyDescent="0.2">
      <c r="A2965" s="4" t="s">
        <v>11</v>
      </c>
      <c r="B2965" s="4" t="s">
        <v>12</v>
      </c>
      <c r="C2965" s="4" t="s">
        <v>2945</v>
      </c>
      <c r="D2965" s="4" t="s">
        <v>884</v>
      </c>
      <c r="E2965" s="4" t="s">
        <v>7074</v>
      </c>
      <c r="F2965" s="4">
        <v>1012978</v>
      </c>
      <c r="G2965" s="5" t="s">
        <v>954</v>
      </c>
      <c r="H2965" s="4">
        <v>0</v>
      </c>
      <c r="I2965" s="6">
        <v>5530000</v>
      </c>
      <c r="J2965" s="6">
        <v>3204672</v>
      </c>
      <c r="K2965" s="7">
        <f t="shared" si="92"/>
        <v>2325328</v>
      </c>
      <c r="L2965" s="4" t="str">
        <f t="shared" si="93"/>
        <v>SIN REPORTE</v>
      </c>
    </row>
    <row r="2966" spans="1:12" x14ac:dyDescent="0.2">
      <c r="A2966" s="4" t="s">
        <v>11</v>
      </c>
      <c r="B2966" s="4" t="s">
        <v>12</v>
      </c>
      <c r="C2966" s="4" t="s">
        <v>2945</v>
      </c>
      <c r="D2966" s="4" t="s">
        <v>3497</v>
      </c>
      <c r="E2966" s="4" t="s">
        <v>7075</v>
      </c>
      <c r="F2966" s="4">
        <v>1659489</v>
      </c>
      <c r="G2966" s="5" t="s">
        <v>954</v>
      </c>
      <c r="H2966" s="4">
        <v>0</v>
      </c>
      <c r="I2966" s="6">
        <v>5540000</v>
      </c>
      <c r="J2966" s="6">
        <v>3205676</v>
      </c>
      <c r="K2966" s="7">
        <f t="shared" si="92"/>
        <v>2334324</v>
      </c>
      <c r="L2966" s="4" t="str">
        <f t="shared" si="93"/>
        <v>SIN REPORTE</v>
      </c>
    </row>
    <row r="2967" spans="1:12" x14ac:dyDescent="0.2">
      <c r="A2967" s="4" t="s">
        <v>11</v>
      </c>
      <c r="B2967" s="4" t="s">
        <v>50</v>
      </c>
      <c r="C2967" s="4" t="s">
        <v>2945</v>
      </c>
      <c r="D2967" s="4" t="s">
        <v>3242</v>
      </c>
      <c r="E2967" s="4" t="s">
        <v>7076</v>
      </c>
      <c r="F2967" s="4">
        <v>1380193</v>
      </c>
      <c r="G2967" s="5" t="s">
        <v>954</v>
      </c>
      <c r="H2967" s="4">
        <v>0</v>
      </c>
      <c r="I2967" s="6">
        <v>5550000</v>
      </c>
      <c r="J2967" s="6">
        <v>3206680</v>
      </c>
      <c r="K2967" s="7">
        <f t="shared" si="92"/>
        <v>2343320</v>
      </c>
      <c r="L2967" s="4" t="str">
        <f t="shared" si="93"/>
        <v>SIN REPORTE</v>
      </c>
    </row>
    <row r="2968" spans="1:12" x14ac:dyDescent="0.2">
      <c r="A2968" s="4" t="s">
        <v>11</v>
      </c>
      <c r="B2968" s="4" t="s">
        <v>16</v>
      </c>
      <c r="C2968" s="4" t="s">
        <v>389</v>
      </c>
      <c r="D2968" s="4" t="s">
        <v>3498</v>
      </c>
      <c r="E2968" s="4" t="s">
        <v>7077</v>
      </c>
      <c r="F2968" s="4">
        <v>1604410</v>
      </c>
      <c r="G2968" s="5" t="s">
        <v>954</v>
      </c>
      <c r="H2968" s="4">
        <v>0</v>
      </c>
      <c r="I2968" s="6">
        <v>5560000</v>
      </c>
      <c r="J2968" s="6">
        <v>3207684</v>
      </c>
      <c r="K2968" s="7">
        <f t="shared" si="92"/>
        <v>2352316</v>
      </c>
      <c r="L2968" s="4" t="str">
        <f t="shared" si="93"/>
        <v>SIN REPORTE</v>
      </c>
    </row>
    <row r="2969" spans="1:12" x14ac:dyDescent="0.2">
      <c r="A2969" s="4" t="s">
        <v>11</v>
      </c>
      <c r="B2969" s="4" t="s">
        <v>19</v>
      </c>
      <c r="C2969" s="4" t="s">
        <v>3499</v>
      </c>
      <c r="D2969" s="4" t="s">
        <v>3500</v>
      </c>
      <c r="E2969" s="4" t="s">
        <v>7078</v>
      </c>
      <c r="F2969" s="4">
        <v>44145</v>
      </c>
      <c r="G2969" s="5" t="s">
        <v>1291</v>
      </c>
      <c r="H2969" s="4">
        <v>0</v>
      </c>
      <c r="I2969" s="6">
        <v>5570000</v>
      </c>
      <c r="J2969" s="6">
        <v>3208688</v>
      </c>
      <c r="K2969" s="7">
        <f t="shared" si="92"/>
        <v>2361312</v>
      </c>
      <c r="L2969" s="4" t="str">
        <f t="shared" si="93"/>
        <v>SIN REPORTE</v>
      </c>
    </row>
    <row r="2970" spans="1:12" x14ac:dyDescent="0.2">
      <c r="A2970" s="4" t="s">
        <v>11</v>
      </c>
      <c r="B2970" s="4" t="s">
        <v>25</v>
      </c>
      <c r="C2970" s="4" t="s">
        <v>3501</v>
      </c>
      <c r="D2970" s="4" t="s">
        <v>3502</v>
      </c>
      <c r="E2970" s="4" t="s">
        <v>7079</v>
      </c>
      <c r="F2970" s="4">
        <v>739795</v>
      </c>
      <c r="G2970" s="5" t="s">
        <v>1291</v>
      </c>
      <c r="H2970" s="4">
        <v>0</v>
      </c>
      <c r="I2970" s="6">
        <v>5580000</v>
      </c>
      <c r="J2970" s="6">
        <v>3209692</v>
      </c>
      <c r="K2970" s="7">
        <f t="shared" si="92"/>
        <v>2370308</v>
      </c>
      <c r="L2970" s="4" t="str">
        <f t="shared" si="93"/>
        <v>SIN REPORTE</v>
      </c>
    </row>
    <row r="2971" spans="1:12" x14ac:dyDescent="0.2">
      <c r="A2971" s="4" t="s">
        <v>11</v>
      </c>
      <c r="B2971" s="4" t="s">
        <v>12</v>
      </c>
      <c r="C2971" s="4" t="s">
        <v>3501</v>
      </c>
      <c r="D2971" s="4" t="s">
        <v>3245</v>
      </c>
      <c r="E2971" s="4" t="s">
        <v>7080</v>
      </c>
      <c r="F2971" s="4">
        <v>508562</v>
      </c>
      <c r="G2971" s="5" t="s">
        <v>1291</v>
      </c>
      <c r="H2971" s="4">
        <v>0</v>
      </c>
      <c r="I2971" s="6">
        <v>5590000</v>
      </c>
      <c r="J2971" s="6">
        <v>3210696</v>
      </c>
      <c r="K2971" s="7">
        <f t="shared" si="92"/>
        <v>2379304</v>
      </c>
      <c r="L2971" s="4" t="str">
        <f t="shared" si="93"/>
        <v>SIN REPORTE</v>
      </c>
    </row>
    <row r="2972" spans="1:12" x14ac:dyDescent="0.2">
      <c r="A2972" s="4" t="s">
        <v>11</v>
      </c>
      <c r="B2972" s="4" t="s">
        <v>50</v>
      </c>
      <c r="C2972" s="4" t="s">
        <v>1398</v>
      </c>
      <c r="D2972" s="4" t="s">
        <v>66</v>
      </c>
      <c r="E2972" s="4" t="s">
        <v>7081</v>
      </c>
      <c r="F2972" s="4">
        <v>1144318</v>
      </c>
      <c r="G2972" s="5" t="s">
        <v>1291</v>
      </c>
      <c r="H2972" s="4">
        <v>0</v>
      </c>
      <c r="I2972" s="6">
        <v>5600000</v>
      </c>
      <c r="J2972" s="6">
        <v>3211700</v>
      </c>
      <c r="K2972" s="7">
        <f t="shared" si="92"/>
        <v>2388300</v>
      </c>
      <c r="L2972" s="4" t="str">
        <f t="shared" si="93"/>
        <v>SIN REPORTE</v>
      </c>
    </row>
    <row r="2973" spans="1:12" x14ac:dyDescent="0.2">
      <c r="A2973" s="4" t="s">
        <v>11</v>
      </c>
      <c r="B2973" s="4" t="s">
        <v>22</v>
      </c>
      <c r="C2973" s="4" t="s">
        <v>1034</v>
      </c>
      <c r="D2973" s="4" t="s">
        <v>921</v>
      </c>
      <c r="E2973" s="4" t="s">
        <v>7082</v>
      </c>
      <c r="F2973" s="4">
        <v>645596</v>
      </c>
      <c r="G2973" s="5" t="s">
        <v>1291</v>
      </c>
      <c r="H2973" s="4">
        <v>0</v>
      </c>
      <c r="I2973" s="6">
        <v>5610000</v>
      </c>
      <c r="J2973" s="6">
        <v>3212704</v>
      </c>
      <c r="K2973" s="7">
        <f t="shared" si="92"/>
        <v>2397296</v>
      </c>
      <c r="L2973" s="4" t="str">
        <f t="shared" si="93"/>
        <v>SIN REPORTE</v>
      </c>
    </row>
    <row r="2974" spans="1:12" x14ac:dyDescent="0.2">
      <c r="A2974" s="4" t="s">
        <v>11</v>
      </c>
      <c r="B2974" s="4" t="s">
        <v>22</v>
      </c>
      <c r="C2974" s="4" t="s">
        <v>356</v>
      </c>
      <c r="D2974" s="4" t="s">
        <v>2875</v>
      </c>
      <c r="E2974" s="4" t="s">
        <v>7083</v>
      </c>
      <c r="F2974" s="4">
        <v>1296381</v>
      </c>
      <c r="G2974" s="5" t="s">
        <v>1291</v>
      </c>
      <c r="H2974" s="4">
        <v>0</v>
      </c>
      <c r="I2974" s="6">
        <v>5620000</v>
      </c>
      <c r="J2974" s="6">
        <v>3213708</v>
      </c>
      <c r="K2974" s="7">
        <f t="shared" si="92"/>
        <v>2406292</v>
      </c>
      <c r="L2974" s="4" t="str">
        <f t="shared" si="93"/>
        <v>SIN REPORTE</v>
      </c>
    </row>
    <row r="2975" spans="1:12" x14ac:dyDescent="0.2">
      <c r="A2975" s="4" t="s">
        <v>11</v>
      </c>
      <c r="B2975" s="4" t="s">
        <v>157</v>
      </c>
      <c r="C2975" s="4" t="s">
        <v>834</v>
      </c>
      <c r="D2975" s="4" t="s">
        <v>3503</v>
      </c>
      <c r="E2975" s="4" t="s">
        <v>7084</v>
      </c>
      <c r="F2975" s="4">
        <v>1526472</v>
      </c>
      <c r="G2975" s="5" t="s">
        <v>1291</v>
      </c>
      <c r="H2975" s="4">
        <v>0</v>
      </c>
      <c r="I2975" s="6">
        <v>5630000</v>
      </c>
      <c r="J2975" s="6">
        <v>3214712</v>
      </c>
      <c r="K2975" s="7">
        <f t="shared" si="92"/>
        <v>2415288</v>
      </c>
      <c r="L2975" s="4" t="str">
        <f t="shared" si="93"/>
        <v>SIN REPORTE</v>
      </c>
    </row>
    <row r="2976" spans="1:12" x14ac:dyDescent="0.2">
      <c r="A2976" s="4" t="s">
        <v>11</v>
      </c>
      <c r="B2976" s="4" t="s">
        <v>19</v>
      </c>
      <c r="C2976" s="4" t="s">
        <v>952</v>
      </c>
      <c r="D2976" s="4" t="s">
        <v>3504</v>
      </c>
      <c r="E2976" s="4" t="s">
        <v>7085</v>
      </c>
      <c r="F2976" s="4">
        <v>511442</v>
      </c>
      <c r="G2976" s="5" t="s">
        <v>1291</v>
      </c>
      <c r="H2976" s="4">
        <v>0</v>
      </c>
      <c r="I2976" s="6">
        <v>5640000</v>
      </c>
      <c r="J2976" s="6">
        <v>3215716</v>
      </c>
      <c r="K2976" s="7">
        <f t="shared" si="92"/>
        <v>2424284</v>
      </c>
      <c r="L2976" s="4" t="str">
        <f t="shared" si="93"/>
        <v>SIN REPORTE</v>
      </c>
    </row>
    <row r="2977" spans="1:12" x14ac:dyDescent="0.2">
      <c r="A2977" s="4" t="s">
        <v>11</v>
      </c>
      <c r="B2977" s="4" t="s">
        <v>19</v>
      </c>
      <c r="C2977" s="4" t="s">
        <v>3499</v>
      </c>
      <c r="D2977" s="4" t="s">
        <v>893</v>
      </c>
      <c r="E2977" s="4" t="s">
        <v>7086</v>
      </c>
      <c r="F2977" s="4">
        <v>676948</v>
      </c>
      <c r="G2977" s="5" t="s">
        <v>1291</v>
      </c>
      <c r="H2977" s="4">
        <v>0</v>
      </c>
      <c r="I2977" s="6">
        <v>5650000</v>
      </c>
      <c r="J2977" s="6">
        <v>3216720</v>
      </c>
      <c r="K2977" s="7">
        <f t="shared" si="92"/>
        <v>2433280</v>
      </c>
      <c r="L2977" s="4" t="str">
        <f t="shared" si="93"/>
        <v>SIN REPORTE</v>
      </c>
    </row>
    <row r="2978" spans="1:12" x14ac:dyDescent="0.2">
      <c r="A2978" s="4" t="s">
        <v>11</v>
      </c>
      <c r="B2978" s="4" t="s">
        <v>157</v>
      </c>
      <c r="C2978" s="4" t="s">
        <v>191</v>
      </c>
      <c r="D2978" s="4" t="s">
        <v>291</v>
      </c>
      <c r="E2978" s="4" t="s">
        <v>7087</v>
      </c>
      <c r="F2978" s="4">
        <v>1093820</v>
      </c>
      <c r="G2978" s="5" t="s">
        <v>1291</v>
      </c>
      <c r="H2978" s="4">
        <v>0</v>
      </c>
      <c r="I2978" s="6">
        <v>5660000</v>
      </c>
      <c r="J2978" s="6">
        <v>3217724</v>
      </c>
      <c r="K2978" s="7">
        <f t="shared" si="92"/>
        <v>2442276</v>
      </c>
      <c r="L2978" s="4" t="str">
        <f t="shared" si="93"/>
        <v>SIN REPORTE</v>
      </c>
    </row>
    <row r="2979" spans="1:12" x14ac:dyDescent="0.2">
      <c r="A2979" s="4" t="s">
        <v>11</v>
      </c>
      <c r="B2979" s="4" t="s">
        <v>16</v>
      </c>
      <c r="C2979" s="4" t="s">
        <v>3096</v>
      </c>
      <c r="D2979" s="4" t="s">
        <v>3505</v>
      </c>
      <c r="E2979" s="4" t="s">
        <v>7088</v>
      </c>
      <c r="F2979" s="4">
        <v>587970</v>
      </c>
      <c r="G2979" s="5" t="s">
        <v>1291</v>
      </c>
      <c r="H2979" s="4">
        <v>0</v>
      </c>
      <c r="I2979" s="6">
        <v>5670000</v>
      </c>
      <c r="J2979" s="6">
        <v>3218728</v>
      </c>
      <c r="K2979" s="7">
        <f t="shared" si="92"/>
        <v>2451272</v>
      </c>
      <c r="L2979" s="4" t="str">
        <f t="shared" si="93"/>
        <v>SIN REPORTE</v>
      </c>
    </row>
    <row r="2980" spans="1:12" x14ac:dyDescent="0.2">
      <c r="A2980" s="4" t="s">
        <v>11</v>
      </c>
      <c r="B2980" s="4" t="s">
        <v>157</v>
      </c>
      <c r="C2980" s="4" t="s">
        <v>3096</v>
      </c>
      <c r="D2980" s="4" t="s">
        <v>1506</v>
      </c>
      <c r="E2980" s="4" t="s">
        <v>7089</v>
      </c>
      <c r="F2980" s="4">
        <v>759058</v>
      </c>
      <c r="G2980" s="5" t="s">
        <v>1291</v>
      </c>
      <c r="H2980" s="4">
        <v>0</v>
      </c>
      <c r="I2980" s="6">
        <v>5680000</v>
      </c>
      <c r="J2980" s="6">
        <v>3219732</v>
      </c>
      <c r="K2980" s="7">
        <f t="shared" si="92"/>
        <v>2460268</v>
      </c>
      <c r="L2980" s="4" t="str">
        <f t="shared" si="93"/>
        <v>SIN REPORTE</v>
      </c>
    </row>
    <row r="2981" spans="1:12" x14ac:dyDescent="0.2">
      <c r="A2981" s="4" t="s">
        <v>11</v>
      </c>
      <c r="B2981" s="4" t="s">
        <v>16</v>
      </c>
      <c r="C2981" s="4" t="s">
        <v>191</v>
      </c>
      <c r="D2981" s="4" t="s">
        <v>158</v>
      </c>
      <c r="E2981" s="4" t="s">
        <v>7090</v>
      </c>
      <c r="F2981" s="4">
        <v>750925</v>
      </c>
      <c r="G2981" s="5" t="s">
        <v>1291</v>
      </c>
      <c r="H2981" s="4">
        <v>0</v>
      </c>
      <c r="I2981" s="6">
        <v>5690000</v>
      </c>
      <c r="J2981" s="6">
        <v>3220736</v>
      </c>
      <c r="K2981" s="7">
        <f t="shared" si="92"/>
        <v>2469264</v>
      </c>
      <c r="L2981" s="4" t="str">
        <f t="shared" si="93"/>
        <v>SIN REPORTE</v>
      </c>
    </row>
    <row r="2982" spans="1:12" x14ac:dyDescent="0.2">
      <c r="A2982" s="4" t="s">
        <v>11</v>
      </c>
      <c r="B2982" s="4" t="s">
        <v>25</v>
      </c>
      <c r="C2982" s="4" t="s">
        <v>3096</v>
      </c>
      <c r="D2982" s="4" t="s">
        <v>327</v>
      </c>
      <c r="E2982" s="4" t="s">
        <v>7091</v>
      </c>
      <c r="F2982" s="4">
        <v>616001</v>
      </c>
      <c r="G2982" s="5" t="s">
        <v>1291</v>
      </c>
      <c r="H2982" s="4">
        <v>0</v>
      </c>
      <c r="I2982" s="6">
        <v>5700000</v>
      </c>
      <c r="J2982" s="6">
        <v>3221740</v>
      </c>
      <c r="K2982" s="7">
        <f t="shared" si="92"/>
        <v>2478260</v>
      </c>
      <c r="L2982" s="4" t="str">
        <f t="shared" si="93"/>
        <v>SIN REPORTE</v>
      </c>
    </row>
    <row r="2983" spans="1:12" x14ac:dyDescent="0.2">
      <c r="A2983" s="4" t="s">
        <v>11</v>
      </c>
      <c r="B2983" s="4" t="s">
        <v>22</v>
      </c>
      <c r="C2983" s="4" t="s">
        <v>3096</v>
      </c>
      <c r="D2983" s="4" t="s">
        <v>3506</v>
      </c>
      <c r="E2983" s="4" t="s">
        <v>7092</v>
      </c>
      <c r="F2983" s="4">
        <v>614956</v>
      </c>
      <c r="G2983" s="5" t="s">
        <v>1291</v>
      </c>
      <c r="H2983" s="4">
        <v>0</v>
      </c>
      <c r="I2983" s="6">
        <v>5710000</v>
      </c>
      <c r="J2983" s="6">
        <v>3222744</v>
      </c>
      <c r="K2983" s="7">
        <f t="shared" si="92"/>
        <v>2487256</v>
      </c>
      <c r="L2983" s="4" t="str">
        <f t="shared" si="93"/>
        <v>SIN REPORTE</v>
      </c>
    </row>
    <row r="2984" spans="1:12" x14ac:dyDescent="0.2">
      <c r="A2984" s="4" t="s">
        <v>11</v>
      </c>
      <c r="B2984" s="4" t="s">
        <v>12</v>
      </c>
      <c r="C2984" s="4" t="s">
        <v>191</v>
      </c>
      <c r="D2984" s="4" t="s">
        <v>416</v>
      </c>
      <c r="E2984" s="4" t="s">
        <v>7093</v>
      </c>
      <c r="F2984" s="4">
        <v>841732</v>
      </c>
      <c r="G2984" s="5" t="s">
        <v>1291</v>
      </c>
      <c r="H2984" s="4">
        <v>0</v>
      </c>
      <c r="I2984" s="6">
        <v>5720000</v>
      </c>
      <c r="J2984" s="6">
        <v>3223748</v>
      </c>
      <c r="K2984" s="7">
        <f t="shared" si="92"/>
        <v>2496252</v>
      </c>
      <c r="L2984" s="4" t="str">
        <f t="shared" si="93"/>
        <v>SIN REPORTE</v>
      </c>
    </row>
    <row r="2985" spans="1:12" x14ac:dyDescent="0.2">
      <c r="A2985" s="4" t="s">
        <v>11</v>
      </c>
      <c r="B2985" s="4" t="s">
        <v>12</v>
      </c>
      <c r="C2985" s="4" t="s">
        <v>191</v>
      </c>
      <c r="D2985" s="4" t="s">
        <v>47</v>
      </c>
      <c r="E2985" s="4" t="s">
        <v>7094</v>
      </c>
      <c r="F2985" s="4">
        <v>681856</v>
      </c>
      <c r="G2985" s="5" t="s">
        <v>1291</v>
      </c>
      <c r="H2985" s="4">
        <v>0</v>
      </c>
      <c r="I2985" s="6">
        <v>5730000</v>
      </c>
      <c r="J2985" s="6">
        <v>3224752</v>
      </c>
      <c r="K2985" s="7">
        <f t="shared" si="92"/>
        <v>2505248</v>
      </c>
      <c r="L2985" s="4" t="str">
        <f t="shared" si="93"/>
        <v>SIN REPORTE</v>
      </c>
    </row>
    <row r="2986" spans="1:12" x14ac:dyDescent="0.2">
      <c r="A2986" s="4" t="s">
        <v>11</v>
      </c>
      <c r="B2986" s="4" t="s">
        <v>19</v>
      </c>
      <c r="C2986" s="4" t="s">
        <v>191</v>
      </c>
      <c r="D2986" s="4" t="s">
        <v>3507</v>
      </c>
      <c r="E2986" s="4" t="s">
        <v>7095</v>
      </c>
      <c r="F2986" s="4">
        <v>572394</v>
      </c>
      <c r="G2986" s="5" t="s">
        <v>1291</v>
      </c>
      <c r="H2986" s="4">
        <v>0</v>
      </c>
      <c r="I2986" s="6">
        <v>5740000</v>
      </c>
      <c r="J2986" s="6">
        <v>3225756</v>
      </c>
      <c r="K2986" s="7">
        <f t="shared" si="92"/>
        <v>2514244</v>
      </c>
      <c r="L2986" s="4" t="str">
        <f t="shared" si="93"/>
        <v>SIN REPORTE</v>
      </c>
    </row>
    <row r="2987" spans="1:12" x14ac:dyDescent="0.2">
      <c r="A2987" s="4" t="s">
        <v>11</v>
      </c>
      <c r="B2987" s="4" t="s">
        <v>12</v>
      </c>
      <c r="C2987" s="4" t="s">
        <v>1675</v>
      </c>
      <c r="D2987" s="4" t="s">
        <v>3508</v>
      </c>
      <c r="E2987" s="4" t="s">
        <v>7096</v>
      </c>
      <c r="F2987" s="4">
        <v>593515</v>
      </c>
      <c r="G2987" s="5" t="s">
        <v>1291</v>
      </c>
      <c r="H2987" s="4">
        <v>0</v>
      </c>
      <c r="I2987" s="6">
        <v>5750000</v>
      </c>
      <c r="J2987" s="6">
        <v>3226760</v>
      </c>
      <c r="K2987" s="7">
        <f t="shared" si="92"/>
        <v>2523240</v>
      </c>
      <c r="L2987" s="4" t="str">
        <f t="shared" si="93"/>
        <v>SIN REPORTE</v>
      </c>
    </row>
    <row r="2988" spans="1:12" x14ac:dyDescent="0.2">
      <c r="A2988" s="4" t="s">
        <v>11</v>
      </c>
      <c r="B2988" s="4" t="s">
        <v>12</v>
      </c>
      <c r="C2988" s="4" t="s">
        <v>1675</v>
      </c>
      <c r="D2988" s="4" t="s">
        <v>3509</v>
      </c>
      <c r="E2988" s="4" t="s">
        <v>7097</v>
      </c>
      <c r="F2988" s="4">
        <v>1537982</v>
      </c>
      <c r="G2988" s="5" t="s">
        <v>1291</v>
      </c>
      <c r="H2988" s="4">
        <v>0</v>
      </c>
      <c r="I2988" s="6">
        <v>5760000</v>
      </c>
      <c r="J2988" s="6">
        <v>3227764</v>
      </c>
      <c r="K2988" s="7">
        <f t="shared" si="92"/>
        <v>2532236</v>
      </c>
      <c r="L2988" s="4" t="str">
        <f t="shared" si="93"/>
        <v>SIN REPORTE</v>
      </c>
    </row>
    <row r="2989" spans="1:12" x14ac:dyDescent="0.2">
      <c r="A2989" s="4" t="s">
        <v>11</v>
      </c>
      <c r="B2989" s="4" t="s">
        <v>22</v>
      </c>
      <c r="C2989" s="4" t="s">
        <v>1675</v>
      </c>
      <c r="D2989" s="4" t="s">
        <v>3510</v>
      </c>
      <c r="E2989" s="4" t="s">
        <v>7098</v>
      </c>
      <c r="F2989" s="4">
        <v>571917</v>
      </c>
      <c r="G2989" s="5" t="s">
        <v>1291</v>
      </c>
      <c r="H2989" s="4">
        <v>0</v>
      </c>
      <c r="I2989" s="6">
        <v>5770000</v>
      </c>
      <c r="J2989" s="6">
        <v>3228768</v>
      </c>
      <c r="K2989" s="7">
        <f t="shared" si="92"/>
        <v>2541232</v>
      </c>
      <c r="L2989" s="4" t="str">
        <f t="shared" si="93"/>
        <v>SIN REPORTE</v>
      </c>
    </row>
    <row r="2990" spans="1:12" x14ac:dyDescent="0.2">
      <c r="A2990" s="4" t="s">
        <v>11</v>
      </c>
      <c r="B2990" s="4" t="s">
        <v>19</v>
      </c>
      <c r="C2990" s="4" t="s">
        <v>1275</v>
      </c>
      <c r="D2990" s="4" t="s">
        <v>3511</v>
      </c>
      <c r="E2990" s="4" t="s">
        <v>7099</v>
      </c>
      <c r="F2990" s="4">
        <v>1518826</v>
      </c>
      <c r="G2990" s="5" t="s">
        <v>1291</v>
      </c>
      <c r="H2990" s="4">
        <v>0</v>
      </c>
      <c r="I2990" s="6">
        <v>5780000</v>
      </c>
      <c r="J2990" s="6">
        <v>3229772</v>
      </c>
      <c r="K2990" s="7">
        <f t="shared" si="92"/>
        <v>2550228</v>
      </c>
      <c r="L2990" s="4" t="str">
        <f t="shared" si="93"/>
        <v>SIN REPORTE</v>
      </c>
    </row>
    <row r="2991" spans="1:12" x14ac:dyDescent="0.2">
      <c r="A2991" s="4" t="s">
        <v>11</v>
      </c>
      <c r="B2991" s="4" t="s">
        <v>25</v>
      </c>
      <c r="C2991" s="4" t="s">
        <v>887</v>
      </c>
      <c r="D2991" s="4" t="s">
        <v>3512</v>
      </c>
      <c r="E2991" s="4" t="s">
        <v>7100</v>
      </c>
      <c r="F2991" s="4">
        <v>740546</v>
      </c>
      <c r="G2991" s="5" t="s">
        <v>1291</v>
      </c>
      <c r="H2991" s="4">
        <v>0</v>
      </c>
      <c r="I2991" s="6">
        <v>5790000</v>
      </c>
      <c r="J2991" s="6">
        <v>3230776</v>
      </c>
      <c r="K2991" s="7">
        <f t="shared" si="92"/>
        <v>2559224</v>
      </c>
      <c r="L2991" s="4" t="str">
        <f t="shared" si="93"/>
        <v>SIN REPORTE</v>
      </c>
    </row>
    <row r="2992" spans="1:12" x14ac:dyDescent="0.2">
      <c r="A2992" s="4" t="s">
        <v>11</v>
      </c>
      <c r="B2992" s="4" t="s">
        <v>16</v>
      </c>
      <c r="C2992" s="4" t="s">
        <v>795</v>
      </c>
      <c r="D2992" s="4" t="s">
        <v>3513</v>
      </c>
      <c r="E2992" s="4" t="s">
        <v>7101</v>
      </c>
      <c r="F2992" s="4">
        <v>584050</v>
      </c>
      <c r="G2992" s="5" t="s">
        <v>1291</v>
      </c>
      <c r="H2992" s="4">
        <v>0</v>
      </c>
      <c r="I2992" s="6">
        <v>5800000</v>
      </c>
      <c r="J2992" s="6">
        <v>3231780</v>
      </c>
      <c r="K2992" s="7">
        <f t="shared" si="92"/>
        <v>2568220</v>
      </c>
      <c r="L2992" s="4" t="str">
        <f t="shared" si="93"/>
        <v>SIN REPORTE</v>
      </c>
    </row>
    <row r="2993" spans="1:12" x14ac:dyDescent="0.2">
      <c r="A2993" s="4" t="s">
        <v>11</v>
      </c>
      <c r="B2993" s="4" t="s">
        <v>12</v>
      </c>
      <c r="C2993" s="4" t="s">
        <v>1151</v>
      </c>
      <c r="D2993" s="4" t="s">
        <v>1403</v>
      </c>
      <c r="E2993" s="4" t="s">
        <v>7102</v>
      </c>
      <c r="F2993" s="4">
        <v>1357688</v>
      </c>
      <c r="G2993" s="5" t="s">
        <v>1291</v>
      </c>
      <c r="H2993" s="4">
        <v>0</v>
      </c>
      <c r="I2993" s="6">
        <v>5810000</v>
      </c>
      <c r="J2993" s="6">
        <v>3232784</v>
      </c>
      <c r="K2993" s="7">
        <f t="shared" si="92"/>
        <v>2577216</v>
      </c>
      <c r="L2993" s="4" t="str">
        <f t="shared" si="93"/>
        <v>SIN REPORTE</v>
      </c>
    </row>
    <row r="2994" spans="1:12" x14ac:dyDescent="0.2">
      <c r="A2994" s="4" t="s">
        <v>11</v>
      </c>
      <c r="B2994" s="4" t="s">
        <v>25</v>
      </c>
      <c r="C2994" s="4" t="s">
        <v>1423</v>
      </c>
      <c r="D2994" s="4" t="s">
        <v>158</v>
      </c>
      <c r="E2994" s="4" t="s">
        <v>7103</v>
      </c>
      <c r="F2994" s="4">
        <v>59275</v>
      </c>
      <c r="G2994" s="5" t="s">
        <v>1291</v>
      </c>
      <c r="H2994" s="4">
        <v>0</v>
      </c>
      <c r="I2994" s="6">
        <v>5820000</v>
      </c>
      <c r="J2994" s="6">
        <v>3233788</v>
      </c>
      <c r="K2994" s="7">
        <f t="shared" si="92"/>
        <v>2586212</v>
      </c>
      <c r="L2994" s="4" t="str">
        <f t="shared" si="93"/>
        <v>SIN REPORTE</v>
      </c>
    </row>
    <row r="2995" spans="1:12" x14ac:dyDescent="0.2">
      <c r="A2995" s="4" t="s">
        <v>11</v>
      </c>
      <c r="B2995" s="4" t="s">
        <v>12</v>
      </c>
      <c r="C2995" s="4" t="s">
        <v>1423</v>
      </c>
      <c r="D2995" s="4" t="s">
        <v>1415</v>
      </c>
      <c r="E2995" s="4" t="s">
        <v>7104</v>
      </c>
      <c r="F2995" s="4">
        <v>509859</v>
      </c>
      <c r="G2995" s="5" t="s">
        <v>1291</v>
      </c>
      <c r="H2995" s="4">
        <v>0</v>
      </c>
      <c r="I2995" s="6">
        <v>5830000</v>
      </c>
      <c r="J2995" s="6">
        <v>3234792</v>
      </c>
      <c r="K2995" s="7">
        <f t="shared" si="92"/>
        <v>2595208</v>
      </c>
      <c r="L2995" s="4" t="str">
        <f t="shared" si="93"/>
        <v>SIN REPORTE</v>
      </c>
    </row>
    <row r="2996" spans="1:12" x14ac:dyDescent="0.2">
      <c r="A2996" s="4" t="s">
        <v>11</v>
      </c>
      <c r="B2996" s="4" t="s">
        <v>146</v>
      </c>
      <c r="C2996" s="4" t="s">
        <v>3514</v>
      </c>
      <c r="D2996" s="4" t="s">
        <v>3515</v>
      </c>
      <c r="E2996" s="4" t="s">
        <v>7105</v>
      </c>
      <c r="F2996" s="4">
        <v>1758919</v>
      </c>
      <c r="G2996" s="5" t="s">
        <v>1291</v>
      </c>
      <c r="H2996" s="4">
        <v>0</v>
      </c>
      <c r="I2996" s="6">
        <v>5840000</v>
      </c>
      <c r="J2996" s="6">
        <v>3235796</v>
      </c>
      <c r="K2996" s="7">
        <f t="shared" si="92"/>
        <v>2604204</v>
      </c>
      <c r="L2996" s="4" t="str">
        <f t="shared" si="93"/>
        <v>SIN REPORTE</v>
      </c>
    </row>
    <row r="2997" spans="1:12" x14ac:dyDescent="0.2">
      <c r="A2997" s="4" t="s">
        <v>11</v>
      </c>
      <c r="B2997" s="4" t="s">
        <v>16</v>
      </c>
      <c r="C2997" s="4" t="s">
        <v>795</v>
      </c>
      <c r="D2997" s="4" t="s">
        <v>3516</v>
      </c>
      <c r="E2997" s="4" t="s">
        <v>7106</v>
      </c>
      <c r="F2997" s="4">
        <v>678514</v>
      </c>
      <c r="G2997" s="5" t="s">
        <v>1291</v>
      </c>
      <c r="H2997" s="4">
        <v>0</v>
      </c>
      <c r="I2997" s="6">
        <v>5850000</v>
      </c>
      <c r="J2997" s="6">
        <v>3236800</v>
      </c>
      <c r="K2997" s="7">
        <f t="shared" si="92"/>
        <v>2613200</v>
      </c>
      <c r="L2997" s="4" t="str">
        <f t="shared" si="93"/>
        <v>SIN REPORTE</v>
      </c>
    </row>
    <row r="2998" spans="1:12" x14ac:dyDescent="0.2">
      <c r="A2998" s="4" t="s">
        <v>11</v>
      </c>
      <c r="B2998" s="4" t="s">
        <v>12</v>
      </c>
      <c r="C2998" s="4" t="s">
        <v>3180</v>
      </c>
      <c r="D2998" s="4" t="s">
        <v>372</v>
      </c>
      <c r="E2998" s="4" t="s">
        <v>7107</v>
      </c>
      <c r="F2998" s="4">
        <v>600757</v>
      </c>
      <c r="G2998" s="5" t="s">
        <v>1291</v>
      </c>
      <c r="H2998" s="4">
        <v>0</v>
      </c>
      <c r="I2998" s="6">
        <v>5860000</v>
      </c>
      <c r="J2998" s="6">
        <v>3237804</v>
      </c>
      <c r="K2998" s="7">
        <f t="shared" si="92"/>
        <v>2622196</v>
      </c>
      <c r="L2998" s="4" t="str">
        <f t="shared" si="93"/>
        <v>SIN REPORTE</v>
      </c>
    </row>
    <row r="2999" spans="1:12" x14ac:dyDescent="0.2">
      <c r="A2999" s="4" t="s">
        <v>11</v>
      </c>
      <c r="B2999" s="4" t="s">
        <v>67</v>
      </c>
      <c r="C2999" s="4" t="s">
        <v>1282</v>
      </c>
      <c r="D2999" s="4" t="s">
        <v>883</v>
      </c>
      <c r="E2999" s="4" t="s">
        <v>7108</v>
      </c>
      <c r="F2999" s="4">
        <v>676617</v>
      </c>
      <c r="G2999" s="5" t="s">
        <v>1291</v>
      </c>
      <c r="H2999" s="4">
        <v>0</v>
      </c>
      <c r="I2999" s="6">
        <v>5870000</v>
      </c>
      <c r="J2999" s="6">
        <v>3238808</v>
      </c>
      <c r="K2999" s="7">
        <f t="shared" si="92"/>
        <v>2631192</v>
      </c>
      <c r="L2999" s="4" t="str">
        <f t="shared" si="93"/>
        <v>SIN REPORTE</v>
      </c>
    </row>
    <row r="3000" spans="1:12" x14ac:dyDescent="0.2">
      <c r="A3000" s="4" t="s">
        <v>11</v>
      </c>
      <c r="B3000" s="4" t="s">
        <v>50</v>
      </c>
      <c r="C3000" s="4" t="s">
        <v>1282</v>
      </c>
      <c r="D3000" s="4" t="s">
        <v>1415</v>
      </c>
      <c r="E3000" s="4" t="s">
        <v>7109</v>
      </c>
      <c r="F3000" s="4">
        <v>1539699</v>
      </c>
      <c r="G3000" s="5" t="s">
        <v>1291</v>
      </c>
      <c r="H3000" s="4">
        <v>0</v>
      </c>
      <c r="I3000" s="6">
        <v>5880000</v>
      </c>
      <c r="J3000" s="6">
        <v>3239812</v>
      </c>
      <c r="K3000" s="7">
        <f t="shared" si="92"/>
        <v>2640188</v>
      </c>
      <c r="L3000" s="4" t="str">
        <f t="shared" si="93"/>
        <v>SIN REPORTE</v>
      </c>
    </row>
    <row r="3001" spans="1:12" x14ac:dyDescent="0.2">
      <c r="A3001" s="4" t="s">
        <v>11</v>
      </c>
      <c r="B3001" s="4" t="s">
        <v>19</v>
      </c>
      <c r="C3001" s="4" t="s">
        <v>1286</v>
      </c>
      <c r="D3001" s="4" t="s">
        <v>3517</v>
      </c>
      <c r="E3001" s="4" t="s">
        <v>7110</v>
      </c>
      <c r="F3001" s="4">
        <v>520294</v>
      </c>
      <c r="G3001" s="5" t="s">
        <v>1291</v>
      </c>
      <c r="H3001" s="4">
        <v>0</v>
      </c>
      <c r="I3001" s="6">
        <v>5890000</v>
      </c>
      <c r="J3001" s="6">
        <v>3240816</v>
      </c>
      <c r="K3001" s="7">
        <f t="shared" si="92"/>
        <v>2649184</v>
      </c>
      <c r="L3001" s="4" t="str">
        <f t="shared" si="93"/>
        <v>SIN REPORTE</v>
      </c>
    </row>
    <row r="3002" spans="1:12" x14ac:dyDescent="0.2">
      <c r="A3002" s="4" t="s">
        <v>11</v>
      </c>
      <c r="B3002" s="4" t="s">
        <v>19</v>
      </c>
      <c r="C3002" s="4" t="s">
        <v>1282</v>
      </c>
      <c r="D3002" s="4" t="s">
        <v>408</v>
      </c>
      <c r="E3002" s="4" t="s">
        <v>7111</v>
      </c>
      <c r="F3002" s="4">
        <v>649150</v>
      </c>
      <c r="G3002" s="5" t="s">
        <v>1291</v>
      </c>
      <c r="H3002" s="4">
        <v>0</v>
      </c>
      <c r="I3002" s="6">
        <v>5900000</v>
      </c>
      <c r="J3002" s="6">
        <v>3241820</v>
      </c>
      <c r="K3002" s="7">
        <f t="shared" si="92"/>
        <v>2658180</v>
      </c>
      <c r="L3002" s="4" t="str">
        <f t="shared" si="93"/>
        <v>SIN REPORTE</v>
      </c>
    </row>
    <row r="3003" spans="1:12" x14ac:dyDescent="0.2">
      <c r="A3003" s="4" t="s">
        <v>11</v>
      </c>
      <c r="B3003" s="4" t="s">
        <v>12</v>
      </c>
      <c r="C3003" s="4" t="s">
        <v>3518</v>
      </c>
      <c r="D3003" s="4" t="s">
        <v>3519</v>
      </c>
      <c r="E3003" s="4" t="s">
        <v>7112</v>
      </c>
      <c r="F3003" s="4">
        <v>1599578</v>
      </c>
      <c r="G3003" s="5" t="s">
        <v>1291</v>
      </c>
      <c r="H3003" s="4">
        <v>0</v>
      </c>
      <c r="I3003" s="6">
        <v>5910000</v>
      </c>
      <c r="J3003" s="6">
        <v>3242824</v>
      </c>
      <c r="K3003" s="7">
        <f t="shared" si="92"/>
        <v>2667176</v>
      </c>
      <c r="L3003" s="4" t="str">
        <f t="shared" si="93"/>
        <v>SIN REPORTE</v>
      </c>
    </row>
    <row r="3004" spans="1:12" x14ac:dyDescent="0.2">
      <c r="A3004" s="4" t="s">
        <v>11</v>
      </c>
      <c r="B3004" s="4" t="s">
        <v>12</v>
      </c>
      <c r="C3004" s="4" t="s">
        <v>1217</v>
      </c>
      <c r="D3004" s="4" t="s">
        <v>2658</v>
      </c>
      <c r="E3004" s="4" t="s">
        <v>7113</v>
      </c>
      <c r="F3004" s="4">
        <v>36612</v>
      </c>
      <c r="G3004" s="5" t="s">
        <v>1291</v>
      </c>
      <c r="H3004" s="4">
        <v>0</v>
      </c>
      <c r="I3004" s="6">
        <v>5920000</v>
      </c>
      <c r="J3004" s="6">
        <v>3243828</v>
      </c>
      <c r="K3004" s="7">
        <f t="shared" si="92"/>
        <v>2676172</v>
      </c>
      <c r="L3004" s="4" t="str">
        <f t="shared" si="93"/>
        <v>SIN REPORTE</v>
      </c>
    </row>
    <row r="3005" spans="1:12" x14ac:dyDescent="0.2">
      <c r="A3005" s="4" t="s">
        <v>11</v>
      </c>
      <c r="B3005" s="4" t="s">
        <v>50</v>
      </c>
      <c r="C3005" s="4" t="s">
        <v>887</v>
      </c>
      <c r="D3005" s="4" t="s">
        <v>1441</v>
      </c>
      <c r="E3005" s="4" t="s">
        <v>7114</v>
      </c>
      <c r="F3005" s="4">
        <v>522761</v>
      </c>
      <c r="G3005" s="5" t="s">
        <v>1291</v>
      </c>
      <c r="H3005" s="4">
        <v>0</v>
      </c>
      <c r="I3005" s="6">
        <v>5930000</v>
      </c>
      <c r="J3005" s="6">
        <v>3244832</v>
      </c>
      <c r="K3005" s="7">
        <f t="shared" si="92"/>
        <v>2685168</v>
      </c>
      <c r="L3005" s="4" t="str">
        <f t="shared" si="93"/>
        <v>SIN REPORTE</v>
      </c>
    </row>
    <row r="3006" spans="1:12" x14ac:dyDescent="0.2">
      <c r="A3006" s="4" t="s">
        <v>11</v>
      </c>
      <c r="B3006" s="4" t="s">
        <v>19</v>
      </c>
      <c r="C3006" s="4" t="s">
        <v>1292</v>
      </c>
      <c r="D3006" s="4" t="s">
        <v>831</v>
      </c>
      <c r="E3006" s="4" t="s">
        <v>7115</v>
      </c>
      <c r="F3006" s="4">
        <v>1747748</v>
      </c>
      <c r="G3006" s="5" t="s">
        <v>1291</v>
      </c>
      <c r="H3006" s="4">
        <v>0</v>
      </c>
      <c r="I3006" s="6">
        <v>5940000</v>
      </c>
      <c r="J3006" s="6">
        <v>3245836</v>
      </c>
      <c r="K3006" s="7">
        <f t="shared" si="92"/>
        <v>2694164</v>
      </c>
      <c r="L3006" s="4" t="str">
        <f t="shared" si="93"/>
        <v>SIN REPORTE</v>
      </c>
    </row>
    <row r="3007" spans="1:12" x14ac:dyDescent="0.2">
      <c r="A3007" s="4" t="s">
        <v>11</v>
      </c>
      <c r="B3007" s="4" t="s">
        <v>12</v>
      </c>
      <c r="C3007" s="4" t="s">
        <v>1286</v>
      </c>
      <c r="D3007" s="4" t="s">
        <v>3520</v>
      </c>
      <c r="E3007" s="4" t="s">
        <v>7116</v>
      </c>
      <c r="F3007" s="4">
        <v>1661097</v>
      </c>
      <c r="G3007" s="5" t="s">
        <v>1291</v>
      </c>
      <c r="H3007" s="4">
        <v>0</v>
      </c>
      <c r="I3007" s="6">
        <v>5950000</v>
      </c>
      <c r="J3007" s="6">
        <v>3246840</v>
      </c>
      <c r="K3007" s="7">
        <f t="shared" si="92"/>
        <v>2703160</v>
      </c>
      <c r="L3007" s="4" t="str">
        <f t="shared" si="93"/>
        <v>SIN REPORTE</v>
      </c>
    </row>
    <row r="3008" spans="1:12" x14ac:dyDescent="0.2">
      <c r="A3008" s="4" t="s">
        <v>11</v>
      </c>
      <c r="B3008" s="4" t="s">
        <v>157</v>
      </c>
      <c r="C3008" s="4" t="s">
        <v>191</v>
      </c>
      <c r="D3008" s="4" t="s">
        <v>318</v>
      </c>
      <c r="E3008" s="4" t="s">
        <v>6203</v>
      </c>
      <c r="F3008" s="4">
        <v>1280484</v>
      </c>
      <c r="G3008" s="5" t="s">
        <v>1291</v>
      </c>
      <c r="H3008" s="4">
        <v>0</v>
      </c>
      <c r="I3008" s="6">
        <v>5960000</v>
      </c>
      <c r="J3008" s="6">
        <v>3247844</v>
      </c>
      <c r="K3008" s="7">
        <f t="shared" si="92"/>
        <v>2712156</v>
      </c>
      <c r="L3008" s="4" t="str">
        <f t="shared" si="93"/>
        <v>SIN REPORTE</v>
      </c>
    </row>
    <row r="3009" spans="1:12" x14ac:dyDescent="0.2">
      <c r="A3009" s="4" t="s">
        <v>11</v>
      </c>
      <c r="B3009" s="4" t="s">
        <v>19</v>
      </c>
      <c r="C3009" s="4" t="s">
        <v>191</v>
      </c>
      <c r="D3009" s="4" t="s">
        <v>2651</v>
      </c>
      <c r="E3009" s="4" t="s">
        <v>7117</v>
      </c>
      <c r="F3009" s="4">
        <v>641975</v>
      </c>
      <c r="G3009" s="5" t="s">
        <v>1291</v>
      </c>
      <c r="H3009" s="4">
        <v>0</v>
      </c>
      <c r="I3009" s="6">
        <v>5970000</v>
      </c>
      <c r="J3009" s="6">
        <v>3248848</v>
      </c>
      <c r="K3009" s="7">
        <f t="shared" si="92"/>
        <v>2721152</v>
      </c>
      <c r="L3009" s="4" t="str">
        <f t="shared" si="93"/>
        <v>SIN REPORTE</v>
      </c>
    </row>
    <row r="3010" spans="1:12" x14ac:dyDescent="0.2">
      <c r="A3010" s="4" t="s">
        <v>11</v>
      </c>
      <c r="B3010" s="4" t="s">
        <v>146</v>
      </c>
      <c r="C3010" s="4" t="s">
        <v>1148</v>
      </c>
      <c r="D3010" s="4" t="s">
        <v>902</v>
      </c>
      <c r="E3010" s="4" t="s">
        <v>7118</v>
      </c>
      <c r="F3010" s="4">
        <v>1503927</v>
      </c>
      <c r="G3010" s="5" t="s">
        <v>1291</v>
      </c>
      <c r="H3010" s="4">
        <v>0</v>
      </c>
      <c r="I3010" s="6">
        <v>5980000</v>
      </c>
      <c r="J3010" s="6">
        <v>3249852</v>
      </c>
      <c r="K3010" s="7">
        <f t="shared" si="92"/>
        <v>2730148</v>
      </c>
      <c r="L3010" s="4" t="str">
        <f t="shared" si="93"/>
        <v>SIN REPORTE</v>
      </c>
    </row>
    <row r="3011" spans="1:12" x14ac:dyDescent="0.2">
      <c r="A3011" s="4" t="s">
        <v>11</v>
      </c>
      <c r="B3011" s="4" t="s">
        <v>19</v>
      </c>
      <c r="C3011" s="4" t="s">
        <v>1148</v>
      </c>
      <c r="D3011" s="4" t="s">
        <v>3521</v>
      </c>
      <c r="E3011" s="4" t="s">
        <v>7119</v>
      </c>
      <c r="F3011" s="4">
        <v>1098571</v>
      </c>
      <c r="G3011" s="5" t="s">
        <v>1291</v>
      </c>
      <c r="H3011" s="4">
        <v>0</v>
      </c>
      <c r="I3011" s="6">
        <v>5990000</v>
      </c>
      <c r="J3011" s="6">
        <v>3250856</v>
      </c>
      <c r="K3011" s="7">
        <f t="shared" ref="K3011:K3074" si="94">I3011-J3011</f>
        <v>2739144</v>
      </c>
      <c r="L3011" s="4" t="str">
        <f t="shared" ref="L3011:L3074" si="95">IF(H3011=0,"SIN REPORTE",IF(H3011&lt;=90,"COBRO JURIDICO","CARTERA CASTIGADA"))</f>
        <v>SIN REPORTE</v>
      </c>
    </row>
    <row r="3012" spans="1:12" x14ac:dyDescent="0.2">
      <c r="A3012" s="4" t="s">
        <v>11</v>
      </c>
      <c r="B3012" s="4" t="s">
        <v>12</v>
      </c>
      <c r="C3012" s="4" t="s">
        <v>1148</v>
      </c>
      <c r="D3012" s="4" t="s">
        <v>3522</v>
      </c>
      <c r="E3012" s="4" t="s">
        <v>7120</v>
      </c>
      <c r="F3012" s="4">
        <v>1658549</v>
      </c>
      <c r="G3012" s="5" t="s">
        <v>1291</v>
      </c>
      <c r="H3012" s="4">
        <v>0</v>
      </c>
      <c r="I3012" s="6">
        <v>6000000</v>
      </c>
      <c r="J3012" s="6">
        <v>3251860</v>
      </c>
      <c r="K3012" s="7">
        <f t="shared" si="94"/>
        <v>2748140</v>
      </c>
      <c r="L3012" s="4" t="str">
        <f t="shared" si="95"/>
        <v>SIN REPORTE</v>
      </c>
    </row>
    <row r="3013" spans="1:12" x14ac:dyDescent="0.2">
      <c r="A3013" s="4" t="s">
        <v>11</v>
      </c>
      <c r="B3013" s="4" t="s">
        <v>19</v>
      </c>
      <c r="C3013" s="4" t="s">
        <v>1259</v>
      </c>
      <c r="D3013" s="4" t="s">
        <v>135</v>
      </c>
      <c r="E3013" s="4" t="s">
        <v>7121</v>
      </c>
      <c r="F3013" s="4">
        <v>1605136</v>
      </c>
      <c r="G3013" s="5" t="s">
        <v>1291</v>
      </c>
      <c r="H3013" s="4">
        <v>0</v>
      </c>
      <c r="I3013" s="6">
        <v>6010000</v>
      </c>
      <c r="J3013" s="6">
        <v>3252864</v>
      </c>
      <c r="K3013" s="7">
        <f t="shared" si="94"/>
        <v>2757136</v>
      </c>
      <c r="L3013" s="4" t="str">
        <f t="shared" si="95"/>
        <v>SIN REPORTE</v>
      </c>
    </row>
    <row r="3014" spans="1:12" x14ac:dyDescent="0.2">
      <c r="A3014" s="4" t="s">
        <v>11</v>
      </c>
      <c r="B3014" s="4" t="s">
        <v>12</v>
      </c>
      <c r="C3014" s="4" t="s">
        <v>1148</v>
      </c>
      <c r="D3014" s="4" t="s">
        <v>3523</v>
      </c>
      <c r="E3014" s="4" t="s">
        <v>7122</v>
      </c>
      <c r="F3014" s="4">
        <v>1137205</v>
      </c>
      <c r="G3014" s="5" t="s">
        <v>1291</v>
      </c>
      <c r="H3014" s="4">
        <v>0</v>
      </c>
      <c r="I3014" s="6">
        <v>6020000</v>
      </c>
      <c r="J3014" s="6">
        <v>3253868</v>
      </c>
      <c r="K3014" s="7">
        <f t="shared" si="94"/>
        <v>2766132</v>
      </c>
      <c r="L3014" s="4" t="str">
        <f t="shared" si="95"/>
        <v>SIN REPORTE</v>
      </c>
    </row>
    <row r="3015" spans="1:12" x14ac:dyDescent="0.2">
      <c r="A3015" s="4" t="s">
        <v>11</v>
      </c>
      <c r="B3015" s="4" t="s">
        <v>50</v>
      </c>
      <c r="C3015" s="4" t="s">
        <v>1760</v>
      </c>
      <c r="D3015" s="4" t="s">
        <v>3524</v>
      </c>
      <c r="E3015" s="4" t="s">
        <v>7123</v>
      </c>
      <c r="F3015" s="4">
        <v>672244</v>
      </c>
      <c r="G3015" s="5" t="s">
        <v>1291</v>
      </c>
      <c r="H3015" s="4">
        <v>0</v>
      </c>
      <c r="I3015" s="6">
        <v>6030000</v>
      </c>
      <c r="J3015" s="6">
        <v>3254872</v>
      </c>
      <c r="K3015" s="7">
        <f t="shared" si="94"/>
        <v>2775128</v>
      </c>
      <c r="L3015" s="4" t="str">
        <f t="shared" si="95"/>
        <v>SIN REPORTE</v>
      </c>
    </row>
    <row r="3016" spans="1:12" x14ac:dyDescent="0.2">
      <c r="A3016" s="4" t="s">
        <v>11</v>
      </c>
      <c r="B3016" s="4" t="s">
        <v>25</v>
      </c>
      <c r="C3016" s="4" t="s">
        <v>1760</v>
      </c>
      <c r="D3016" s="4" t="s">
        <v>3525</v>
      </c>
      <c r="E3016" s="4" t="s">
        <v>7124</v>
      </c>
      <c r="F3016" s="4">
        <v>1072568</v>
      </c>
      <c r="G3016" s="5" t="s">
        <v>1291</v>
      </c>
      <c r="H3016" s="4">
        <v>0</v>
      </c>
      <c r="I3016" s="6">
        <v>6040000</v>
      </c>
      <c r="J3016" s="6">
        <v>3255876</v>
      </c>
      <c r="K3016" s="7">
        <f t="shared" si="94"/>
        <v>2784124</v>
      </c>
      <c r="L3016" s="4" t="str">
        <f t="shared" si="95"/>
        <v>SIN REPORTE</v>
      </c>
    </row>
    <row r="3017" spans="1:12" x14ac:dyDescent="0.2">
      <c r="A3017" s="4" t="s">
        <v>11</v>
      </c>
      <c r="B3017" s="4" t="s">
        <v>19</v>
      </c>
      <c r="C3017" s="4" t="s">
        <v>191</v>
      </c>
      <c r="D3017" s="4" t="s">
        <v>3526</v>
      </c>
      <c r="E3017" s="4" t="s">
        <v>7125</v>
      </c>
      <c r="F3017" s="4">
        <v>767416</v>
      </c>
      <c r="G3017" s="5" t="s">
        <v>1291</v>
      </c>
      <c r="H3017" s="4">
        <v>0</v>
      </c>
      <c r="I3017" s="6">
        <v>6050000</v>
      </c>
      <c r="J3017" s="6">
        <v>3256880</v>
      </c>
      <c r="K3017" s="7">
        <f t="shared" si="94"/>
        <v>2793120</v>
      </c>
      <c r="L3017" s="4" t="str">
        <f t="shared" si="95"/>
        <v>SIN REPORTE</v>
      </c>
    </row>
    <row r="3018" spans="1:12" x14ac:dyDescent="0.2">
      <c r="A3018" s="4" t="s">
        <v>11</v>
      </c>
      <c r="B3018" s="4" t="s">
        <v>12</v>
      </c>
      <c r="C3018" s="4" t="s">
        <v>1036</v>
      </c>
      <c r="D3018" s="4" t="s">
        <v>3527</v>
      </c>
      <c r="E3018" s="4" t="s">
        <v>7126</v>
      </c>
      <c r="F3018" s="4">
        <v>573897</v>
      </c>
      <c r="G3018" s="5" t="s">
        <v>1291</v>
      </c>
      <c r="H3018" s="4">
        <v>0</v>
      </c>
      <c r="I3018" s="6">
        <v>6060000</v>
      </c>
      <c r="J3018" s="6">
        <v>3257884</v>
      </c>
      <c r="K3018" s="7">
        <f t="shared" si="94"/>
        <v>2802116</v>
      </c>
      <c r="L3018" s="4" t="str">
        <f t="shared" si="95"/>
        <v>SIN REPORTE</v>
      </c>
    </row>
    <row r="3019" spans="1:12" x14ac:dyDescent="0.2">
      <c r="A3019" s="4" t="s">
        <v>11</v>
      </c>
      <c r="B3019" s="4" t="s">
        <v>12</v>
      </c>
      <c r="C3019" s="4" t="s">
        <v>3528</v>
      </c>
      <c r="D3019" s="4" t="s">
        <v>3529</v>
      </c>
      <c r="E3019" s="4" t="s">
        <v>7127</v>
      </c>
      <c r="F3019" s="4">
        <v>96220</v>
      </c>
      <c r="G3019" s="5" t="s">
        <v>1291</v>
      </c>
      <c r="H3019" s="4">
        <v>0</v>
      </c>
      <c r="I3019" s="6">
        <v>6070000</v>
      </c>
      <c r="J3019" s="6">
        <v>3258888</v>
      </c>
      <c r="K3019" s="7">
        <f t="shared" si="94"/>
        <v>2811112</v>
      </c>
      <c r="L3019" s="4" t="str">
        <f t="shared" si="95"/>
        <v>SIN REPORTE</v>
      </c>
    </row>
    <row r="3020" spans="1:12" x14ac:dyDescent="0.2">
      <c r="A3020" s="4" t="s">
        <v>11</v>
      </c>
      <c r="B3020" s="4" t="s">
        <v>25</v>
      </c>
      <c r="C3020" s="4" t="s">
        <v>1296</v>
      </c>
      <c r="D3020" s="4" t="s">
        <v>600</v>
      </c>
      <c r="E3020" s="4" t="s">
        <v>7128</v>
      </c>
      <c r="F3020" s="4">
        <v>732709</v>
      </c>
      <c r="G3020" s="5" t="s">
        <v>1291</v>
      </c>
      <c r="H3020" s="4">
        <v>0</v>
      </c>
      <c r="I3020" s="6">
        <v>6080000</v>
      </c>
      <c r="J3020" s="6">
        <v>3259892</v>
      </c>
      <c r="K3020" s="7">
        <f t="shared" si="94"/>
        <v>2820108</v>
      </c>
      <c r="L3020" s="4" t="str">
        <f t="shared" si="95"/>
        <v>SIN REPORTE</v>
      </c>
    </row>
    <row r="3021" spans="1:12" x14ac:dyDescent="0.2">
      <c r="A3021" s="4" t="s">
        <v>11</v>
      </c>
      <c r="B3021" s="4" t="s">
        <v>12</v>
      </c>
      <c r="C3021" s="4" t="s">
        <v>1296</v>
      </c>
      <c r="D3021" s="4" t="s">
        <v>3530</v>
      </c>
      <c r="E3021" s="4" t="s">
        <v>7129</v>
      </c>
      <c r="F3021" s="4">
        <v>517944</v>
      </c>
      <c r="G3021" s="5" t="s">
        <v>1291</v>
      </c>
      <c r="H3021" s="4">
        <v>0</v>
      </c>
      <c r="I3021" s="6">
        <v>6090000</v>
      </c>
      <c r="J3021" s="6">
        <v>3260896</v>
      </c>
      <c r="K3021" s="7">
        <f t="shared" si="94"/>
        <v>2829104</v>
      </c>
      <c r="L3021" s="4" t="str">
        <f t="shared" si="95"/>
        <v>SIN REPORTE</v>
      </c>
    </row>
    <row r="3022" spans="1:12" x14ac:dyDescent="0.2">
      <c r="A3022" s="4" t="s">
        <v>11</v>
      </c>
      <c r="B3022" s="4" t="s">
        <v>25</v>
      </c>
      <c r="C3022" s="4" t="s">
        <v>1029</v>
      </c>
      <c r="D3022" s="4" t="s">
        <v>3531</v>
      </c>
      <c r="E3022" s="4" t="s">
        <v>7130</v>
      </c>
      <c r="F3022" s="4">
        <v>1380334</v>
      </c>
      <c r="G3022" s="5" t="s">
        <v>1291</v>
      </c>
      <c r="H3022" s="4">
        <v>0</v>
      </c>
      <c r="I3022" s="6">
        <v>6100000</v>
      </c>
      <c r="J3022" s="6">
        <v>3261900</v>
      </c>
      <c r="K3022" s="7">
        <f t="shared" si="94"/>
        <v>2838100</v>
      </c>
      <c r="L3022" s="4" t="str">
        <f t="shared" si="95"/>
        <v>SIN REPORTE</v>
      </c>
    </row>
    <row r="3023" spans="1:12" x14ac:dyDescent="0.2">
      <c r="A3023" s="4" t="s">
        <v>11</v>
      </c>
      <c r="B3023" s="4" t="s">
        <v>25</v>
      </c>
      <c r="C3023" s="4" t="s">
        <v>191</v>
      </c>
      <c r="D3023" s="4" t="s">
        <v>1050</v>
      </c>
      <c r="E3023" s="4" t="s">
        <v>4979</v>
      </c>
      <c r="F3023" s="4">
        <v>1687332</v>
      </c>
      <c r="G3023" s="5" t="s">
        <v>1291</v>
      </c>
      <c r="H3023" s="4">
        <v>0</v>
      </c>
      <c r="I3023" s="6">
        <v>6110000</v>
      </c>
      <c r="J3023" s="6">
        <v>3262904</v>
      </c>
      <c r="K3023" s="7">
        <f t="shared" si="94"/>
        <v>2847096</v>
      </c>
      <c r="L3023" s="4" t="str">
        <f t="shared" si="95"/>
        <v>SIN REPORTE</v>
      </c>
    </row>
    <row r="3024" spans="1:12" x14ac:dyDescent="0.2">
      <c r="A3024" s="4" t="s">
        <v>11</v>
      </c>
      <c r="B3024" s="4" t="s">
        <v>25</v>
      </c>
      <c r="C3024" s="4" t="s">
        <v>1454</v>
      </c>
      <c r="D3024" s="4" t="s">
        <v>3030</v>
      </c>
      <c r="E3024" s="4" t="s">
        <v>7131</v>
      </c>
      <c r="F3024" s="4">
        <v>1071503</v>
      </c>
      <c r="G3024" s="5" t="s">
        <v>1291</v>
      </c>
      <c r="H3024" s="4">
        <v>0</v>
      </c>
      <c r="I3024" s="6">
        <v>6120000</v>
      </c>
      <c r="J3024" s="6">
        <v>3263908</v>
      </c>
      <c r="K3024" s="7">
        <f t="shared" si="94"/>
        <v>2856092</v>
      </c>
      <c r="L3024" s="4" t="str">
        <f t="shared" si="95"/>
        <v>SIN REPORTE</v>
      </c>
    </row>
    <row r="3025" spans="1:12" x14ac:dyDescent="0.2">
      <c r="A3025" s="4" t="s">
        <v>11</v>
      </c>
      <c r="B3025" s="4" t="s">
        <v>67</v>
      </c>
      <c r="C3025" s="4" t="s">
        <v>686</v>
      </c>
      <c r="D3025" s="4" t="s">
        <v>1189</v>
      </c>
      <c r="E3025" s="4" t="s">
        <v>7132</v>
      </c>
      <c r="F3025" s="4">
        <v>1365665</v>
      </c>
      <c r="G3025" s="5" t="s">
        <v>1291</v>
      </c>
      <c r="H3025" s="4">
        <v>0</v>
      </c>
      <c r="I3025" s="6">
        <v>6130000</v>
      </c>
      <c r="J3025" s="6">
        <v>3264912</v>
      </c>
      <c r="K3025" s="7">
        <f t="shared" si="94"/>
        <v>2865088</v>
      </c>
      <c r="L3025" s="4" t="str">
        <f t="shared" si="95"/>
        <v>SIN REPORTE</v>
      </c>
    </row>
    <row r="3026" spans="1:12" x14ac:dyDescent="0.2">
      <c r="A3026" s="4" t="s">
        <v>11</v>
      </c>
      <c r="B3026" s="4" t="s">
        <v>16</v>
      </c>
      <c r="C3026" s="4" t="s">
        <v>1184</v>
      </c>
      <c r="D3026" s="4" t="s">
        <v>3532</v>
      </c>
      <c r="E3026" s="4" t="s">
        <v>7133</v>
      </c>
      <c r="F3026" s="4">
        <v>1681368</v>
      </c>
      <c r="G3026" s="5" t="s">
        <v>1291</v>
      </c>
      <c r="H3026" s="4">
        <v>0</v>
      </c>
      <c r="I3026" s="6">
        <v>6140000</v>
      </c>
      <c r="J3026" s="6">
        <v>3265916</v>
      </c>
      <c r="K3026" s="7">
        <f t="shared" si="94"/>
        <v>2874084</v>
      </c>
      <c r="L3026" s="4" t="str">
        <f t="shared" si="95"/>
        <v>SIN REPORTE</v>
      </c>
    </row>
    <row r="3027" spans="1:12" x14ac:dyDescent="0.2">
      <c r="A3027" s="4" t="s">
        <v>11</v>
      </c>
      <c r="B3027" s="4" t="s">
        <v>22</v>
      </c>
      <c r="C3027" s="4" t="s">
        <v>1148</v>
      </c>
      <c r="D3027" s="4" t="s">
        <v>661</v>
      </c>
      <c r="E3027" s="4" t="s">
        <v>7134</v>
      </c>
      <c r="F3027" s="4">
        <v>1606928</v>
      </c>
      <c r="G3027" s="5" t="s">
        <v>1291</v>
      </c>
      <c r="H3027" s="4">
        <v>0</v>
      </c>
      <c r="I3027" s="6">
        <v>6150000</v>
      </c>
      <c r="J3027" s="6">
        <v>3266920</v>
      </c>
      <c r="K3027" s="7">
        <f t="shared" si="94"/>
        <v>2883080</v>
      </c>
      <c r="L3027" s="4" t="str">
        <f t="shared" si="95"/>
        <v>SIN REPORTE</v>
      </c>
    </row>
    <row r="3028" spans="1:12" x14ac:dyDescent="0.2">
      <c r="A3028" s="4" t="s">
        <v>11</v>
      </c>
      <c r="B3028" s="4" t="s">
        <v>12</v>
      </c>
      <c r="C3028" s="4" t="s">
        <v>1148</v>
      </c>
      <c r="D3028" s="4" t="s">
        <v>341</v>
      </c>
      <c r="E3028" s="4" t="s">
        <v>7135</v>
      </c>
      <c r="F3028" s="4">
        <v>493740</v>
      </c>
      <c r="G3028" s="5" t="s">
        <v>1291</v>
      </c>
      <c r="H3028" s="4">
        <v>0</v>
      </c>
      <c r="I3028" s="6">
        <v>6160000</v>
      </c>
      <c r="J3028" s="6">
        <v>3267924</v>
      </c>
      <c r="K3028" s="7">
        <f t="shared" si="94"/>
        <v>2892076</v>
      </c>
      <c r="L3028" s="4" t="str">
        <f t="shared" si="95"/>
        <v>SIN REPORTE</v>
      </c>
    </row>
    <row r="3029" spans="1:12" x14ac:dyDescent="0.2">
      <c r="A3029" s="4" t="s">
        <v>11</v>
      </c>
      <c r="B3029" s="4" t="s">
        <v>25</v>
      </c>
      <c r="C3029" s="4" t="s">
        <v>1054</v>
      </c>
      <c r="D3029" s="4" t="s">
        <v>1250</v>
      </c>
      <c r="E3029" s="4" t="s">
        <v>7136</v>
      </c>
      <c r="F3029" s="4">
        <v>732725</v>
      </c>
      <c r="G3029" s="5" t="s">
        <v>1291</v>
      </c>
      <c r="H3029" s="4">
        <v>0</v>
      </c>
      <c r="I3029" s="6">
        <v>6170000</v>
      </c>
      <c r="J3029" s="6">
        <v>3268928</v>
      </c>
      <c r="K3029" s="7">
        <f t="shared" si="94"/>
        <v>2901072</v>
      </c>
      <c r="L3029" s="4" t="str">
        <f t="shared" si="95"/>
        <v>SIN REPORTE</v>
      </c>
    </row>
    <row r="3030" spans="1:12" x14ac:dyDescent="0.2">
      <c r="A3030" s="4" t="s">
        <v>11</v>
      </c>
      <c r="B3030" s="4" t="s">
        <v>146</v>
      </c>
      <c r="C3030" s="4" t="s">
        <v>1148</v>
      </c>
      <c r="D3030" s="4" t="s">
        <v>3533</v>
      </c>
      <c r="E3030" s="4" t="s">
        <v>7137</v>
      </c>
      <c r="F3030" s="4">
        <v>741262</v>
      </c>
      <c r="G3030" s="5" t="s">
        <v>1291</v>
      </c>
      <c r="H3030" s="4">
        <v>0</v>
      </c>
      <c r="I3030" s="6">
        <v>6180000</v>
      </c>
      <c r="J3030" s="6">
        <v>3269932</v>
      </c>
      <c r="K3030" s="7">
        <f t="shared" si="94"/>
        <v>2910068</v>
      </c>
      <c r="L3030" s="4" t="str">
        <f t="shared" si="95"/>
        <v>SIN REPORTE</v>
      </c>
    </row>
    <row r="3031" spans="1:12" x14ac:dyDescent="0.2">
      <c r="A3031" s="4" t="s">
        <v>11</v>
      </c>
      <c r="B3031" s="4" t="s">
        <v>16</v>
      </c>
      <c r="C3031" s="4" t="s">
        <v>700</v>
      </c>
      <c r="D3031" s="4" t="s">
        <v>3534</v>
      </c>
      <c r="E3031" s="4" t="s">
        <v>7138</v>
      </c>
      <c r="F3031" s="4">
        <v>37552</v>
      </c>
      <c r="G3031" s="5" t="s">
        <v>1291</v>
      </c>
      <c r="H3031" s="4">
        <v>0</v>
      </c>
      <c r="I3031" s="6">
        <v>6190000</v>
      </c>
      <c r="J3031" s="6">
        <v>3270936</v>
      </c>
      <c r="K3031" s="7">
        <f t="shared" si="94"/>
        <v>2919064</v>
      </c>
      <c r="L3031" s="4" t="str">
        <f t="shared" si="95"/>
        <v>SIN REPORTE</v>
      </c>
    </row>
    <row r="3032" spans="1:12" x14ac:dyDescent="0.2">
      <c r="A3032" s="4" t="s">
        <v>11</v>
      </c>
      <c r="B3032" s="4" t="s">
        <v>19</v>
      </c>
      <c r="C3032" s="4" t="s">
        <v>1342</v>
      </c>
      <c r="D3032" s="4" t="s">
        <v>3535</v>
      </c>
      <c r="E3032" s="4" t="s">
        <v>7139</v>
      </c>
      <c r="F3032" s="4">
        <v>740629</v>
      </c>
      <c r="G3032" s="5" t="s">
        <v>1291</v>
      </c>
      <c r="H3032" s="4">
        <v>0</v>
      </c>
      <c r="I3032" s="6">
        <v>6200000</v>
      </c>
      <c r="J3032" s="6">
        <v>3271940</v>
      </c>
      <c r="K3032" s="7">
        <f t="shared" si="94"/>
        <v>2928060</v>
      </c>
      <c r="L3032" s="4" t="str">
        <f t="shared" si="95"/>
        <v>SIN REPORTE</v>
      </c>
    </row>
    <row r="3033" spans="1:12" x14ac:dyDescent="0.2">
      <c r="A3033" s="4" t="s">
        <v>11</v>
      </c>
      <c r="B3033" s="4" t="s">
        <v>157</v>
      </c>
      <c r="C3033" s="4" t="s">
        <v>1342</v>
      </c>
      <c r="D3033" s="4" t="s">
        <v>262</v>
      </c>
      <c r="E3033" s="4" t="s">
        <v>7140</v>
      </c>
      <c r="F3033" s="4">
        <v>1510294</v>
      </c>
      <c r="G3033" s="5" t="s">
        <v>1291</v>
      </c>
      <c r="H3033" s="4">
        <v>0</v>
      </c>
      <c r="I3033" s="6">
        <v>6210000</v>
      </c>
      <c r="J3033" s="6">
        <v>3272944</v>
      </c>
      <c r="K3033" s="7">
        <f t="shared" si="94"/>
        <v>2937056</v>
      </c>
      <c r="L3033" s="4" t="str">
        <f t="shared" si="95"/>
        <v>SIN REPORTE</v>
      </c>
    </row>
    <row r="3034" spans="1:12" x14ac:dyDescent="0.2">
      <c r="A3034" s="4" t="s">
        <v>11</v>
      </c>
      <c r="B3034" s="4" t="s">
        <v>12</v>
      </c>
      <c r="C3034" s="4" t="s">
        <v>625</v>
      </c>
      <c r="D3034" s="4" t="s">
        <v>158</v>
      </c>
      <c r="E3034" s="4" t="s">
        <v>7141</v>
      </c>
      <c r="F3034" s="4">
        <v>1509668</v>
      </c>
      <c r="G3034" s="5" t="s">
        <v>1291</v>
      </c>
      <c r="H3034" s="4">
        <v>0</v>
      </c>
      <c r="I3034" s="6">
        <v>6220000</v>
      </c>
      <c r="J3034" s="6">
        <v>3273948</v>
      </c>
      <c r="K3034" s="7">
        <f t="shared" si="94"/>
        <v>2946052</v>
      </c>
      <c r="L3034" s="4" t="str">
        <f t="shared" si="95"/>
        <v>SIN REPORTE</v>
      </c>
    </row>
    <row r="3035" spans="1:12" x14ac:dyDescent="0.2">
      <c r="A3035" s="4" t="s">
        <v>11</v>
      </c>
      <c r="B3035" s="4" t="s">
        <v>12</v>
      </c>
      <c r="C3035" s="4" t="s">
        <v>1289</v>
      </c>
      <c r="D3035" s="4" t="s">
        <v>831</v>
      </c>
      <c r="E3035" s="4" t="s">
        <v>7142</v>
      </c>
      <c r="F3035" s="4">
        <v>857688</v>
      </c>
      <c r="G3035" s="5" t="s">
        <v>1291</v>
      </c>
      <c r="H3035" s="4">
        <v>0</v>
      </c>
      <c r="I3035" s="6">
        <v>6230000</v>
      </c>
      <c r="J3035" s="6">
        <v>3274952</v>
      </c>
      <c r="K3035" s="7">
        <f t="shared" si="94"/>
        <v>2955048</v>
      </c>
      <c r="L3035" s="4" t="str">
        <f t="shared" si="95"/>
        <v>SIN REPORTE</v>
      </c>
    </row>
    <row r="3036" spans="1:12" x14ac:dyDescent="0.2">
      <c r="A3036" s="4" t="s">
        <v>11</v>
      </c>
      <c r="B3036" s="4" t="s">
        <v>22</v>
      </c>
      <c r="C3036" s="4" t="s">
        <v>625</v>
      </c>
      <c r="D3036" s="4" t="s">
        <v>1219</v>
      </c>
      <c r="E3036" s="4" t="s">
        <v>7143</v>
      </c>
      <c r="F3036" s="4">
        <v>38964</v>
      </c>
      <c r="G3036" s="5" t="s">
        <v>1291</v>
      </c>
      <c r="H3036" s="4">
        <v>0</v>
      </c>
      <c r="I3036" s="6">
        <v>6240000</v>
      </c>
      <c r="J3036" s="6">
        <v>3275956</v>
      </c>
      <c r="K3036" s="7">
        <f t="shared" si="94"/>
        <v>2964044</v>
      </c>
      <c r="L3036" s="4" t="str">
        <f t="shared" si="95"/>
        <v>SIN REPORTE</v>
      </c>
    </row>
    <row r="3037" spans="1:12" x14ac:dyDescent="0.2">
      <c r="A3037" s="4" t="s">
        <v>11</v>
      </c>
      <c r="B3037" s="4" t="s">
        <v>12</v>
      </c>
      <c r="C3037" s="4" t="s">
        <v>1454</v>
      </c>
      <c r="D3037" s="4" t="s">
        <v>3536</v>
      </c>
      <c r="E3037" s="4" t="s">
        <v>7144</v>
      </c>
      <c r="F3037" s="4">
        <v>619203</v>
      </c>
      <c r="G3037" s="5" t="s">
        <v>1291</v>
      </c>
      <c r="H3037" s="4">
        <v>0</v>
      </c>
      <c r="I3037" s="6">
        <v>6250000</v>
      </c>
      <c r="J3037" s="6">
        <v>3276960</v>
      </c>
      <c r="K3037" s="7">
        <f t="shared" si="94"/>
        <v>2973040</v>
      </c>
      <c r="L3037" s="4" t="str">
        <f t="shared" si="95"/>
        <v>SIN REPORTE</v>
      </c>
    </row>
    <row r="3038" spans="1:12" x14ac:dyDescent="0.2">
      <c r="A3038" s="4" t="s">
        <v>11</v>
      </c>
      <c r="B3038" s="4" t="s">
        <v>12</v>
      </c>
      <c r="C3038" s="4" t="s">
        <v>747</v>
      </c>
      <c r="D3038" s="4" t="s">
        <v>3537</v>
      </c>
      <c r="E3038" s="4" t="s">
        <v>7145</v>
      </c>
      <c r="F3038" s="4">
        <v>1686896</v>
      </c>
      <c r="G3038" s="5" t="s">
        <v>1291</v>
      </c>
      <c r="H3038" s="4">
        <v>0</v>
      </c>
      <c r="I3038" s="6">
        <v>6260000</v>
      </c>
      <c r="J3038" s="6">
        <v>3277964</v>
      </c>
      <c r="K3038" s="7">
        <f t="shared" si="94"/>
        <v>2982036</v>
      </c>
      <c r="L3038" s="4" t="str">
        <f t="shared" si="95"/>
        <v>SIN REPORTE</v>
      </c>
    </row>
    <row r="3039" spans="1:12" x14ac:dyDescent="0.2">
      <c r="A3039" s="4" t="s">
        <v>11</v>
      </c>
      <c r="B3039" s="4" t="s">
        <v>16</v>
      </c>
      <c r="C3039" s="4" t="s">
        <v>747</v>
      </c>
      <c r="D3039" s="4" t="s">
        <v>3538</v>
      </c>
      <c r="E3039" s="4" t="s">
        <v>7146</v>
      </c>
      <c r="F3039" s="4">
        <v>772085</v>
      </c>
      <c r="G3039" s="5" t="s">
        <v>1291</v>
      </c>
      <c r="H3039" s="4">
        <v>0</v>
      </c>
      <c r="I3039" s="6">
        <v>6270000</v>
      </c>
      <c r="J3039" s="6">
        <v>3278968</v>
      </c>
      <c r="K3039" s="7">
        <f t="shared" si="94"/>
        <v>2991032</v>
      </c>
      <c r="L3039" s="4" t="str">
        <f t="shared" si="95"/>
        <v>SIN REPORTE</v>
      </c>
    </row>
    <row r="3040" spans="1:12" x14ac:dyDescent="0.2">
      <c r="A3040" s="4" t="s">
        <v>11</v>
      </c>
      <c r="B3040" s="4" t="s">
        <v>12</v>
      </c>
      <c r="C3040" s="4" t="s">
        <v>747</v>
      </c>
      <c r="D3040" s="4" t="s">
        <v>3539</v>
      </c>
      <c r="E3040" s="4" t="s">
        <v>7147</v>
      </c>
      <c r="F3040" s="4">
        <v>620573</v>
      </c>
      <c r="G3040" s="5" t="s">
        <v>1291</v>
      </c>
      <c r="H3040" s="4">
        <v>0</v>
      </c>
      <c r="I3040" s="6">
        <v>6280000</v>
      </c>
      <c r="J3040" s="6">
        <v>3279972</v>
      </c>
      <c r="K3040" s="7">
        <f t="shared" si="94"/>
        <v>3000028</v>
      </c>
      <c r="L3040" s="4" t="str">
        <f t="shared" si="95"/>
        <v>SIN REPORTE</v>
      </c>
    </row>
    <row r="3041" spans="1:12" x14ac:dyDescent="0.2">
      <c r="A3041" s="4" t="s">
        <v>11</v>
      </c>
      <c r="B3041" s="4" t="s">
        <v>12</v>
      </c>
      <c r="C3041" s="4" t="s">
        <v>3540</v>
      </c>
      <c r="D3041" s="4" t="s">
        <v>3541</v>
      </c>
      <c r="E3041" s="4" t="s">
        <v>7148</v>
      </c>
      <c r="F3041" s="4">
        <v>616704</v>
      </c>
      <c r="G3041" s="5" t="s">
        <v>1291</v>
      </c>
      <c r="H3041" s="4">
        <v>0</v>
      </c>
      <c r="I3041" s="6">
        <v>6290000</v>
      </c>
      <c r="J3041" s="6">
        <v>3280976</v>
      </c>
      <c r="K3041" s="7">
        <f t="shared" si="94"/>
        <v>3009024</v>
      </c>
      <c r="L3041" s="4" t="str">
        <f t="shared" si="95"/>
        <v>SIN REPORTE</v>
      </c>
    </row>
    <row r="3042" spans="1:12" x14ac:dyDescent="0.2">
      <c r="A3042" s="4" t="s">
        <v>11</v>
      </c>
      <c r="B3042" s="4" t="s">
        <v>157</v>
      </c>
      <c r="C3042" s="4" t="s">
        <v>747</v>
      </c>
      <c r="D3042" s="4" t="s">
        <v>3542</v>
      </c>
      <c r="E3042" s="4" t="s">
        <v>7149</v>
      </c>
      <c r="F3042" s="4">
        <v>762219</v>
      </c>
      <c r="G3042" s="5" t="s">
        <v>1291</v>
      </c>
      <c r="H3042" s="4">
        <v>0</v>
      </c>
      <c r="I3042" s="6">
        <v>6300000</v>
      </c>
      <c r="J3042" s="6">
        <v>3281980</v>
      </c>
      <c r="K3042" s="7">
        <f t="shared" si="94"/>
        <v>3018020</v>
      </c>
      <c r="L3042" s="4" t="str">
        <f t="shared" si="95"/>
        <v>SIN REPORTE</v>
      </c>
    </row>
    <row r="3043" spans="1:12" x14ac:dyDescent="0.2">
      <c r="A3043" s="4" t="s">
        <v>11</v>
      </c>
      <c r="B3043" s="4" t="s">
        <v>25</v>
      </c>
      <c r="C3043" s="4" t="s">
        <v>1220</v>
      </c>
      <c r="D3043" s="4" t="s">
        <v>1810</v>
      </c>
      <c r="E3043" s="4" t="s">
        <v>7150</v>
      </c>
      <c r="F3043" s="4">
        <v>616233</v>
      </c>
      <c r="G3043" s="5" t="s">
        <v>1291</v>
      </c>
      <c r="H3043" s="4">
        <v>0</v>
      </c>
      <c r="I3043" s="6">
        <v>6310000</v>
      </c>
      <c r="J3043" s="6">
        <v>3282984</v>
      </c>
      <c r="K3043" s="7">
        <f t="shared" si="94"/>
        <v>3027016</v>
      </c>
      <c r="L3043" s="4" t="str">
        <f t="shared" si="95"/>
        <v>SIN REPORTE</v>
      </c>
    </row>
    <row r="3044" spans="1:12" x14ac:dyDescent="0.2">
      <c r="A3044" s="4" t="s">
        <v>11</v>
      </c>
      <c r="B3044" s="4" t="s">
        <v>12</v>
      </c>
      <c r="C3044" s="4" t="s">
        <v>1184</v>
      </c>
      <c r="D3044" s="4" t="s">
        <v>661</v>
      </c>
      <c r="E3044" s="4" t="s">
        <v>7151</v>
      </c>
      <c r="F3044" s="4">
        <v>170132</v>
      </c>
      <c r="G3044" s="5" t="s">
        <v>1291</v>
      </c>
      <c r="H3044" s="4">
        <v>0</v>
      </c>
      <c r="I3044" s="6">
        <v>6320000</v>
      </c>
      <c r="J3044" s="6">
        <v>3283988</v>
      </c>
      <c r="K3044" s="7">
        <f t="shared" si="94"/>
        <v>3036012</v>
      </c>
      <c r="L3044" s="4" t="str">
        <f t="shared" si="95"/>
        <v>SIN REPORTE</v>
      </c>
    </row>
    <row r="3045" spans="1:12" x14ac:dyDescent="0.2">
      <c r="A3045" s="4" t="s">
        <v>11</v>
      </c>
      <c r="B3045" s="4" t="s">
        <v>488</v>
      </c>
      <c r="C3045" s="4" t="s">
        <v>1184</v>
      </c>
      <c r="D3045" s="4" t="s">
        <v>3543</v>
      </c>
      <c r="E3045" s="4" t="s">
        <v>7152</v>
      </c>
      <c r="F3045" s="4">
        <v>685840</v>
      </c>
      <c r="G3045" s="5" t="s">
        <v>1291</v>
      </c>
      <c r="H3045" s="4">
        <v>0</v>
      </c>
      <c r="I3045" s="6">
        <v>6330000</v>
      </c>
      <c r="J3045" s="6">
        <v>3284992</v>
      </c>
      <c r="K3045" s="7">
        <f t="shared" si="94"/>
        <v>3045008</v>
      </c>
      <c r="L3045" s="4" t="str">
        <f t="shared" si="95"/>
        <v>SIN REPORTE</v>
      </c>
    </row>
    <row r="3046" spans="1:12" x14ac:dyDescent="0.2">
      <c r="A3046" s="4" t="s">
        <v>11</v>
      </c>
      <c r="B3046" s="4" t="s">
        <v>12</v>
      </c>
      <c r="C3046" s="4" t="s">
        <v>586</v>
      </c>
      <c r="D3046" s="4" t="s">
        <v>3544</v>
      </c>
      <c r="E3046" s="4" t="s">
        <v>7153</v>
      </c>
      <c r="F3046" s="4">
        <v>618783</v>
      </c>
      <c r="G3046" s="5" t="s">
        <v>1291</v>
      </c>
      <c r="H3046" s="4">
        <v>0</v>
      </c>
      <c r="I3046" s="6">
        <v>6340000</v>
      </c>
      <c r="J3046" s="6">
        <v>3285996</v>
      </c>
      <c r="K3046" s="7">
        <f t="shared" si="94"/>
        <v>3054004</v>
      </c>
      <c r="L3046" s="4" t="str">
        <f t="shared" si="95"/>
        <v>SIN REPORTE</v>
      </c>
    </row>
    <row r="3047" spans="1:12" x14ac:dyDescent="0.2">
      <c r="A3047" s="4" t="s">
        <v>11</v>
      </c>
      <c r="B3047" s="4" t="s">
        <v>19</v>
      </c>
      <c r="C3047" s="4" t="s">
        <v>1184</v>
      </c>
      <c r="D3047" s="4" t="s">
        <v>52</v>
      </c>
      <c r="E3047" s="4" t="s">
        <v>7154</v>
      </c>
      <c r="F3047" s="4">
        <v>629046</v>
      </c>
      <c r="G3047" s="5" t="s">
        <v>1291</v>
      </c>
      <c r="H3047" s="4">
        <v>0</v>
      </c>
      <c r="I3047" s="6">
        <v>6350000</v>
      </c>
      <c r="J3047" s="6">
        <v>3287000</v>
      </c>
      <c r="K3047" s="7">
        <f t="shared" si="94"/>
        <v>3063000</v>
      </c>
      <c r="L3047" s="4" t="str">
        <f t="shared" si="95"/>
        <v>SIN REPORTE</v>
      </c>
    </row>
    <row r="3048" spans="1:12" x14ac:dyDescent="0.2">
      <c r="A3048" s="4" t="s">
        <v>11</v>
      </c>
      <c r="B3048" s="4" t="s">
        <v>12</v>
      </c>
      <c r="C3048" s="4" t="s">
        <v>1675</v>
      </c>
      <c r="D3048" s="4" t="s">
        <v>2637</v>
      </c>
      <c r="E3048" s="4" t="s">
        <v>7155</v>
      </c>
      <c r="F3048" s="4">
        <v>1659364</v>
      </c>
      <c r="G3048" s="5" t="s">
        <v>1291</v>
      </c>
      <c r="H3048" s="4">
        <v>0</v>
      </c>
      <c r="I3048" s="6">
        <v>6360000</v>
      </c>
      <c r="J3048" s="6">
        <v>3288004</v>
      </c>
      <c r="K3048" s="7">
        <f t="shared" si="94"/>
        <v>3071996</v>
      </c>
      <c r="L3048" s="4" t="str">
        <f t="shared" si="95"/>
        <v>SIN REPORTE</v>
      </c>
    </row>
    <row r="3049" spans="1:12" x14ac:dyDescent="0.2">
      <c r="A3049" s="4" t="s">
        <v>11</v>
      </c>
      <c r="B3049" s="4" t="s">
        <v>22</v>
      </c>
      <c r="C3049" s="4" t="s">
        <v>3545</v>
      </c>
      <c r="D3049" s="4" t="s">
        <v>77</v>
      </c>
      <c r="E3049" s="4" t="s">
        <v>7156</v>
      </c>
      <c r="F3049" s="4">
        <v>749224</v>
      </c>
      <c r="G3049" s="5" t="s">
        <v>1291</v>
      </c>
      <c r="H3049" s="4">
        <v>0</v>
      </c>
      <c r="I3049" s="6">
        <v>6370000</v>
      </c>
      <c r="J3049" s="6">
        <v>3289008</v>
      </c>
      <c r="K3049" s="7">
        <f t="shared" si="94"/>
        <v>3080992</v>
      </c>
      <c r="L3049" s="4" t="str">
        <f t="shared" si="95"/>
        <v>SIN REPORTE</v>
      </c>
    </row>
    <row r="3050" spans="1:12" x14ac:dyDescent="0.2">
      <c r="A3050" s="4" t="s">
        <v>11</v>
      </c>
      <c r="B3050" s="4" t="s">
        <v>19</v>
      </c>
      <c r="C3050" s="4" t="s">
        <v>1184</v>
      </c>
      <c r="D3050" s="4" t="s">
        <v>330</v>
      </c>
      <c r="E3050" s="4" t="s">
        <v>7157</v>
      </c>
      <c r="F3050" s="4">
        <v>52239</v>
      </c>
      <c r="G3050" s="5" t="s">
        <v>1291</v>
      </c>
      <c r="H3050" s="4">
        <v>0</v>
      </c>
      <c r="I3050" s="6">
        <v>6380000</v>
      </c>
      <c r="J3050" s="6">
        <v>3290012</v>
      </c>
      <c r="K3050" s="7">
        <f t="shared" si="94"/>
        <v>3089988</v>
      </c>
      <c r="L3050" s="4" t="str">
        <f t="shared" si="95"/>
        <v>SIN REPORTE</v>
      </c>
    </row>
    <row r="3051" spans="1:12" x14ac:dyDescent="0.2">
      <c r="A3051" s="4" t="s">
        <v>11</v>
      </c>
      <c r="B3051" s="4" t="s">
        <v>12</v>
      </c>
      <c r="C3051" s="4" t="s">
        <v>765</v>
      </c>
      <c r="D3051" s="4" t="s">
        <v>3546</v>
      </c>
      <c r="E3051" s="4" t="s">
        <v>7158</v>
      </c>
      <c r="F3051" s="4">
        <v>1436987</v>
      </c>
      <c r="G3051" s="5" t="s">
        <v>1291</v>
      </c>
      <c r="H3051" s="4">
        <v>0</v>
      </c>
      <c r="I3051" s="6">
        <v>6390000</v>
      </c>
      <c r="J3051" s="6">
        <v>3291016</v>
      </c>
      <c r="K3051" s="7">
        <f t="shared" si="94"/>
        <v>3098984</v>
      </c>
      <c r="L3051" s="4" t="str">
        <f t="shared" si="95"/>
        <v>SIN REPORTE</v>
      </c>
    </row>
    <row r="3052" spans="1:12" x14ac:dyDescent="0.2">
      <c r="A3052" s="4" t="s">
        <v>11</v>
      </c>
      <c r="B3052" s="4" t="s">
        <v>12</v>
      </c>
      <c r="C3052" s="4" t="s">
        <v>3547</v>
      </c>
      <c r="D3052" s="4" t="s">
        <v>3408</v>
      </c>
      <c r="E3052" s="4" t="s">
        <v>7159</v>
      </c>
      <c r="F3052" s="4">
        <v>1659430</v>
      </c>
      <c r="G3052" s="5" t="s">
        <v>1291</v>
      </c>
      <c r="H3052" s="4">
        <v>0</v>
      </c>
      <c r="I3052" s="6">
        <v>6400000</v>
      </c>
      <c r="J3052" s="6">
        <v>3292020</v>
      </c>
      <c r="K3052" s="7">
        <f t="shared" si="94"/>
        <v>3107980</v>
      </c>
      <c r="L3052" s="4" t="str">
        <f t="shared" si="95"/>
        <v>SIN REPORTE</v>
      </c>
    </row>
    <row r="3053" spans="1:12" x14ac:dyDescent="0.2">
      <c r="A3053" s="4" t="s">
        <v>11</v>
      </c>
      <c r="B3053" s="4" t="s">
        <v>50</v>
      </c>
      <c r="C3053" s="4" t="s">
        <v>1235</v>
      </c>
      <c r="D3053" s="4" t="s">
        <v>3548</v>
      </c>
      <c r="E3053" s="4" t="s">
        <v>7160</v>
      </c>
      <c r="F3053" s="4">
        <v>323004</v>
      </c>
      <c r="G3053" s="5" t="s">
        <v>1291</v>
      </c>
      <c r="H3053" s="4">
        <v>0</v>
      </c>
      <c r="I3053" s="6">
        <v>6410000</v>
      </c>
      <c r="J3053" s="6">
        <v>3293024</v>
      </c>
      <c r="K3053" s="7">
        <f t="shared" si="94"/>
        <v>3116976</v>
      </c>
      <c r="L3053" s="4" t="str">
        <f t="shared" si="95"/>
        <v>SIN REPORTE</v>
      </c>
    </row>
    <row r="3054" spans="1:12" x14ac:dyDescent="0.2">
      <c r="A3054" s="4" t="s">
        <v>11</v>
      </c>
      <c r="B3054" s="4" t="s">
        <v>12</v>
      </c>
      <c r="C3054" s="4" t="s">
        <v>795</v>
      </c>
      <c r="D3054" s="4" t="s">
        <v>3549</v>
      </c>
      <c r="E3054" s="4" t="s">
        <v>7161</v>
      </c>
      <c r="F3054" s="4">
        <v>567535</v>
      </c>
      <c r="G3054" s="5" t="s">
        <v>1291</v>
      </c>
      <c r="H3054" s="4">
        <v>0</v>
      </c>
      <c r="I3054" s="6">
        <v>6420000</v>
      </c>
      <c r="J3054" s="6">
        <v>3294028</v>
      </c>
      <c r="K3054" s="7">
        <f t="shared" si="94"/>
        <v>3125972</v>
      </c>
      <c r="L3054" s="4" t="str">
        <f t="shared" si="95"/>
        <v>SIN REPORTE</v>
      </c>
    </row>
    <row r="3055" spans="1:12" x14ac:dyDescent="0.2">
      <c r="A3055" s="4" t="s">
        <v>11</v>
      </c>
      <c r="B3055" s="4" t="s">
        <v>22</v>
      </c>
      <c r="C3055" s="4" t="s">
        <v>1235</v>
      </c>
      <c r="D3055" s="4" t="s">
        <v>3550</v>
      </c>
      <c r="E3055" s="4" t="s">
        <v>7162</v>
      </c>
      <c r="F3055" s="4">
        <v>619005</v>
      </c>
      <c r="G3055" s="5" t="s">
        <v>1291</v>
      </c>
      <c r="H3055" s="4">
        <v>0</v>
      </c>
      <c r="I3055" s="6">
        <v>6430000</v>
      </c>
      <c r="J3055" s="6">
        <v>3295032</v>
      </c>
      <c r="K3055" s="7">
        <f t="shared" si="94"/>
        <v>3134968</v>
      </c>
      <c r="L3055" s="4" t="str">
        <f t="shared" si="95"/>
        <v>SIN REPORTE</v>
      </c>
    </row>
    <row r="3056" spans="1:12" x14ac:dyDescent="0.2">
      <c r="A3056" s="4" t="s">
        <v>11</v>
      </c>
      <c r="B3056" s="4" t="s">
        <v>12</v>
      </c>
      <c r="C3056" s="4" t="s">
        <v>3344</v>
      </c>
      <c r="D3056" s="4" t="s">
        <v>3551</v>
      </c>
      <c r="E3056" s="4" t="s">
        <v>7163</v>
      </c>
      <c r="F3056" s="4">
        <v>739647</v>
      </c>
      <c r="G3056" s="5" t="s">
        <v>1291</v>
      </c>
      <c r="H3056" s="4">
        <v>0</v>
      </c>
      <c r="I3056" s="6">
        <v>6440000</v>
      </c>
      <c r="J3056" s="6">
        <v>3296036</v>
      </c>
      <c r="K3056" s="7">
        <f t="shared" si="94"/>
        <v>3143964</v>
      </c>
      <c r="L3056" s="4" t="str">
        <f t="shared" si="95"/>
        <v>SIN REPORTE</v>
      </c>
    </row>
    <row r="3057" spans="1:12" x14ac:dyDescent="0.2">
      <c r="A3057" s="4" t="s">
        <v>11</v>
      </c>
      <c r="B3057" s="4" t="s">
        <v>25</v>
      </c>
      <c r="C3057" s="4" t="s">
        <v>191</v>
      </c>
      <c r="D3057" s="4" t="s">
        <v>1185</v>
      </c>
      <c r="E3057" s="4" t="s">
        <v>7164</v>
      </c>
      <c r="F3057" s="4">
        <v>571149</v>
      </c>
      <c r="G3057" s="5" t="s">
        <v>1291</v>
      </c>
      <c r="H3057" s="4">
        <v>0</v>
      </c>
      <c r="I3057" s="6">
        <v>6450000</v>
      </c>
      <c r="J3057" s="6">
        <v>3297040</v>
      </c>
      <c r="K3057" s="7">
        <f t="shared" si="94"/>
        <v>3152960</v>
      </c>
      <c r="L3057" s="4" t="str">
        <f t="shared" si="95"/>
        <v>SIN REPORTE</v>
      </c>
    </row>
    <row r="3058" spans="1:12" x14ac:dyDescent="0.2">
      <c r="A3058" s="4" t="s">
        <v>11</v>
      </c>
      <c r="B3058" s="4" t="s">
        <v>50</v>
      </c>
      <c r="C3058" s="4" t="s">
        <v>984</v>
      </c>
      <c r="D3058" s="4" t="s">
        <v>669</v>
      </c>
      <c r="E3058" s="4" t="s">
        <v>7165</v>
      </c>
      <c r="F3058" s="4">
        <v>616126</v>
      </c>
      <c r="G3058" s="5" t="s">
        <v>1291</v>
      </c>
      <c r="H3058" s="4">
        <v>0</v>
      </c>
      <c r="I3058" s="6">
        <v>6460000</v>
      </c>
      <c r="J3058" s="6">
        <v>3298044</v>
      </c>
      <c r="K3058" s="7">
        <f t="shared" si="94"/>
        <v>3161956</v>
      </c>
      <c r="L3058" s="4" t="str">
        <f t="shared" si="95"/>
        <v>SIN REPORTE</v>
      </c>
    </row>
    <row r="3059" spans="1:12" x14ac:dyDescent="0.2">
      <c r="A3059" s="4" t="s">
        <v>11</v>
      </c>
      <c r="B3059" s="4" t="s">
        <v>12</v>
      </c>
      <c r="C3059" s="4" t="s">
        <v>1275</v>
      </c>
      <c r="D3059" s="4" t="s">
        <v>3552</v>
      </c>
      <c r="E3059" s="4" t="s">
        <v>7166</v>
      </c>
      <c r="F3059" s="4">
        <v>1608460</v>
      </c>
      <c r="G3059" s="5" t="s">
        <v>1291</v>
      </c>
      <c r="H3059" s="4">
        <v>0</v>
      </c>
      <c r="I3059" s="6">
        <v>6470000</v>
      </c>
      <c r="J3059" s="6">
        <v>3299048</v>
      </c>
      <c r="K3059" s="7">
        <f t="shared" si="94"/>
        <v>3170952</v>
      </c>
      <c r="L3059" s="4" t="str">
        <f t="shared" si="95"/>
        <v>SIN REPORTE</v>
      </c>
    </row>
    <row r="3060" spans="1:12" x14ac:dyDescent="0.2">
      <c r="A3060" s="4" t="s">
        <v>11</v>
      </c>
      <c r="B3060" s="4" t="s">
        <v>19</v>
      </c>
      <c r="C3060" s="4" t="s">
        <v>1275</v>
      </c>
      <c r="D3060" s="4" t="s">
        <v>3553</v>
      </c>
      <c r="E3060" s="4" t="s">
        <v>7167</v>
      </c>
      <c r="F3060" s="4">
        <v>798528</v>
      </c>
      <c r="G3060" s="5" t="s">
        <v>1291</v>
      </c>
      <c r="H3060" s="4">
        <v>0</v>
      </c>
      <c r="I3060" s="6">
        <v>6480000</v>
      </c>
      <c r="J3060" s="6">
        <v>3300052</v>
      </c>
      <c r="K3060" s="7">
        <f t="shared" si="94"/>
        <v>3179948</v>
      </c>
      <c r="L3060" s="4" t="str">
        <f t="shared" si="95"/>
        <v>SIN REPORTE</v>
      </c>
    </row>
    <row r="3061" spans="1:12" x14ac:dyDescent="0.2">
      <c r="A3061" s="4" t="s">
        <v>11</v>
      </c>
      <c r="B3061" s="4" t="s">
        <v>19</v>
      </c>
      <c r="C3061" s="4" t="s">
        <v>1275</v>
      </c>
      <c r="D3061" s="4" t="s">
        <v>3554</v>
      </c>
      <c r="E3061" s="4" t="s">
        <v>7168</v>
      </c>
      <c r="F3061" s="4">
        <v>1622800</v>
      </c>
      <c r="G3061" s="5" t="s">
        <v>1291</v>
      </c>
      <c r="H3061" s="4">
        <v>0</v>
      </c>
      <c r="I3061" s="6">
        <v>6490000</v>
      </c>
      <c r="J3061" s="6">
        <v>3301056</v>
      </c>
      <c r="K3061" s="7">
        <f t="shared" si="94"/>
        <v>3188944</v>
      </c>
      <c r="L3061" s="4" t="str">
        <f t="shared" si="95"/>
        <v>SIN REPORTE</v>
      </c>
    </row>
    <row r="3062" spans="1:12" x14ac:dyDescent="0.2">
      <c r="A3062" s="4" t="s">
        <v>11</v>
      </c>
      <c r="B3062" s="4" t="s">
        <v>22</v>
      </c>
      <c r="C3062" s="4" t="s">
        <v>984</v>
      </c>
      <c r="D3062" s="4" t="s">
        <v>831</v>
      </c>
      <c r="E3062" s="4" t="s">
        <v>7169</v>
      </c>
      <c r="F3062" s="4">
        <v>1012861</v>
      </c>
      <c r="G3062" s="5" t="s">
        <v>1291</v>
      </c>
      <c r="H3062" s="4">
        <v>0</v>
      </c>
      <c r="I3062" s="6">
        <v>6500000</v>
      </c>
      <c r="J3062" s="6">
        <v>3302060</v>
      </c>
      <c r="K3062" s="7">
        <f t="shared" si="94"/>
        <v>3197940</v>
      </c>
      <c r="L3062" s="4" t="str">
        <f t="shared" si="95"/>
        <v>SIN REPORTE</v>
      </c>
    </row>
    <row r="3063" spans="1:12" x14ac:dyDescent="0.2">
      <c r="A3063" s="4" t="s">
        <v>11</v>
      </c>
      <c r="B3063" s="4" t="s">
        <v>22</v>
      </c>
      <c r="C3063" s="4" t="s">
        <v>1275</v>
      </c>
      <c r="D3063" s="4" t="s">
        <v>3555</v>
      </c>
      <c r="E3063" s="4" t="s">
        <v>7170</v>
      </c>
      <c r="F3063" s="4">
        <v>620664</v>
      </c>
      <c r="G3063" s="5" t="s">
        <v>1291</v>
      </c>
      <c r="H3063" s="4">
        <v>0</v>
      </c>
      <c r="I3063" s="6">
        <v>6510000</v>
      </c>
      <c r="J3063" s="6">
        <v>3303064</v>
      </c>
      <c r="K3063" s="7">
        <f t="shared" si="94"/>
        <v>3206936</v>
      </c>
      <c r="L3063" s="4" t="str">
        <f t="shared" si="95"/>
        <v>SIN REPORTE</v>
      </c>
    </row>
    <row r="3064" spans="1:12" x14ac:dyDescent="0.2">
      <c r="A3064" s="4" t="s">
        <v>11</v>
      </c>
      <c r="B3064" s="4" t="s">
        <v>67</v>
      </c>
      <c r="C3064" s="4" t="s">
        <v>191</v>
      </c>
      <c r="D3064" s="4" t="s">
        <v>3439</v>
      </c>
      <c r="E3064" s="4" t="s">
        <v>7171</v>
      </c>
      <c r="F3064" s="4">
        <v>1437365</v>
      </c>
      <c r="G3064" s="5" t="s">
        <v>1291</v>
      </c>
      <c r="H3064" s="4">
        <v>0</v>
      </c>
      <c r="I3064" s="6">
        <v>6520000</v>
      </c>
      <c r="J3064" s="6">
        <v>3304068</v>
      </c>
      <c r="K3064" s="7">
        <f t="shared" si="94"/>
        <v>3215932</v>
      </c>
      <c r="L3064" s="4" t="str">
        <f t="shared" si="95"/>
        <v>SIN REPORTE</v>
      </c>
    </row>
    <row r="3065" spans="1:12" x14ac:dyDescent="0.2">
      <c r="A3065" s="4" t="s">
        <v>11</v>
      </c>
      <c r="B3065" s="4" t="s">
        <v>12</v>
      </c>
      <c r="C3065" s="4" t="s">
        <v>191</v>
      </c>
      <c r="D3065" s="4" t="s">
        <v>3556</v>
      </c>
      <c r="E3065" s="4" t="s">
        <v>7172</v>
      </c>
      <c r="F3065" s="4">
        <v>1090883</v>
      </c>
      <c r="G3065" s="5" t="s">
        <v>1291</v>
      </c>
      <c r="H3065" s="4">
        <v>0</v>
      </c>
      <c r="I3065" s="6">
        <v>6530000</v>
      </c>
      <c r="J3065" s="6">
        <v>3305072</v>
      </c>
      <c r="K3065" s="7">
        <f t="shared" si="94"/>
        <v>3224928</v>
      </c>
      <c r="L3065" s="4" t="str">
        <f t="shared" si="95"/>
        <v>SIN REPORTE</v>
      </c>
    </row>
    <row r="3066" spans="1:12" x14ac:dyDescent="0.2">
      <c r="A3066" s="4" t="s">
        <v>11</v>
      </c>
      <c r="B3066" s="4" t="s">
        <v>157</v>
      </c>
      <c r="C3066" s="4" t="s">
        <v>1032</v>
      </c>
      <c r="D3066" s="4" t="s">
        <v>3557</v>
      </c>
      <c r="E3066" s="4" t="s">
        <v>7173</v>
      </c>
      <c r="F3066" s="4">
        <v>493591</v>
      </c>
      <c r="G3066" s="5" t="s">
        <v>1291</v>
      </c>
      <c r="H3066" s="4">
        <v>0</v>
      </c>
      <c r="I3066" s="6">
        <v>6540000</v>
      </c>
      <c r="J3066" s="6">
        <v>3306076</v>
      </c>
      <c r="K3066" s="7">
        <f t="shared" si="94"/>
        <v>3233924</v>
      </c>
      <c r="L3066" s="4" t="str">
        <f t="shared" si="95"/>
        <v>SIN REPORTE</v>
      </c>
    </row>
    <row r="3067" spans="1:12" x14ac:dyDescent="0.2">
      <c r="A3067" s="4" t="s">
        <v>11</v>
      </c>
      <c r="B3067" s="4" t="s">
        <v>50</v>
      </c>
      <c r="C3067" s="4" t="s">
        <v>191</v>
      </c>
      <c r="D3067" s="4" t="s">
        <v>3558</v>
      </c>
      <c r="E3067" s="4" t="s">
        <v>7174</v>
      </c>
      <c r="F3067" s="4">
        <v>1503760</v>
      </c>
      <c r="G3067" s="5" t="s">
        <v>1291</v>
      </c>
      <c r="H3067" s="4">
        <v>0</v>
      </c>
      <c r="I3067" s="6">
        <v>6550000</v>
      </c>
      <c r="J3067" s="6">
        <v>3307080</v>
      </c>
      <c r="K3067" s="7">
        <f t="shared" si="94"/>
        <v>3242920</v>
      </c>
      <c r="L3067" s="4" t="str">
        <f t="shared" si="95"/>
        <v>SIN REPORTE</v>
      </c>
    </row>
    <row r="3068" spans="1:12" x14ac:dyDescent="0.2">
      <c r="A3068" s="4" t="s">
        <v>11</v>
      </c>
      <c r="B3068" s="4" t="s">
        <v>50</v>
      </c>
      <c r="C3068" s="4" t="s">
        <v>462</v>
      </c>
      <c r="D3068" s="4" t="s">
        <v>3559</v>
      </c>
      <c r="E3068" s="4" t="s">
        <v>7175</v>
      </c>
      <c r="F3068" s="4">
        <v>751832</v>
      </c>
      <c r="G3068" s="5" t="s">
        <v>1291</v>
      </c>
      <c r="H3068" s="4">
        <v>0</v>
      </c>
      <c r="I3068" s="6">
        <v>6560000</v>
      </c>
      <c r="J3068" s="6">
        <v>3308084</v>
      </c>
      <c r="K3068" s="7">
        <f t="shared" si="94"/>
        <v>3251916</v>
      </c>
      <c r="L3068" s="4" t="str">
        <f t="shared" si="95"/>
        <v>SIN REPORTE</v>
      </c>
    </row>
    <row r="3069" spans="1:12" x14ac:dyDescent="0.2">
      <c r="A3069" s="4" t="s">
        <v>11</v>
      </c>
      <c r="B3069" s="4" t="s">
        <v>50</v>
      </c>
      <c r="C3069" s="4" t="s">
        <v>991</v>
      </c>
      <c r="D3069" s="4" t="s">
        <v>3560</v>
      </c>
      <c r="E3069" s="4" t="s">
        <v>7176</v>
      </c>
      <c r="F3069" s="4">
        <v>36463</v>
      </c>
      <c r="G3069" s="5" t="s">
        <v>1291</v>
      </c>
      <c r="H3069" s="4">
        <v>0</v>
      </c>
      <c r="I3069" s="6">
        <v>6570000</v>
      </c>
      <c r="J3069" s="6">
        <v>3309088</v>
      </c>
      <c r="K3069" s="7">
        <f t="shared" si="94"/>
        <v>3260912</v>
      </c>
      <c r="L3069" s="4" t="str">
        <f t="shared" si="95"/>
        <v>SIN REPORTE</v>
      </c>
    </row>
    <row r="3070" spans="1:12" x14ac:dyDescent="0.2">
      <c r="A3070" s="4" t="s">
        <v>11</v>
      </c>
      <c r="B3070" s="4" t="s">
        <v>25</v>
      </c>
      <c r="C3070" s="4" t="s">
        <v>991</v>
      </c>
      <c r="D3070" s="4" t="s">
        <v>3561</v>
      </c>
      <c r="E3070" s="4" t="s">
        <v>7177</v>
      </c>
      <c r="F3070" s="4">
        <v>800779</v>
      </c>
      <c r="G3070" s="5" t="s">
        <v>1291</v>
      </c>
      <c r="H3070" s="4">
        <v>0</v>
      </c>
      <c r="I3070" s="6">
        <v>6580000</v>
      </c>
      <c r="J3070" s="6">
        <v>3310092</v>
      </c>
      <c r="K3070" s="7">
        <f t="shared" si="94"/>
        <v>3269908</v>
      </c>
      <c r="L3070" s="4" t="str">
        <f t="shared" si="95"/>
        <v>SIN REPORTE</v>
      </c>
    </row>
    <row r="3071" spans="1:12" x14ac:dyDescent="0.2">
      <c r="A3071" s="4" t="s">
        <v>11</v>
      </c>
      <c r="B3071" s="4" t="s">
        <v>12</v>
      </c>
      <c r="C3071" s="4" t="s">
        <v>991</v>
      </c>
      <c r="D3071" s="4" t="s">
        <v>3314</v>
      </c>
      <c r="E3071" s="4" t="s">
        <v>7178</v>
      </c>
      <c r="F3071" s="4">
        <v>570620</v>
      </c>
      <c r="G3071" s="5" t="s">
        <v>1291</v>
      </c>
      <c r="H3071" s="4">
        <v>0</v>
      </c>
      <c r="I3071" s="6">
        <v>6590000</v>
      </c>
      <c r="J3071" s="6">
        <v>3311096</v>
      </c>
      <c r="K3071" s="7">
        <f t="shared" si="94"/>
        <v>3278904</v>
      </c>
      <c r="L3071" s="4" t="str">
        <f t="shared" si="95"/>
        <v>SIN REPORTE</v>
      </c>
    </row>
    <row r="3072" spans="1:12" x14ac:dyDescent="0.2">
      <c r="A3072" s="4" t="s">
        <v>11</v>
      </c>
      <c r="B3072" s="4" t="s">
        <v>19</v>
      </c>
      <c r="C3072" s="4" t="s">
        <v>2877</v>
      </c>
      <c r="D3072" s="4" t="s">
        <v>3562</v>
      </c>
      <c r="E3072" s="4" t="s">
        <v>7179</v>
      </c>
      <c r="F3072" s="4">
        <v>588341</v>
      </c>
      <c r="G3072" s="5" t="s">
        <v>1291</v>
      </c>
      <c r="H3072" s="4">
        <v>0</v>
      </c>
      <c r="I3072" s="6">
        <v>6600000</v>
      </c>
      <c r="J3072" s="6">
        <v>3312100</v>
      </c>
      <c r="K3072" s="7">
        <f t="shared" si="94"/>
        <v>3287900</v>
      </c>
      <c r="L3072" s="4" t="str">
        <f t="shared" si="95"/>
        <v>SIN REPORTE</v>
      </c>
    </row>
    <row r="3073" spans="1:12" x14ac:dyDescent="0.2">
      <c r="A3073" s="4" t="s">
        <v>11</v>
      </c>
      <c r="B3073" s="4" t="s">
        <v>12</v>
      </c>
      <c r="C3073" s="4" t="s">
        <v>1271</v>
      </c>
      <c r="D3073" s="4" t="s">
        <v>3563</v>
      </c>
      <c r="E3073" s="4" t="s">
        <v>7180</v>
      </c>
      <c r="F3073" s="4">
        <v>1280435</v>
      </c>
      <c r="G3073" s="5" t="s">
        <v>1291</v>
      </c>
      <c r="H3073" s="4">
        <v>0</v>
      </c>
      <c r="I3073" s="6">
        <v>6610000</v>
      </c>
      <c r="J3073" s="6">
        <v>3313104</v>
      </c>
      <c r="K3073" s="7">
        <f t="shared" si="94"/>
        <v>3296896</v>
      </c>
      <c r="L3073" s="4" t="str">
        <f t="shared" si="95"/>
        <v>SIN REPORTE</v>
      </c>
    </row>
    <row r="3074" spans="1:12" x14ac:dyDescent="0.2">
      <c r="A3074" s="4" t="s">
        <v>11</v>
      </c>
      <c r="B3074" s="4" t="s">
        <v>22</v>
      </c>
      <c r="C3074" s="4" t="s">
        <v>2425</v>
      </c>
      <c r="D3074" s="4" t="s">
        <v>893</v>
      </c>
      <c r="E3074" s="4" t="s">
        <v>7181</v>
      </c>
      <c r="F3074" s="4">
        <v>339034</v>
      </c>
      <c r="G3074" s="5" t="s">
        <v>1291</v>
      </c>
      <c r="H3074" s="4">
        <v>0</v>
      </c>
      <c r="I3074" s="6">
        <v>6620000</v>
      </c>
      <c r="J3074" s="6">
        <v>3314108</v>
      </c>
      <c r="K3074" s="7">
        <f t="shared" si="94"/>
        <v>3305892</v>
      </c>
      <c r="L3074" s="4" t="str">
        <f t="shared" si="95"/>
        <v>SIN REPORTE</v>
      </c>
    </row>
    <row r="3075" spans="1:12" x14ac:dyDescent="0.2">
      <c r="A3075" s="4" t="s">
        <v>11</v>
      </c>
      <c r="B3075" s="4" t="s">
        <v>50</v>
      </c>
      <c r="C3075" s="4" t="s">
        <v>795</v>
      </c>
      <c r="D3075" s="4" t="s">
        <v>989</v>
      </c>
      <c r="E3075" s="4" t="s">
        <v>7182</v>
      </c>
      <c r="F3075" s="4">
        <v>1340981</v>
      </c>
      <c r="G3075" s="5" t="s">
        <v>1291</v>
      </c>
      <c r="H3075" s="4">
        <v>0</v>
      </c>
      <c r="I3075" s="6">
        <v>6630000</v>
      </c>
      <c r="J3075" s="6">
        <v>3315112</v>
      </c>
      <c r="K3075" s="7">
        <f t="shared" ref="K3075:K3138" si="96">I3075-J3075</f>
        <v>3314888</v>
      </c>
      <c r="L3075" s="4" t="str">
        <f t="shared" ref="L3075:L3138" si="97">IF(H3075=0,"SIN REPORTE",IF(H3075&lt;=90,"COBRO JURIDICO","CARTERA CASTIGADA"))</f>
        <v>SIN REPORTE</v>
      </c>
    </row>
    <row r="3076" spans="1:12" x14ac:dyDescent="0.2">
      <c r="A3076" s="4" t="s">
        <v>11</v>
      </c>
      <c r="B3076" s="4" t="s">
        <v>25</v>
      </c>
      <c r="C3076" s="4" t="s">
        <v>3564</v>
      </c>
      <c r="D3076" s="4" t="s">
        <v>3565</v>
      </c>
      <c r="E3076" s="4" t="s">
        <v>7183</v>
      </c>
      <c r="F3076" s="4">
        <v>97192</v>
      </c>
      <c r="G3076" s="5" t="s">
        <v>1291</v>
      </c>
      <c r="H3076" s="4">
        <v>0</v>
      </c>
      <c r="I3076" s="6">
        <v>6640000</v>
      </c>
      <c r="J3076" s="6">
        <v>3316116</v>
      </c>
      <c r="K3076" s="7">
        <f t="shared" si="96"/>
        <v>3323884</v>
      </c>
      <c r="L3076" s="4" t="str">
        <f t="shared" si="97"/>
        <v>SIN REPORTE</v>
      </c>
    </row>
    <row r="3077" spans="1:12" x14ac:dyDescent="0.2">
      <c r="A3077" s="4" t="s">
        <v>11</v>
      </c>
      <c r="B3077" s="4" t="s">
        <v>12</v>
      </c>
      <c r="C3077" s="4" t="s">
        <v>795</v>
      </c>
      <c r="D3077" s="4" t="s">
        <v>3566</v>
      </c>
      <c r="E3077" s="4" t="s">
        <v>7184</v>
      </c>
      <c r="F3077" s="4">
        <v>119343</v>
      </c>
      <c r="G3077" s="5" t="s">
        <v>1291</v>
      </c>
      <c r="H3077" s="4">
        <v>0</v>
      </c>
      <c r="I3077" s="6">
        <v>6650000</v>
      </c>
      <c r="J3077" s="6">
        <v>3317120</v>
      </c>
      <c r="K3077" s="7">
        <f t="shared" si="96"/>
        <v>3332880</v>
      </c>
      <c r="L3077" s="4" t="str">
        <f t="shared" si="97"/>
        <v>SIN REPORTE</v>
      </c>
    </row>
    <row r="3078" spans="1:12" x14ac:dyDescent="0.2">
      <c r="A3078" s="4" t="s">
        <v>11</v>
      </c>
      <c r="B3078" s="4" t="s">
        <v>50</v>
      </c>
      <c r="C3078" s="4" t="s">
        <v>3567</v>
      </c>
      <c r="D3078" s="4" t="s">
        <v>3568</v>
      </c>
      <c r="E3078" s="4" t="s">
        <v>7185</v>
      </c>
      <c r="F3078" s="4">
        <v>1438025</v>
      </c>
      <c r="G3078" s="5" t="s">
        <v>1291</v>
      </c>
      <c r="H3078" s="4">
        <v>0</v>
      </c>
      <c r="I3078" s="6">
        <v>6660000</v>
      </c>
      <c r="J3078" s="6">
        <v>3318124</v>
      </c>
      <c r="K3078" s="7">
        <f t="shared" si="96"/>
        <v>3341876</v>
      </c>
      <c r="L3078" s="4" t="str">
        <f t="shared" si="97"/>
        <v>SIN REPORTE</v>
      </c>
    </row>
    <row r="3079" spans="1:12" x14ac:dyDescent="0.2">
      <c r="A3079" s="4" t="s">
        <v>11</v>
      </c>
      <c r="B3079" s="4" t="s">
        <v>157</v>
      </c>
      <c r="C3079" s="4" t="s">
        <v>830</v>
      </c>
      <c r="D3079" s="4" t="s">
        <v>3473</v>
      </c>
      <c r="E3079" s="4" t="s">
        <v>7186</v>
      </c>
      <c r="F3079" s="4">
        <v>1594090</v>
      </c>
      <c r="G3079" s="5" t="s">
        <v>1291</v>
      </c>
      <c r="H3079" s="4">
        <v>0</v>
      </c>
      <c r="I3079" s="6">
        <v>6670000</v>
      </c>
      <c r="J3079" s="6">
        <v>3319128</v>
      </c>
      <c r="K3079" s="7">
        <f t="shared" si="96"/>
        <v>3350872</v>
      </c>
      <c r="L3079" s="4" t="str">
        <f t="shared" si="97"/>
        <v>SIN REPORTE</v>
      </c>
    </row>
    <row r="3080" spans="1:12" x14ac:dyDescent="0.2">
      <c r="A3080" s="4" t="s">
        <v>11</v>
      </c>
      <c r="B3080" s="4" t="s">
        <v>488</v>
      </c>
      <c r="C3080" s="4" t="s">
        <v>3567</v>
      </c>
      <c r="D3080" s="4" t="s">
        <v>54</v>
      </c>
      <c r="E3080" s="4" t="s">
        <v>7187</v>
      </c>
      <c r="F3080" s="4">
        <v>1690229</v>
      </c>
      <c r="G3080" s="5" t="s">
        <v>1291</v>
      </c>
      <c r="H3080" s="4">
        <v>0</v>
      </c>
      <c r="I3080" s="6">
        <v>6680000</v>
      </c>
      <c r="J3080" s="6">
        <v>3320132</v>
      </c>
      <c r="K3080" s="7">
        <f t="shared" si="96"/>
        <v>3359868</v>
      </c>
      <c r="L3080" s="4" t="str">
        <f t="shared" si="97"/>
        <v>SIN REPORTE</v>
      </c>
    </row>
    <row r="3081" spans="1:12" x14ac:dyDescent="0.2">
      <c r="A3081" s="4" t="s">
        <v>11</v>
      </c>
      <c r="B3081" s="4" t="s">
        <v>12</v>
      </c>
      <c r="C3081" s="4" t="s">
        <v>807</v>
      </c>
      <c r="D3081" s="4" t="s">
        <v>3569</v>
      </c>
      <c r="E3081" s="4" t="s">
        <v>7188</v>
      </c>
      <c r="F3081" s="4">
        <v>1658622</v>
      </c>
      <c r="G3081" s="5" t="s">
        <v>1291</v>
      </c>
      <c r="H3081" s="4">
        <v>0</v>
      </c>
      <c r="I3081" s="6">
        <v>6690000</v>
      </c>
      <c r="J3081" s="6">
        <v>3321136</v>
      </c>
      <c r="K3081" s="7">
        <f t="shared" si="96"/>
        <v>3368864</v>
      </c>
      <c r="L3081" s="4" t="str">
        <f t="shared" si="97"/>
        <v>SIN REPORTE</v>
      </c>
    </row>
    <row r="3082" spans="1:12" x14ac:dyDescent="0.2">
      <c r="A3082" s="4" t="s">
        <v>11</v>
      </c>
      <c r="B3082" s="4" t="s">
        <v>67</v>
      </c>
      <c r="C3082" s="4" t="s">
        <v>191</v>
      </c>
      <c r="D3082" s="4" t="s">
        <v>3570</v>
      </c>
      <c r="E3082" s="4" t="s">
        <v>7189</v>
      </c>
      <c r="F3082" s="4">
        <v>747624</v>
      </c>
      <c r="G3082" s="5" t="s">
        <v>1291</v>
      </c>
      <c r="H3082" s="4">
        <v>0</v>
      </c>
      <c r="I3082" s="6">
        <v>6700000</v>
      </c>
      <c r="J3082" s="6">
        <v>3322140</v>
      </c>
      <c r="K3082" s="7">
        <f t="shared" si="96"/>
        <v>3377860</v>
      </c>
      <c r="L3082" s="4" t="str">
        <f t="shared" si="97"/>
        <v>SIN REPORTE</v>
      </c>
    </row>
    <row r="3083" spans="1:12" x14ac:dyDescent="0.2">
      <c r="A3083" s="4" t="s">
        <v>11</v>
      </c>
      <c r="B3083" s="4" t="s">
        <v>16</v>
      </c>
      <c r="C3083" s="4" t="s">
        <v>805</v>
      </c>
      <c r="D3083" s="4" t="s">
        <v>3571</v>
      </c>
      <c r="E3083" s="4" t="s">
        <v>7190</v>
      </c>
      <c r="F3083" s="4">
        <v>681708</v>
      </c>
      <c r="G3083" s="5" t="s">
        <v>1291</v>
      </c>
      <c r="H3083" s="4">
        <v>0</v>
      </c>
      <c r="I3083" s="6">
        <v>6710000</v>
      </c>
      <c r="J3083" s="6">
        <v>3323144</v>
      </c>
      <c r="K3083" s="7">
        <f t="shared" si="96"/>
        <v>3386856</v>
      </c>
      <c r="L3083" s="4" t="str">
        <f t="shared" si="97"/>
        <v>SIN REPORTE</v>
      </c>
    </row>
    <row r="3084" spans="1:12" x14ac:dyDescent="0.2">
      <c r="A3084" s="4" t="s">
        <v>11</v>
      </c>
      <c r="B3084" s="4" t="s">
        <v>25</v>
      </c>
      <c r="C3084" s="4" t="s">
        <v>805</v>
      </c>
      <c r="D3084" s="4" t="s">
        <v>3572</v>
      </c>
      <c r="E3084" s="4" t="s">
        <v>7191</v>
      </c>
      <c r="F3084" s="4">
        <v>1603057</v>
      </c>
      <c r="G3084" s="5" t="s">
        <v>1291</v>
      </c>
      <c r="H3084" s="4">
        <v>0</v>
      </c>
      <c r="I3084" s="6">
        <v>6720000</v>
      </c>
      <c r="J3084" s="6">
        <v>3324148</v>
      </c>
      <c r="K3084" s="7">
        <f t="shared" si="96"/>
        <v>3395852</v>
      </c>
      <c r="L3084" s="4" t="str">
        <f t="shared" si="97"/>
        <v>SIN REPORTE</v>
      </c>
    </row>
    <row r="3085" spans="1:12" x14ac:dyDescent="0.2">
      <c r="A3085" s="4" t="s">
        <v>11</v>
      </c>
      <c r="B3085" s="4" t="s">
        <v>67</v>
      </c>
      <c r="C3085" s="4" t="s">
        <v>3573</v>
      </c>
      <c r="D3085" s="4" t="s">
        <v>3574</v>
      </c>
      <c r="E3085" s="4" t="s">
        <v>7192</v>
      </c>
      <c r="F3085" s="4">
        <v>674703</v>
      </c>
      <c r="G3085" s="5" t="s">
        <v>1291</v>
      </c>
      <c r="H3085" s="4">
        <v>0</v>
      </c>
      <c r="I3085" s="6">
        <v>6730000</v>
      </c>
      <c r="J3085" s="6">
        <v>3325152</v>
      </c>
      <c r="K3085" s="7">
        <f t="shared" si="96"/>
        <v>3404848</v>
      </c>
      <c r="L3085" s="4" t="str">
        <f t="shared" si="97"/>
        <v>SIN REPORTE</v>
      </c>
    </row>
    <row r="3086" spans="1:12" x14ac:dyDescent="0.2">
      <c r="A3086" s="4" t="s">
        <v>11</v>
      </c>
      <c r="B3086" s="4" t="s">
        <v>22</v>
      </c>
      <c r="C3086" s="4" t="s">
        <v>1034</v>
      </c>
      <c r="D3086" s="4" t="s">
        <v>3357</v>
      </c>
      <c r="E3086" s="4" t="s">
        <v>7193</v>
      </c>
      <c r="F3086" s="4">
        <v>736387</v>
      </c>
      <c r="G3086" s="5" t="s">
        <v>1291</v>
      </c>
      <c r="H3086" s="4">
        <v>0</v>
      </c>
      <c r="I3086" s="6">
        <v>6740000</v>
      </c>
      <c r="J3086" s="6">
        <v>3326156</v>
      </c>
      <c r="K3086" s="7">
        <f t="shared" si="96"/>
        <v>3413844</v>
      </c>
      <c r="L3086" s="4" t="str">
        <f t="shared" si="97"/>
        <v>SIN REPORTE</v>
      </c>
    </row>
    <row r="3087" spans="1:12" x14ac:dyDescent="0.2">
      <c r="A3087" s="4" t="s">
        <v>11</v>
      </c>
      <c r="B3087" s="4" t="s">
        <v>22</v>
      </c>
      <c r="C3087" s="4" t="s">
        <v>1034</v>
      </c>
      <c r="D3087" s="4" t="s">
        <v>3575</v>
      </c>
      <c r="E3087" s="4" t="s">
        <v>7194</v>
      </c>
      <c r="F3087" s="4">
        <v>789691</v>
      </c>
      <c r="G3087" s="5" t="s">
        <v>1291</v>
      </c>
      <c r="H3087" s="4">
        <v>0</v>
      </c>
      <c r="I3087" s="6">
        <v>6750000</v>
      </c>
      <c r="J3087" s="6">
        <v>3327160</v>
      </c>
      <c r="K3087" s="7">
        <f t="shared" si="96"/>
        <v>3422840</v>
      </c>
      <c r="L3087" s="4" t="str">
        <f t="shared" si="97"/>
        <v>SIN REPORTE</v>
      </c>
    </row>
    <row r="3088" spans="1:12" x14ac:dyDescent="0.2">
      <c r="A3088" s="4" t="s">
        <v>11</v>
      </c>
      <c r="B3088" s="4" t="s">
        <v>12</v>
      </c>
      <c r="C3088" s="4" t="s">
        <v>1034</v>
      </c>
      <c r="D3088" s="4" t="s">
        <v>2391</v>
      </c>
      <c r="E3088" s="4" t="s">
        <v>7195</v>
      </c>
      <c r="F3088" s="4">
        <v>673424</v>
      </c>
      <c r="G3088" s="5" t="s">
        <v>1291</v>
      </c>
      <c r="H3088" s="4">
        <v>0</v>
      </c>
      <c r="I3088" s="6">
        <v>6760000</v>
      </c>
      <c r="J3088" s="6">
        <v>3328164</v>
      </c>
      <c r="K3088" s="7">
        <f t="shared" si="96"/>
        <v>3431836</v>
      </c>
      <c r="L3088" s="4" t="str">
        <f t="shared" si="97"/>
        <v>SIN REPORTE</v>
      </c>
    </row>
    <row r="3089" spans="1:12" x14ac:dyDescent="0.2">
      <c r="A3089" s="4" t="s">
        <v>11</v>
      </c>
      <c r="B3089" s="4" t="s">
        <v>12</v>
      </c>
      <c r="C3089" s="4" t="s">
        <v>1034</v>
      </c>
      <c r="D3089" s="4" t="s">
        <v>628</v>
      </c>
      <c r="E3089" s="4" t="s">
        <v>7196</v>
      </c>
      <c r="F3089" s="4">
        <v>594059</v>
      </c>
      <c r="G3089" s="5" t="s">
        <v>1291</v>
      </c>
      <c r="H3089" s="4">
        <v>0</v>
      </c>
      <c r="I3089" s="6">
        <v>6770000</v>
      </c>
      <c r="J3089" s="6">
        <v>3329168</v>
      </c>
      <c r="K3089" s="7">
        <f t="shared" si="96"/>
        <v>3440832</v>
      </c>
      <c r="L3089" s="4" t="str">
        <f t="shared" si="97"/>
        <v>SIN REPORTE</v>
      </c>
    </row>
    <row r="3090" spans="1:12" x14ac:dyDescent="0.2">
      <c r="A3090" s="4" t="s">
        <v>11</v>
      </c>
      <c r="B3090" s="4" t="s">
        <v>19</v>
      </c>
      <c r="C3090" s="4" t="s">
        <v>1034</v>
      </c>
      <c r="D3090" s="4" t="s">
        <v>3576</v>
      </c>
      <c r="E3090" s="4" t="s">
        <v>7197</v>
      </c>
      <c r="F3090" s="4">
        <v>87821</v>
      </c>
      <c r="G3090" s="5" t="s">
        <v>1291</v>
      </c>
      <c r="H3090" s="4">
        <v>0</v>
      </c>
      <c r="I3090" s="6">
        <v>6780000</v>
      </c>
      <c r="J3090" s="6">
        <v>3330172</v>
      </c>
      <c r="K3090" s="7">
        <f t="shared" si="96"/>
        <v>3449828</v>
      </c>
      <c r="L3090" s="4" t="str">
        <f t="shared" si="97"/>
        <v>SIN REPORTE</v>
      </c>
    </row>
    <row r="3091" spans="1:12" x14ac:dyDescent="0.2">
      <c r="A3091" s="4" t="s">
        <v>11</v>
      </c>
      <c r="B3091" s="4" t="s">
        <v>25</v>
      </c>
      <c r="C3091" s="4" t="s">
        <v>1034</v>
      </c>
      <c r="D3091" s="4" t="s">
        <v>3577</v>
      </c>
      <c r="E3091" s="4" t="s">
        <v>7198</v>
      </c>
      <c r="F3091" s="4">
        <v>651370</v>
      </c>
      <c r="G3091" s="5" t="s">
        <v>1291</v>
      </c>
      <c r="H3091" s="4">
        <v>0</v>
      </c>
      <c r="I3091" s="6">
        <v>6790000</v>
      </c>
      <c r="J3091" s="6">
        <v>3331176</v>
      </c>
      <c r="K3091" s="7">
        <f t="shared" si="96"/>
        <v>3458824</v>
      </c>
      <c r="L3091" s="4" t="str">
        <f t="shared" si="97"/>
        <v>SIN REPORTE</v>
      </c>
    </row>
    <row r="3092" spans="1:12" x14ac:dyDescent="0.2">
      <c r="A3092" s="4" t="s">
        <v>11</v>
      </c>
      <c r="B3092" s="4" t="s">
        <v>19</v>
      </c>
      <c r="C3092" s="4" t="s">
        <v>1034</v>
      </c>
      <c r="D3092" s="4" t="s">
        <v>2530</v>
      </c>
      <c r="E3092" s="4" t="s">
        <v>7199</v>
      </c>
      <c r="F3092" s="4">
        <v>769057</v>
      </c>
      <c r="G3092" s="5" t="s">
        <v>1291</v>
      </c>
      <c r="H3092" s="4">
        <v>0</v>
      </c>
      <c r="I3092" s="6">
        <v>6800000</v>
      </c>
      <c r="J3092" s="6">
        <v>3332180</v>
      </c>
      <c r="K3092" s="7">
        <f t="shared" si="96"/>
        <v>3467820</v>
      </c>
      <c r="L3092" s="4" t="str">
        <f t="shared" si="97"/>
        <v>SIN REPORTE</v>
      </c>
    </row>
    <row r="3093" spans="1:12" x14ac:dyDescent="0.2">
      <c r="A3093" s="4" t="s">
        <v>11</v>
      </c>
      <c r="B3093" s="4" t="s">
        <v>488</v>
      </c>
      <c r="C3093" s="4" t="s">
        <v>1034</v>
      </c>
      <c r="D3093" s="4" t="s">
        <v>105</v>
      </c>
      <c r="E3093" s="4" t="s">
        <v>7200</v>
      </c>
      <c r="F3093" s="4">
        <v>104436</v>
      </c>
      <c r="G3093" s="5" t="s">
        <v>1291</v>
      </c>
      <c r="H3093" s="4">
        <v>0</v>
      </c>
      <c r="I3093" s="6">
        <v>6810000</v>
      </c>
      <c r="J3093" s="6">
        <v>3333184</v>
      </c>
      <c r="K3093" s="7">
        <f t="shared" si="96"/>
        <v>3476816</v>
      </c>
      <c r="L3093" s="4" t="str">
        <f t="shared" si="97"/>
        <v>SIN REPORTE</v>
      </c>
    </row>
    <row r="3094" spans="1:12" x14ac:dyDescent="0.2">
      <c r="A3094" s="4" t="s">
        <v>11</v>
      </c>
      <c r="B3094" s="4" t="s">
        <v>12</v>
      </c>
      <c r="C3094" s="4" t="s">
        <v>627</v>
      </c>
      <c r="D3094" s="4" t="s">
        <v>240</v>
      </c>
      <c r="E3094" s="4" t="s">
        <v>7201</v>
      </c>
      <c r="F3094" s="4">
        <v>519767</v>
      </c>
      <c r="G3094" s="5" t="s">
        <v>1291</v>
      </c>
      <c r="H3094" s="4">
        <v>0</v>
      </c>
      <c r="I3094" s="6">
        <v>6820000</v>
      </c>
      <c r="J3094" s="6">
        <v>3334188</v>
      </c>
      <c r="K3094" s="7">
        <f t="shared" si="96"/>
        <v>3485812</v>
      </c>
      <c r="L3094" s="4" t="str">
        <f t="shared" si="97"/>
        <v>SIN REPORTE</v>
      </c>
    </row>
    <row r="3095" spans="1:12" x14ac:dyDescent="0.2">
      <c r="A3095" s="4" t="s">
        <v>11</v>
      </c>
      <c r="B3095" s="4" t="s">
        <v>157</v>
      </c>
      <c r="C3095" s="4" t="s">
        <v>627</v>
      </c>
      <c r="D3095" s="4" t="s">
        <v>3578</v>
      </c>
      <c r="E3095" s="4" t="s">
        <v>7202</v>
      </c>
      <c r="F3095" s="4">
        <v>1078946</v>
      </c>
      <c r="G3095" s="5" t="s">
        <v>1291</v>
      </c>
      <c r="H3095" s="4">
        <v>0</v>
      </c>
      <c r="I3095" s="6">
        <v>6830000</v>
      </c>
      <c r="J3095" s="6">
        <v>3335192</v>
      </c>
      <c r="K3095" s="7">
        <f t="shared" si="96"/>
        <v>3494808</v>
      </c>
      <c r="L3095" s="4" t="str">
        <f t="shared" si="97"/>
        <v>SIN REPORTE</v>
      </c>
    </row>
    <row r="3096" spans="1:12" x14ac:dyDescent="0.2">
      <c r="A3096" s="4" t="s">
        <v>11</v>
      </c>
      <c r="B3096" s="4" t="s">
        <v>67</v>
      </c>
      <c r="C3096" s="4" t="s">
        <v>627</v>
      </c>
      <c r="D3096" s="4" t="s">
        <v>2413</v>
      </c>
      <c r="E3096" s="4" t="s">
        <v>7203</v>
      </c>
      <c r="F3096" s="4">
        <v>1502853</v>
      </c>
      <c r="G3096" s="5" t="s">
        <v>1291</v>
      </c>
      <c r="H3096" s="4">
        <v>0</v>
      </c>
      <c r="I3096" s="6">
        <v>6840000</v>
      </c>
      <c r="J3096" s="6">
        <v>3336196</v>
      </c>
      <c r="K3096" s="7">
        <f t="shared" si="96"/>
        <v>3503804</v>
      </c>
      <c r="L3096" s="4" t="str">
        <f t="shared" si="97"/>
        <v>SIN REPORTE</v>
      </c>
    </row>
    <row r="3097" spans="1:12" x14ac:dyDescent="0.2">
      <c r="A3097" s="4" t="s">
        <v>11</v>
      </c>
      <c r="B3097" s="4" t="s">
        <v>19</v>
      </c>
      <c r="C3097" s="4" t="s">
        <v>3579</v>
      </c>
      <c r="D3097" s="4" t="s">
        <v>3580</v>
      </c>
      <c r="E3097" s="4" t="s">
        <v>7204</v>
      </c>
      <c r="F3097" s="4">
        <v>1443074</v>
      </c>
      <c r="G3097" s="5" t="s">
        <v>1291</v>
      </c>
      <c r="H3097" s="4">
        <v>0</v>
      </c>
      <c r="I3097" s="6">
        <v>6850000</v>
      </c>
      <c r="J3097" s="6">
        <v>3337200</v>
      </c>
      <c r="K3097" s="7">
        <f t="shared" si="96"/>
        <v>3512800</v>
      </c>
      <c r="L3097" s="4" t="str">
        <f t="shared" si="97"/>
        <v>SIN REPORTE</v>
      </c>
    </row>
    <row r="3098" spans="1:12" x14ac:dyDescent="0.2">
      <c r="A3098" s="4" t="s">
        <v>11</v>
      </c>
      <c r="B3098" s="4" t="s">
        <v>12</v>
      </c>
      <c r="C3098" s="4" t="s">
        <v>3540</v>
      </c>
      <c r="D3098" s="4" t="s">
        <v>3581</v>
      </c>
      <c r="E3098" s="4" t="s">
        <v>7205</v>
      </c>
      <c r="F3098" s="4">
        <v>118121</v>
      </c>
      <c r="G3098" s="5" t="s">
        <v>1291</v>
      </c>
      <c r="H3098" s="4">
        <v>0</v>
      </c>
      <c r="I3098" s="6">
        <v>6860000</v>
      </c>
      <c r="J3098" s="6">
        <v>3338204</v>
      </c>
      <c r="K3098" s="7">
        <f t="shared" si="96"/>
        <v>3521796</v>
      </c>
      <c r="L3098" s="4" t="str">
        <f t="shared" si="97"/>
        <v>SIN REPORTE</v>
      </c>
    </row>
    <row r="3099" spans="1:12" x14ac:dyDescent="0.2">
      <c r="A3099" s="4" t="s">
        <v>11</v>
      </c>
      <c r="B3099" s="4" t="s">
        <v>50</v>
      </c>
      <c r="C3099" s="4" t="s">
        <v>3582</v>
      </c>
      <c r="D3099" s="4" t="s">
        <v>1439</v>
      </c>
      <c r="E3099" s="4" t="s">
        <v>7206</v>
      </c>
      <c r="F3099" s="4">
        <v>1614930</v>
      </c>
      <c r="G3099" s="5" t="s">
        <v>1291</v>
      </c>
      <c r="H3099" s="4">
        <v>0</v>
      </c>
      <c r="I3099" s="6">
        <v>6870000</v>
      </c>
      <c r="J3099" s="6">
        <v>3339208</v>
      </c>
      <c r="K3099" s="7">
        <f t="shared" si="96"/>
        <v>3530792</v>
      </c>
      <c r="L3099" s="4" t="str">
        <f t="shared" si="97"/>
        <v>SIN REPORTE</v>
      </c>
    </row>
    <row r="3100" spans="1:12" x14ac:dyDescent="0.2">
      <c r="A3100" s="4" t="s">
        <v>11</v>
      </c>
      <c r="B3100" s="4" t="s">
        <v>22</v>
      </c>
      <c r="C3100" s="4" t="s">
        <v>867</v>
      </c>
      <c r="D3100" s="4" t="s">
        <v>3583</v>
      </c>
      <c r="E3100" s="4" t="s">
        <v>7207</v>
      </c>
      <c r="F3100" s="4">
        <v>1338092</v>
      </c>
      <c r="G3100" s="5" t="s">
        <v>1291</v>
      </c>
      <c r="H3100" s="4">
        <v>0</v>
      </c>
      <c r="I3100" s="6">
        <v>6880000</v>
      </c>
      <c r="J3100" s="6">
        <v>3340212</v>
      </c>
      <c r="K3100" s="7">
        <f t="shared" si="96"/>
        <v>3539788</v>
      </c>
      <c r="L3100" s="4" t="str">
        <f t="shared" si="97"/>
        <v>SIN REPORTE</v>
      </c>
    </row>
    <row r="3101" spans="1:12" x14ac:dyDescent="0.2">
      <c r="A3101" s="4" t="s">
        <v>11</v>
      </c>
      <c r="B3101" s="4" t="s">
        <v>50</v>
      </c>
      <c r="C3101" s="4" t="s">
        <v>867</v>
      </c>
      <c r="D3101" s="4" t="s">
        <v>3584</v>
      </c>
      <c r="E3101" s="4" t="s">
        <v>7208</v>
      </c>
      <c r="F3101" s="4">
        <v>619948</v>
      </c>
      <c r="G3101" s="5" t="s">
        <v>1291</v>
      </c>
      <c r="H3101" s="4">
        <v>0</v>
      </c>
      <c r="I3101" s="6">
        <v>6890000</v>
      </c>
      <c r="J3101" s="6">
        <v>3341216</v>
      </c>
      <c r="K3101" s="7">
        <f t="shared" si="96"/>
        <v>3548784</v>
      </c>
      <c r="L3101" s="4" t="str">
        <f t="shared" si="97"/>
        <v>SIN REPORTE</v>
      </c>
    </row>
    <row r="3102" spans="1:12" x14ac:dyDescent="0.2">
      <c r="A3102" s="4" t="s">
        <v>11</v>
      </c>
      <c r="B3102" s="4" t="s">
        <v>16</v>
      </c>
      <c r="C3102" s="4" t="s">
        <v>867</v>
      </c>
      <c r="D3102" s="4" t="s">
        <v>1160</v>
      </c>
      <c r="E3102" s="4" t="s">
        <v>7209</v>
      </c>
      <c r="F3102" s="4">
        <v>1611654</v>
      </c>
      <c r="G3102" s="5" t="s">
        <v>1291</v>
      </c>
      <c r="H3102" s="4">
        <v>0</v>
      </c>
      <c r="I3102" s="6">
        <v>6900000</v>
      </c>
      <c r="J3102" s="6">
        <v>3342220</v>
      </c>
      <c r="K3102" s="7">
        <f t="shared" si="96"/>
        <v>3557780</v>
      </c>
      <c r="L3102" s="4" t="str">
        <f t="shared" si="97"/>
        <v>SIN REPORTE</v>
      </c>
    </row>
    <row r="3103" spans="1:12" x14ac:dyDescent="0.2">
      <c r="A3103" s="4" t="s">
        <v>11</v>
      </c>
      <c r="B3103" s="4" t="s">
        <v>25</v>
      </c>
      <c r="C3103" s="4" t="s">
        <v>867</v>
      </c>
      <c r="D3103" s="4" t="s">
        <v>3585</v>
      </c>
      <c r="E3103" s="4" t="s">
        <v>7210</v>
      </c>
      <c r="F3103" s="4">
        <v>566297</v>
      </c>
      <c r="G3103" s="5" t="s">
        <v>1291</v>
      </c>
      <c r="H3103" s="4">
        <v>0</v>
      </c>
      <c r="I3103" s="6">
        <v>6910000</v>
      </c>
      <c r="J3103" s="6">
        <v>3343224</v>
      </c>
      <c r="K3103" s="7">
        <f t="shared" si="96"/>
        <v>3566776</v>
      </c>
      <c r="L3103" s="4" t="str">
        <f t="shared" si="97"/>
        <v>SIN REPORTE</v>
      </c>
    </row>
    <row r="3104" spans="1:12" x14ac:dyDescent="0.2">
      <c r="A3104" s="4" t="s">
        <v>11</v>
      </c>
      <c r="B3104" s="4" t="s">
        <v>12</v>
      </c>
      <c r="C3104" s="4" t="s">
        <v>1184</v>
      </c>
      <c r="D3104" s="4" t="s">
        <v>917</v>
      </c>
      <c r="E3104" s="4" t="s">
        <v>7211</v>
      </c>
      <c r="F3104" s="4">
        <v>1076684</v>
      </c>
      <c r="G3104" s="5" t="s">
        <v>1291</v>
      </c>
      <c r="H3104" s="4">
        <v>0</v>
      </c>
      <c r="I3104" s="6">
        <v>6920000</v>
      </c>
      <c r="J3104" s="6">
        <v>3344228</v>
      </c>
      <c r="K3104" s="7">
        <f t="shared" si="96"/>
        <v>3575772</v>
      </c>
      <c r="L3104" s="4" t="str">
        <f t="shared" si="97"/>
        <v>SIN REPORTE</v>
      </c>
    </row>
    <row r="3105" spans="1:12" x14ac:dyDescent="0.2">
      <c r="A3105" s="4" t="s">
        <v>11</v>
      </c>
      <c r="B3105" s="4" t="s">
        <v>12</v>
      </c>
      <c r="C3105" s="4" t="s">
        <v>867</v>
      </c>
      <c r="D3105" s="4" t="s">
        <v>1414</v>
      </c>
      <c r="E3105" s="4" t="s">
        <v>7212</v>
      </c>
      <c r="F3105" s="4">
        <v>1395639</v>
      </c>
      <c r="G3105" s="5" t="s">
        <v>1291</v>
      </c>
      <c r="H3105" s="4">
        <v>0</v>
      </c>
      <c r="I3105" s="6">
        <v>6930000</v>
      </c>
      <c r="J3105" s="6">
        <v>3345232</v>
      </c>
      <c r="K3105" s="7">
        <f t="shared" si="96"/>
        <v>3584768</v>
      </c>
      <c r="L3105" s="4" t="str">
        <f t="shared" si="97"/>
        <v>SIN REPORTE</v>
      </c>
    </row>
    <row r="3106" spans="1:12" x14ac:dyDescent="0.2">
      <c r="A3106" s="4" t="s">
        <v>11</v>
      </c>
      <c r="B3106" s="4" t="s">
        <v>12</v>
      </c>
      <c r="C3106" s="4" t="s">
        <v>1286</v>
      </c>
      <c r="D3106" s="4" t="s">
        <v>3586</v>
      </c>
      <c r="E3106" s="4" t="s">
        <v>7213</v>
      </c>
      <c r="F3106" s="4">
        <v>1683570</v>
      </c>
      <c r="G3106" s="5" t="s">
        <v>1291</v>
      </c>
      <c r="H3106" s="4">
        <v>0</v>
      </c>
      <c r="I3106" s="6">
        <v>6940000</v>
      </c>
      <c r="J3106" s="6">
        <v>3346236</v>
      </c>
      <c r="K3106" s="7">
        <f t="shared" si="96"/>
        <v>3593764</v>
      </c>
      <c r="L3106" s="4" t="str">
        <f t="shared" si="97"/>
        <v>SIN REPORTE</v>
      </c>
    </row>
    <row r="3107" spans="1:12" x14ac:dyDescent="0.2">
      <c r="A3107" s="4" t="s">
        <v>11</v>
      </c>
      <c r="B3107" s="4" t="s">
        <v>12</v>
      </c>
      <c r="C3107" s="4" t="s">
        <v>1286</v>
      </c>
      <c r="D3107" s="4" t="s">
        <v>2968</v>
      </c>
      <c r="E3107" s="4" t="s">
        <v>7214</v>
      </c>
      <c r="F3107" s="4">
        <v>1691078</v>
      </c>
      <c r="G3107" s="5" t="s">
        <v>1291</v>
      </c>
      <c r="H3107" s="4">
        <v>0</v>
      </c>
      <c r="I3107" s="6">
        <v>6950000</v>
      </c>
      <c r="J3107" s="6">
        <v>3347240</v>
      </c>
      <c r="K3107" s="7">
        <f t="shared" si="96"/>
        <v>3602760</v>
      </c>
      <c r="L3107" s="4" t="str">
        <f t="shared" si="97"/>
        <v>SIN REPORTE</v>
      </c>
    </row>
    <row r="3108" spans="1:12" x14ac:dyDescent="0.2">
      <c r="A3108" s="4" t="s">
        <v>11</v>
      </c>
      <c r="B3108" s="4" t="s">
        <v>12</v>
      </c>
      <c r="C3108" s="4" t="s">
        <v>1760</v>
      </c>
      <c r="D3108" s="4" t="s">
        <v>3587</v>
      </c>
      <c r="E3108" s="4" t="s">
        <v>7215</v>
      </c>
      <c r="F3108" s="4">
        <v>1655008</v>
      </c>
      <c r="G3108" s="5" t="s">
        <v>1291</v>
      </c>
      <c r="H3108" s="4">
        <v>0</v>
      </c>
      <c r="I3108" s="6">
        <v>6960000</v>
      </c>
      <c r="J3108" s="6">
        <v>3348244</v>
      </c>
      <c r="K3108" s="7">
        <f t="shared" si="96"/>
        <v>3611756</v>
      </c>
      <c r="L3108" s="4" t="str">
        <f t="shared" si="97"/>
        <v>SIN REPORTE</v>
      </c>
    </row>
    <row r="3109" spans="1:12" x14ac:dyDescent="0.2">
      <c r="A3109" s="4" t="s">
        <v>11</v>
      </c>
      <c r="B3109" s="4" t="s">
        <v>25</v>
      </c>
      <c r="C3109" s="4" t="s">
        <v>1150</v>
      </c>
      <c r="D3109" s="4" t="s">
        <v>3588</v>
      </c>
      <c r="E3109" s="4" t="s">
        <v>7216</v>
      </c>
      <c r="F3109" s="4">
        <v>105714</v>
      </c>
      <c r="G3109" s="5" t="s">
        <v>1291</v>
      </c>
      <c r="H3109" s="4">
        <v>0</v>
      </c>
      <c r="I3109" s="6">
        <v>6970000</v>
      </c>
      <c r="J3109" s="6">
        <v>3349248</v>
      </c>
      <c r="K3109" s="7">
        <f t="shared" si="96"/>
        <v>3620752</v>
      </c>
      <c r="L3109" s="4" t="str">
        <f t="shared" si="97"/>
        <v>SIN REPORTE</v>
      </c>
    </row>
    <row r="3110" spans="1:12" x14ac:dyDescent="0.2">
      <c r="A3110" s="4" t="s">
        <v>11</v>
      </c>
      <c r="B3110" s="4" t="s">
        <v>12</v>
      </c>
      <c r="C3110" s="4" t="s">
        <v>1034</v>
      </c>
      <c r="D3110" s="4" t="s">
        <v>3589</v>
      </c>
      <c r="E3110" s="4" t="s">
        <v>7217</v>
      </c>
      <c r="F3110" s="4">
        <v>1659851</v>
      </c>
      <c r="G3110" s="5" t="s">
        <v>1291</v>
      </c>
      <c r="H3110" s="4">
        <v>0</v>
      </c>
      <c r="I3110" s="6">
        <v>6980000</v>
      </c>
      <c r="J3110" s="6">
        <v>3350252</v>
      </c>
      <c r="K3110" s="7">
        <f t="shared" si="96"/>
        <v>3629748</v>
      </c>
      <c r="L3110" s="4" t="str">
        <f t="shared" si="97"/>
        <v>SIN REPORTE</v>
      </c>
    </row>
    <row r="3111" spans="1:12" x14ac:dyDescent="0.2">
      <c r="A3111" s="4" t="s">
        <v>11</v>
      </c>
      <c r="B3111" s="4" t="s">
        <v>12</v>
      </c>
      <c r="C3111" s="4" t="s">
        <v>1059</v>
      </c>
      <c r="D3111" s="4" t="s">
        <v>3590</v>
      </c>
      <c r="E3111" s="4" t="s">
        <v>7218</v>
      </c>
      <c r="F3111" s="4">
        <v>1662202</v>
      </c>
      <c r="G3111" s="5" t="s">
        <v>1291</v>
      </c>
      <c r="H3111" s="4">
        <v>0</v>
      </c>
      <c r="I3111" s="6">
        <v>6990000</v>
      </c>
      <c r="J3111" s="6">
        <v>3351256</v>
      </c>
      <c r="K3111" s="7">
        <f t="shared" si="96"/>
        <v>3638744</v>
      </c>
      <c r="L3111" s="4" t="str">
        <f t="shared" si="97"/>
        <v>SIN REPORTE</v>
      </c>
    </row>
    <row r="3112" spans="1:12" x14ac:dyDescent="0.2">
      <c r="A3112" s="4" t="s">
        <v>11</v>
      </c>
      <c r="B3112" s="4" t="s">
        <v>12</v>
      </c>
      <c r="C3112" s="4" t="s">
        <v>1059</v>
      </c>
      <c r="D3112" s="4" t="s">
        <v>3591</v>
      </c>
      <c r="E3112" s="4" t="s">
        <v>7219</v>
      </c>
      <c r="F3112" s="4">
        <v>774693</v>
      </c>
      <c r="G3112" s="5" t="s">
        <v>1291</v>
      </c>
      <c r="H3112" s="4">
        <v>0</v>
      </c>
      <c r="I3112" s="6">
        <v>7000000</v>
      </c>
      <c r="J3112" s="6">
        <v>3352260</v>
      </c>
      <c r="K3112" s="7">
        <f t="shared" si="96"/>
        <v>3647740</v>
      </c>
      <c r="L3112" s="4" t="str">
        <f t="shared" si="97"/>
        <v>SIN REPORTE</v>
      </c>
    </row>
    <row r="3113" spans="1:12" x14ac:dyDescent="0.2">
      <c r="A3113" s="4" t="s">
        <v>11</v>
      </c>
      <c r="B3113" s="4" t="s">
        <v>12</v>
      </c>
      <c r="C3113" s="4" t="s">
        <v>3592</v>
      </c>
      <c r="D3113" s="4" t="s">
        <v>3593</v>
      </c>
      <c r="E3113" s="4" t="s">
        <v>7220</v>
      </c>
      <c r="F3113" s="4">
        <v>1450384</v>
      </c>
      <c r="G3113" s="5" t="s">
        <v>1291</v>
      </c>
      <c r="H3113" s="4">
        <v>0</v>
      </c>
      <c r="I3113" s="6">
        <v>7010000</v>
      </c>
      <c r="J3113" s="6">
        <v>3353264</v>
      </c>
      <c r="K3113" s="7">
        <f t="shared" si="96"/>
        <v>3656736</v>
      </c>
      <c r="L3113" s="4" t="str">
        <f t="shared" si="97"/>
        <v>SIN REPORTE</v>
      </c>
    </row>
    <row r="3114" spans="1:12" x14ac:dyDescent="0.2">
      <c r="A3114" s="4" t="s">
        <v>11</v>
      </c>
      <c r="B3114" s="4" t="s">
        <v>12</v>
      </c>
      <c r="C3114" s="4" t="s">
        <v>3594</v>
      </c>
      <c r="D3114" s="4" t="s">
        <v>3408</v>
      </c>
      <c r="E3114" s="4" t="s">
        <v>7221</v>
      </c>
      <c r="F3114" s="4">
        <v>641942</v>
      </c>
      <c r="G3114" s="5" t="s">
        <v>1291</v>
      </c>
      <c r="H3114" s="4">
        <v>0</v>
      </c>
      <c r="I3114" s="6">
        <v>7020000</v>
      </c>
      <c r="J3114" s="6">
        <v>3354268</v>
      </c>
      <c r="K3114" s="7">
        <f t="shared" si="96"/>
        <v>3665732</v>
      </c>
      <c r="L3114" s="4" t="str">
        <f t="shared" si="97"/>
        <v>SIN REPORTE</v>
      </c>
    </row>
    <row r="3115" spans="1:12" x14ac:dyDescent="0.2">
      <c r="A3115" s="4" t="s">
        <v>11</v>
      </c>
      <c r="B3115" s="4" t="s">
        <v>12</v>
      </c>
      <c r="C3115" s="4" t="s">
        <v>2666</v>
      </c>
      <c r="D3115" s="4" t="s">
        <v>3595</v>
      </c>
      <c r="E3115" s="4" t="s">
        <v>7222</v>
      </c>
      <c r="F3115" s="4">
        <v>1517166</v>
      </c>
      <c r="G3115" s="5" t="s">
        <v>1291</v>
      </c>
      <c r="H3115" s="4">
        <v>0</v>
      </c>
      <c r="I3115" s="6">
        <v>7030000</v>
      </c>
      <c r="J3115" s="6">
        <v>3355272</v>
      </c>
      <c r="K3115" s="7">
        <f t="shared" si="96"/>
        <v>3674728</v>
      </c>
      <c r="L3115" s="4" t="str">
        <f t="shared" si="97"/>
        <v>SIN REPORTE</v>
      </c>
    </row>
    <row r="3116" spans="1:12" x14ac:dyDescent="0.2">
      <c r="A3116" s="4" t="s">
        <v>11</v>
      </c>
      <c r="B3116" s="4" t="s">
        <v>12</v>
      </c>
      <c r="C3116" s="4" t="s">
        <v>1059</v>
      </c>
      <c r="D3116" s="4" t="s">
        <v>3596</v>
      </c>
      <c r="E3116" s="4" t="s">
        <v>7223</v>
      </c>
      <c r="F3116" s="4">
        <v>118998</v>
      </c>
      <c r="G3116" s="5" t="s">
        <v>1291</v>
      </c>
      <c r="H3116" s="4">
        <v>0</v>
      </c>
      <c r="I3116" s="6">
        <v>7040000</v>
      </c>
      <c r="J3116" s="6">
        <v>3356276</v>
      </c>
      <c r="K3116" s="7">
        <f t="shared" si="96"/>
        <v>3683724</v>
      </c>
      <c r="L3116" s="4" t="str">
        <f t="shared" si="97"/>
        <v>SIN REPORTE</v>
      </c>
    </row>
    <row r="3117" spans="1:12" x14ac:dyDescent="0.2">
      <c r="A3117" s="4" t="s">
        <v>11</v>
      </c>
      <c r="B3117" s="4" t="s">
        <v>12</v>
      </c>
      <c r="C3117" s="4" t="s">
        <v>191</v>
      </c>
      <c r="D3117" s="4" t="s">
        <v>1141</v>
      </c>
      <c r="E3117" s="4" t="s">
        <v>7224</v>
      </c>
      <c r="F3117" s="4">
        <v>118980</v>
      </c>
      <c r="G3117" s="5" t="s">
        <v>1291</v>
      </c>
      <c r="H3117" s="4">
        <v>0</v>
      </c>
      <c r="I3117" s="6">
        <v>7050000</v>
      </c>
      <c r="J3117" s="6">
        <v>3357280</v>
      </c>
      <c r="K3117" s="7">
        <f t="shared" si="96"/>
        <v>3692720</v>
      </c>
      <c r="L3117" s="4" t="str">
        <f t="shared" si="97"/>
        <v>SIN REPORTE</v>
      </c>
    </row>
    <row r="3118" spans="1:12" x14ac:dyDescent="0.2">
      <c r="A3118" s="4" t="s">
        <v>11</v>
      </c>
      <c r="B3118" s="4" t="s">
        <v>12</v>
      </c>
      <c r="C3118" s="4" t="s">
        <v>191</v>
      </c>
      <c r="D3118" s="4" t="s">
        <v>2970</v>
      </c>
      <c r="E3118" s="4" t="s">
        <v>7225</v>
      </c>
      <c r="F3118" s="4">
        <v>1437019</v>
      </c>
      <c r="G3118" s="5" t="s">
        <v>1291</v>
      </c>
      <c r="H3118" s="4">
        <v>0</v>
      </c>
      <c r="I3118" s="6">
        <v>7060000</v>
      </c>
      <c r="J3118" s="6">
        <v>3358284</v>
      </c>
      <c r="K3118" s="7">
        <f t="shared" si="96"/>
        <v>3701716</v>
      </c>
      <c r="L3118" s="4" t="str">
        <f t="shared" si="97"/>
        <v>SIN REPORTE</v>
      </c>
    </row>
    <row r="3119" spans="1:12" x14ac:dyDescent="0.2">
      <c r="A3119" s="4" t="s">
        <v>11</v>
      </c>
      <c r="B3119" s="4" t="s">
        <v>12</v>
      </c>
      <c r="C3119" s="4" t="s">
        <v>191</v>
      </c>
      <c r="D3119" s="4" t="s">
        <v>241</v>
      </c>
      <c r="E3119" s="4" t="s">
        <v>7226</v>
      </c>
      <c r="F3119" s="4">
        <v>677391</v>
      </c>
      <c r="G3119" s="5" t="s">
        <v>1291</v>
      </c>
      <c r="H3119" s="4">
        <v>0</v>
      </c>
      <c r="I3119" s="6">
        <v>7070000</v>
      </c>
      <c r="J3119" s="6">
        <v>3359288</v>
      </c>
      <c r="K3119" s="7">
        <f t="shared" si="96"/>
        <v>3710712</v>
      </c>
      <c r="L3119" s="4" t="str">
        <f t="shared" si="97"/>
        <v>SIN REPORTE</v>
      </c>
    </row>
    <row r="3120" spans="1:12" x14ac:dyDescent="0.2">
      <c r="A3120" s="4" t="s">
        <v>11</v>
      </c>
      <c r="B3120" s="4" t="s">
        <v>12</v>
      </c>
      <c r="C3120" s="4" t="s">
        <v>988</v>
      </c>
      <c r="D3120" s="4" t="s">
        <v>1439</v>
      </c>
      <c r="E3120" s="4" t="s">
        <v>7227</v>
      </c>
      <c r="F3120" s="4">
        <v>523041</v>
      </c>
      <c r="G3120" s="5" t="s">
        <v>1291</v>
      </c>
      <c r="H3120" s="4">
        <v>0</v>
      </c>
      <c r="I3120" s="6">
        <v>7080000</v>
      </c>
      <c r="J3120" s="6">
        <v>3360292</v>
      </c>
      <c r="K3120" s="7">
        <f t="shared" si="96"/>
        <v>3719708</v>
      </c>
      <c r="L3120" s="4" t="str">
        <f t="shared" si="97"/>
        <v>SIN REPORTE</v>
      </c>
    </row>
    <row r="3121" spans="1:12" x14ac:dyDescent="0.2">
      <c r="A3121" s="4" t="s">
        <v>11</v>
      </c>
      <c r="B3121" s="4" t="s">
        <v>25</v>
      </c>
      <c r="C3121" s="4" t="s">
        <v>584</v>
      </c>
      <c r="D3121" s="4" t="s">
        <v>3597</v>
      </c>
      <c r="E3121" s="4" t="s">
        <v>7228</v>
      </c>
      <c r="F3121" s="4">
        <v>607687</v>
      </c>
      <c r="G3121" s="5" t="s">
        <v>1291</v>
      </c>
      <c r="H3121" s="4">
        <v>0</v>
      </c>
      <c r="I3121" s="6">
        <v>7090000</v>
      </c>
      <c r="J3121" s="6">
        <v>3361296</v>
      </c>
      <c r="K3121" s="7">
        <f t="shared" si="96"/>
        <v>3728704</v>
      </c>
      <c r="L3121" s="4" t="str">
        <f t="shared" si="97"/>
        <v>SIN REPORTE</v>
      </c>
    </row>
    <row r="3122" spans="1:12" x14ac:dyDescent="0.2">
      <c r="A3122" s="4" t="s">
        <v>11</v>
      </c>
      <c r="B3122" s="4" t="s">
        <v>12</v>
      </c>
      <c r="C3122" s="4" t="s">
        <v>584</v>
      </c>
      <c r="D3122" s="4" t="s">
        <v>3598</v>
      </c>
      <c r="E3122" s="4" t="s">
        <v>7229</v>
      </c>
      <c r="F3122" s="4">
        <v>576775</v>
      </c>
      <c r="G3122" s="5" t="s">
        <v>1291</v>
      </c>
      <c r="H3122" s="4">
        <v>0</v>
      </c>
      <c r="I3122" s="6">
        <v>7100000</v>
      </c>
      <c r="J3122" s="6">
        <v>3362300</v>
      </c>
      <c r="K3122" s="7">
        <f t="shared" si="96"/>
        <v>3737700</v>
      </c>
      <c r="L3122" s="4" t="str">
        <f t="shared" si="97"/>
        <v>SIN REPORTE</v>
      </c>
    </row>
    <row r="3123" spans="1:12" x14ac:dyDescent="0.2">
      <c r="A3123" s="4" t="s">
        <v>11</v>
      </c>
      <c r="B3123" s="4" t="s">
        <v>12</v>
      </c>
      <c r="C3123" s="4" t="s">
        <v>3599</v>
      </c>
      <c r="D3123" s="4" t="s">
        <v>1591</v>
      </c>
      <c r="E3123" s="4" t="s">
        <v>7230</v>
      </c>
      <c r="F3123" s="4">
        <v>1444478</v>
      </c>
      <c r="G3123" s="5" t="s">
        <v>1291</v>
      </c>
      <c r="H3123" s="4">
        <v>0</v>
      </c>
      <c r="I3123" s="6">
        <v>7110000</v>
      </c>
      <c r="J3123" s="6">
        <v>3363304</v>
      </c>
      <c r="K3123" s="7">
        <f t="shared" si="96"/>
        <v>3746696</v>
      </c>
      <c r="L3123" s="4" t="str">
        <f t="shared" si="97"/>
        <v>SIN REPORTE</v>
      </c>
    </row>
    <row r="3124" spans="1:12" x14ac:dyDescent="0.2">
      <c r="A3124" s="4" t="s">
        <v>11</v>
      </c>
      <c r="B3124" s="4" t="s">
        <v>12</v>
      </c>
      <c r="C3124" s="4" t="s">
        <v>191</v>
      </c>
      <c r="D3124" s="4" t="s">
        <v>1050</v>
      </c>
      <c r="E3124" s="4" t="s">
        <v>4979</v>
      </c>
      <c r="F3124" s="4">
        <v>1659406</v>
      </c>
      <c r="G3124" s="5" t="s">
        <v>1291</v>
      </c>
      <c r="H3124" s="4">
        <v>0</v>
      </c>
      <c r="I3124" s="6">
        <v>7120000</v>
      </c>
      <c r="J3124" s="6">
        <v>3364308</v>
      </c>
      <c r="K3124" s="7">
        <f t="shared" si="96"/>
        <v>3755692</v>
      </c>
      <c r="L3124" s="4" t="str">
        <f t="shared" si="97"/>
        <v>SIN REPORTE</v>
      </c>
    </row>
    <row r="3125" spans="1:12" x14ac:dyDescent="0.2">
      <c r="A3125" s="4" t="s">
        <v>11</v>
      </c>
      <c r="B3125" s="4" t="s">
        <v>19</v>
      </c>
      <c r="C3125" s="4" t="s">
        <v>726</v>
      </c>
      <c r="D3125" s="4" t="s">
        <v>1300</v>
      </c>
      <c r="E3125" s="4" t="s">
        <v>7231</v>
      </c>
      <c r="F3125" s="4">
        <v>765097</v>
      </c>
      <c r="G3125" s="5" t="s">
        <v>1291</v>
      </c>
      <c r="H3125" s="4">
        <v>0</v>
      </c>
      <c r="I3125" s="6">
        <v>7130000</v>
      </c>
      <c r="J3125" s="6">
        <v>3365312</v>
      </c>
      <c r="K3125" s="7">
        <f t="shared" si="96"/>
        <v>3764688</v>
      </c>
      <c r="L3125" s="4" t="str">
        <f t="shared" si="97"/>
        <v>SIN REPORTE</v>
      </c>
    </row>
    <row r="3126" spans="1:12" x14ac:dyDescent="0.2">
      <c r="A3126" s="4" t="s">
        <v>11</v>
      </c>
      <c r="B3126" s="4" t="s">
        <v>12</v>
      </c>
      <c r="C3126" s="4" t="s">
        <v>765</v>
      </c>
      <c r="D3126" s="4" t="s">
        <v>3600</v>
      </c>
      <c r="E3126" s="4" t="s">
        <v>7232</v>
      </c>
      <c r="F3126" s="4">
        <v>649838</v>
      </c>
      <c r="G3126" s="5" t="s">
        <v>1291</v>
      </c>
      <c r="H3126" s="4">
        <v>0</v>
      </c>
      <c r="I3126" s="6">
        <v>7140000</v>
      </c>
      <c r="J3126" s="6">
        <v>3366316</v>
      </c>
      <c r="K3126" s="7">
        <f t="shared" si="96"/>
        <v>3773684</v>
      </c>
      <c r="L3126" s="4" t="str">
        <f t="shared" si="97"/>
        <v>SIN REPORTE</v>
      </c>
    </row>
    <row r="3127" spans="1:12" x14ac:dyDescent="0.2">
      <c r="A3127" s="4" t="s">
        <v>11</v>
      </c>
      <c r="B3127" s="4" t="s">
        <v>25</v>
      </c>
      <c r="C3127" s="4" t="s">
        <v>1308</v>
      </c>
      <c r="D3127" s="4" t="s">
        <v>291</v>
      </c>
      <c r="E3127" s="4" t="s">
        <v>7233</v>
      </c>
      <c r="F3127" s="4">
        <v>8216</v>
      </c>
      <c r="G3127" s="5" t="s">
        <v>1291</v>
      </c>
      <c r="H3127" s="4">
        <v>0</v>
      </c>
      <c r="I3127" s="6">
        <v>7150000</v>
      </c>
      <c r="J3127" s="6">
        <v>3367320</v>
      </c>
      <c r="K3127" s="7">
        <f t="shared" si="96"/>
        <v>3782680</v>
      </c>
      <c r="L3127" s="4" t="str">
        <f t="shared" si="97"/>
        <v>SIN REPORTE</v>
      </c>
    </row>
    <row r="3128" spans="1:12" x14ac:dyDescent="0.2">
      <c r="A3128" s="4" t="s">
        <v>11</v>
      </c>
      <c r="B3128" s="4" t="s">
        <v>50</v>
      </c>
      <c r="C3128" s="4" t="s">
        <v>765</v>
      </c>
      <c r="D3128" s="4" t="s">
        <v>2442</v>
      </c>
      <c r="E3128" s="4" t="s">
        <v>7234</v>
      </c>
      <c r="F3128" s="4">
        <v>672814</v>
      </c>
      <c r="G3128" s="5" t="s">
        <v>1291</v>
      </c>
      <c r="H3128" s="4">
        <v>0</v>
      </c>
      <c r="I3128" s="6">
        <v>7160000</v>
      </c>
      <c r="J3128" s="6">
        <v>3368324</v>
      </c>
      <c r="K3128" s="7">
        <f t="shared" si="96"/>
        <v>3791676</v>
      </c>
      <c r="L3128" s="4" t="str">
        <f t="shared" si="97"/>
        <v>SIN REPORTE</v>
      </c>
    </row>
    <row r="3129" spans="1:12" x14ac:dyDescent="0.2">
      <c r="A3129" s="4" t="s">
        <v>11</v>
      </c>
      <c r="B3129" s="4" t="s">
        <v>67</v>
      </c>
      <c r="C3129" s="4" t="s">
        <v>1308</v>
      </c>
      <c r="D3129" s="4" t="s">
        <v>3601</v>
      </c>
      <c r="E3129" s="4" t="s">
        <v>7235</v>
      </c>
      <c r="F3129" s="4">
        <v>1379161</v>
      </c>
      <c r="G3129" s="5" t="s">
        <v>1291</v>
      </c>
      <c r="H3129" s="4">
        <v>0</v>
      </c>
      <c r="I3129" s="6">
        <v>7170000</v>
      </c>
      <c r="J3129" s="6">
        <v>3369328</v>
      </c>
      <c r="K3129" s="7">
        <f t="shared" si="96"/>
        <v>3800672</v>
      </c>
      <c r="L3129" s="4" t="str">
        <f t="shared" si="97"/>
        <v>SIN REPORTE</v>
      </c>
    </row>
    <row r="3130" spans="1:12" x14ac:dyDescent="0.2">
      <c r="A3130" s="4" t="s">
        <v>11</v>
      </c>
      <c r="B3130" s="4" t="s">
        <v>146</v>
      </c>
      <c r="C3130" s="4" t="s">
        <v>3602</v>
      </c>
      <c r="D3130" s="4" t="s">
        <v>3603</v>
      </c>
      <c r="E3130" s="4" t="s">
        <v>7236</v>
      </c>
      <c r="F3130" s="4">
        <v>619708</v>
      </c>
      <c r="G3130" s="5" t="s">
        <v>1291</v>
      </c>
      <c r="H3130" s="4">
        <v>0</v>
      </c>
      <c r="I3130" s="6">
        <v>7180000</v>
      </c>
      <c r="J3130" s="6">
        <v>3370332</v>
      </c>
      <c r="K3130" s="7">
        <f t="shared" si="96"/>
        <v>3809668</v>
      </c>
      <c r="L3130" s="4" t="str">
        <f t="shared" si="97"/>
        <v>SIN REPORTE</v>
      </c>
    </row>
    <row r="3131" spans="1:12" x14ac:dyDescent="0.2">
      <c r="A3131" s="4" t="s">
        <v>11</v>
      </c>
      <c r="B3131" s="4" t="s">
        <v>50</v>
      </c>
      <c r="C3131" s="4" t="s">
        <v>191</v>
      </c>
      <c r="D3131" s="4" t="s">
        <v>886</v>
      </c>
      <c r="E3131" s="4" t="s">
        <v>7237</v>
      </c>
      <c r="F3131" s="4">
        <v>1609401</v>
      </c>
      <c r="G3131" s="5" t="s">
        <v>1291</v>
      </c>
      <c r="H3131" s="4">
        <v>0</v>
      </c>
      <c r="I3131" s="6">
        <v>7190000</v>
      </c>
      <c r="J3131" s="6">
        <v>3371336</v>
      </c>
      <c r="K3131" s="7">
        <f t="shared" si="96"/>
        <v>3818664</v>
      </c>
      <c r="L3131" s="4" t="str">
        <f t="shared" si="97"/>
        <v>SIN REPORTE</v>
      </c>
    </row>
    <row r="3132" spans="1:12" x14ac:dyDescent="0.2">
      <c r="A3132" s="4" t="s">
        <v>11</v>
      </c>
      <c r="B3132" s="4" t="s">
        <v>19</v>
      </c>
      <c r="C3132" s="4" t="s">
        <v>1760</v>
      </c>
      <c r="D3132" s="4" t="s">
        <v>1070</v>
      </c>
      <c r="E3132" s="4" t="s">
        <v>7238</v>
      </c>
      <c r="F3132" s="4">
        <v>524684</v>
      </c>
      <c r="G3132" s="5" t="s">
        <v>1291</v>
      </c>
      <c r="H3132" s="4">
        <v>0</v>
      </c>
      <c r="I3132" s="6">
        <v>7200000</v>
      </c>
      <c r="J3132" s="6">
        <v>3372340</v>
      </c>
      <c r="K3132" s="7">
        <f t="shared" si="96"/>
        <v>3827660</v>
      </c>
      <c r="L3132" s="4" t="str">
        <f t="shared" si="97"/>
        <v>SIN REPORTE</v>
      </c>
    </row>
    <row r="3133" spans="1:12" x14ac:dyDescent="0.2">
      <c r="A3133" s="4" t="s">
        <v>11</v>
      </c>
      <c r="B3133" s="4" t="s">
        <v>12</v>
      </c>
      <c r="C3133" s="4" t="s">
        <v>1312</v>
      </c>
      <c r="D3133" s="4" t="s">
        <v>3604</v>
      </c>
      <c r="E3133" s="4" t="s">
        <v>7239</v>
      </c>
      <c r="F3133" s="4">
        <v>813871</v>
      </c>
      <c r="G3133" s="5" t="s">
        <v>1291</v>
      </c>
      <c r="H3133" s="4">
        <v>0</v>
      </c>
      <c r="I3133" s="6">
        <v>7210000</v>
      </c>
      <c r="J3133" s="6">
        <v>3373344</v>
      </c>
      <c r="K3133" s="7">
        <f t="shared" si="96"/>
        <v>3836656</v>
      </c>
      <c r="L3133" s="4" t="str">
        <f t="shared" si="97"/>
        <v>SIN REPORTE</v>
      </c>
    </row>
    <row r="3134" spans="1:12" x14ac:dyDescent="0.2">
      <c r="A3134" s="4" t="s">
        <v>11</v>
      </c>
      <c r="B3134" s="4" t="s">
        <v>22</v>
      </c>
      <c r="C3134" s="4" t="s">
        <v>462</v>
      </c>
      <c r="D3134" s="4" t="s">
        <v>3605</v>
      </c>
      <c r="E3134" s="4" t="s">
        <v>7240</v>
      </c>
      <c r="F3134" s="4">
        <v>1116613</v>
      </c>
      <c r="G3134" s="5" t="s">
        <v>1291</v>
      </c>
      <c r="H3134" s="4">
        <v>0</v>
      </c>
      <c r="I3134" s="6">
        <v>7220000</v>
      </c>
      <c r="J3134" s="6">
        <v>3374348</v>
      </c>
      <c r="K3134" s="7">
        <f t="shared" si="96"/>
        <v>3845652</v>
      </c>
      <c r="L3134" s="4" t="str">
        <f t="shared" si="97"/>
        <v>SIN REPORTE</v>
      </c>
    </row>
    <row r="3135" spans="1:12" x14ac:dyDescent="0.2">
      <c r="A3135" s="4" t="s">
        <v>11</v>
      </c>
      <c r="B3135" s="4" t="s">
        <v>12</v>
      </c>
      <c r="C3135" s="4" t="s">
        <v>462</v>
      </c>
      <c r="D3135" s="4" t="s">
        <v>3606</v>
      </c>
      <c r="E3135" s="4" t="s">
        <v>7241</v>
      </c>
      <c r="F3135" s="4">
        <v>512408</v>
      </c>
      <c r="G3135" s="5" t="s">
        <v>1291</v>
      </c>
      <c r="H3135" s="4">
        <v>0</v>
      </c>
      <c r="I3135" s="6">
        <v>7230000</v>
      </c>
      <c r="J3135" s="6">
        <v>3375352</v>
      </c>
      <c r="K3135" s="7">
        <f t="shared" si="96"/>
        <v>3854648</v>
      </c>
      <c r="L3135" s="4" t="str">
        <f t="shared" si="97"/>
        <v>SIN REPORTE</v>
      </c>
    </row>
    <row r="3136" spans="1:12" x14ac:dyDescent="0.2">
      <c r="A3136" s="4" t="s">
        <v>11</v>
      </c>
      <c r="B3136" s="4" t="s">
        <v>16</v>
      </c>
      <c r="C3136" s="4" t="s">
        <v>3607</v>
      </c>
      <c r="D3136" s="4" t="s">
        <v>3608</v>
      </c>
      <c r="E3136" s="4" t="s">
        <v>7242</v>
      </c>
      <c r="F3136" s="4">
        <v>1435575</v>
      </c>
      <c r="G3136" s="5" t="s">
        <v>1291</v>
      </c>
      <c r="H3136" s="4">
        <v>0</v>
      </c>
      <c r="I3136" s="6">
        <v>7240000</v>
      </c>
      <c r="J3136" s="6">
        <v>3376356</v>
      </c>
      <c r="K3136" s="7">
        <f t="shared" si="96"/>
        <v>3863644</v>
      </c>
      <c r="L3136" s="4" t="str">
        <f t="shared" si="97"/>
        <v>SIN REPORTE</v>
      </c>
    </row>
    <row r="3137" spans="1:12" x14ac:dyDescent="0.2">
      <c r="A3137" s="4" t="s">
        <v>11</v>
      </c>
      <c r="B3137" s="4" t="s">
        <v>12</v>
      </c>
      <c r="C3137" s="4" t="s">
        <v>2802</v>
      </c>
      <c r="D3137" s="4" t="s">
        <v>3229</v>
      </c>
      <c r="E3137" s="4" t="s">
        <v>7243</v>
      </c>
      <c r="F3137" s="4">
        <v>647469</v>
      </c>
      <c r="G3137" s="5" t="s">
        <v>1291</v>
      </c>
      <c r="H3137" s="4">
        <v>0</v>
      </c>
      <c r="I3137" s="6">
        <v>7250000</v>
      </c>
      <c r="J3137" s="6">
        <v>3377360</v>
      </c>
      <c r="K3137" s="7">
        <f t="shared" si="96"/>
        <v>3872640</v>
      </c>
      <c r="L3137" s="4" t="str">
        <f t="shared" si="97"/>
        <v>SIN REPORTE</v>
      </c>
    </row>
    <row r="3138" spans="1:12" x14ac:dyDescent="0.2">
      <c r="A3138" s="4" t="s">
        <v>11</v>
      </c>
      <c r="B3138" s="4" t="s">
        <v>19</v>
      </c>
      <c r="C3138" s="4" t="s">
        <v>1296</v>
      </c>
      <c r="D3138" s="4" t="s">
        <v>3609</v>
      </c>
      <c r="E3138" s="4" t="s">
        <v>7244</v>
      </c>
      <c r="F3138" s="4">
        <v>119517</v>
      </c>
      <c r="G3138" s="5" t="s">
        <v>1291</v>
      </c>
      <c r="H3138" s="4">
        <v>0</v>
      </c>
      <c r="I3138" s="6">
        <v>7260000</v>
      </c>
      <c r="J3138" s="6">
        <v>3378364</v>
      </c>
      <c r="K3138" s="7">
        <f t="shared" si="96"/>
        <v>3881636</v>
      </c>
      <c r="L3138" s="4" t="str">
        <f t="shared" si="97"/>
        <v>SIN REPORTE</v>
      </c>
    </row>
    <row r="3139" spans="1:12" x14ac:dyDescent="0.2">
      <c r="A3139" s="4" t="s">
        <v>11</v>
      </c>
      <c r="B3139" s="4" t="s">
        <v>12</v>
      </c>
      <c r="C3139" s="4" t="s">
        <v>3610</v>
      </c>
      <c r="D3139" s="4" t="s">
        <v>3611</v>
      </c>
      <c r="E3139" s="4" t="s">
        <v>7245</v>
      </c>
      <c r="F3139" s="4">
        <v>769818</v>
      </c>
      <c r="G3139" s="5" t="s">
        <v>1291</v>
      </c>
      <c r="H3139" s="4">
        <v>0</v>
      </c>
      <c r="I3139" s="6">
        <v>7270000</v>
      </c>
      <c r="J3139" s="6">
        <v>3379368</v>
      </c>
      <c r="K3139" s="7">
        <f t="shared" ref="K3139:K3202" si="98">I3139-J3139</f>
        <v>3890632</v>
      </c>
      <c r="L3139" s="4" t="str">
        <f t="shared" ref="L3139:L3202" si="99">IF(H3139=0,"SIN REPORTE",IF(H3139&lt;=90,"COBRO JURIDICO","CARTERA CASTIGADA"))</f>
        <v>SIN REPORTE</v>
      </c>
    </row>
    <row r="3140" spans="1:12" x14ac:dyDescent="0.2">
      <c r="A3140" s="4" t="s">
        <v>11</v>
      </c>
      <c r="B3140" s="4" t="s">
        <v>22</v>
      </c>
      <c r="C3140" s="4" t="s">
        <v>1296</v>
      </c>
      <c r="D3140" s="4" t="s">
        <v>3612</v>
      </c>
      <c r="E3140" s="4" t="s">
        <v>7246</v>
      </c>
      <c r="F3140" s="4">
        <v>668218</v>
      </c>
      <c r="G3140" s="5" t="s">
        <v>1291</v>
      </c>
      <c r="H3140" s="4">
        <v>0</v>
      </c>
      <c r="I3140" s="6">
        <v>7280000</v>
      </c>
      <c r="J3140" s="6">
        <v>3380372</v>
      </c>
      <c r="K3140" s="7">
        <f t="shared" si="98"/>
        <v>3899628</v>
      </c>
      <c r="L3140" s="4" t="str">
        <f t="shared" si="99"/>
        <v>SIN REPORTE</v>
      </c>
    </row>
    <row r="3141" spans="1:12" x14ac:dyDescent="0.2">
      <c r="A3141" s="4" t="s">
        <v>11</v>
      </c>
      <c r="B3141" s="4" t="s">
        <v>157</v>
      </c>
      <c r="C3141" s="4" t="s">
        <v>275</v>
      </c>
      <c r="D3141" s="4" t="s">
        <v>3613</v>
      </c>
      <c r="E3141" s="4" t="s">
        <v>7247</v>
      </c>
      <c r="F3141" s="4">
        <v>1747557</v>
      </c>
      <c r="G3141" s="5" t="s">
        <v>1291</v>
      </c>
      <c r="H3141" s="4">
        <v>0</v>
      </c>
      <c r="I3141" s="6">
        <v>7290000</v>
      </c>
      <c r="J3141" s="6">
        <v>3381376</v>
      </c>
      <c r="K3141" s="7">
        <f t="shared" si="98"/>
        <v>3908624</v>
      </c>
      <c r="L3141" s="4" t="str">
        <f t="shared" si="99"/>
        <v>SIN REPORTE</v>
      </c>
    </row>
    <row r="3142" spans="1:12" x14ac:dyDescent="0.2">
      <c r="A3142" s="4" t="s">
        <v>11</v>
      </c>
      <c r="B3142" s="4" t="s">
        <v>16</v>
      </c>
      <c r="C3142" s="4" t="s">
        <v>191</v>
      </c>
      <c r="D3142" s="4" t="s">
        <v>3614</v>
      </c>
      <c r="E3142" s="4" t="s">
        <v>7248</v>
      </c>
      <c r="F3142" s="4">
        <v>605707</v>
      </c>
      <c r="G3142" s="5" t="s">
        <v>1291</v>
      </c>
      <c r="H3142" s="4">
        <v>0</v>
      </c>
      <c r="I3142" s="6">
        <v>7300000</v>
      </c>
      <c r="J3142" s="6">
        <v>3382380</v>
      </c>
      <c r="K3142" s="7">
        <f t="shared" si="98"/>
        <v>3917620</v>
      </c>
      <c r="L3142" s="4" t="str">
        <f t="shared" si="99"/>
        <v>SIN REPORTE</v>
      </c>
    </row>
    <row r="3143" spans="1:12" x14ac:dyDescent="0.2">
      <c r="A3143" s="4" t="s">
        <v>11</v>
      </c>
      <c r="B3143" s="4" t="s">
        <v>25</v>
      </c>
      <c r="C3143" s="4" t="s">
        <v>1296</v>
      </c>
      <c r="D3143" s="4" t="s">
        <v>54</v>
      </c>
      <c r="E3143" s="4" t="s">
        <v>7249</v>
      </c>
      <c r="F3143" s="4">
        <v>1297256</v>
      </c>
      <c r="G3143" s="5" t="s">
        <v>1291</v>
      </c>
      <c r="H3143" s="4">
        <v>0</v>
      </c>
      <c r="I3143" s="6">
        <v>7310000</v>
      </c>
      <c r="J3143" s="6">
        <v>3383384</v>
      </c>
      <c r="K3143" s="7">
        <f t="shared" si="98"/>
        <v>3926616</v>
      </c>
      <c r="L3143" s="4" t="str">
        <f t="shared" si="99"/>
        <v>SIN REPORTE</v>
      </c>
    </row>
    <row r="3144" spans="1:12" x14ac:dyDescent="0.2">
      <c r="A3144" s="4" t="s">
        <v>11</v>
      </c>
      <c r="B3144" s="4" t="s">
        <v>19</v>
      </c>
      <c r="C3144" s="4" t="s">
        <v>1312</v>
      </c>
      <c r="D3144" s="4" t="s">
        <v>3615</v>
      </c>
      <c r="E3144" s="4" t="s">
        <v>7250</v>
      </c>
      <c r="F3144" s="4">
        <v>128542</v>
      </c>
      <c r="G3144" s="5" t="s">
        <v>1291</v>
      </c>
      <c r="H3144" s="4">
        <v>0</v>
      </c>
      <c r="I3144" s="6">
        <v>7320000</v>
      </c>
      <c r="J3144" s="6">
        <v>3384388</v>
      </c>
      <c r="K3144" s="7">
        <f t="shared" si="98"/>
        <v>3935612</v>
      </c>
      <c r="L3144" s="4" t="str">
        <f t="shared" si="99"/>
        <v>SIN REPORTE</v>
      </c>
    </row>
    <row r="3145" spans="1:12" x14ac:dyDescent="0.2">
      <c r="A3145" s="4" t="s">
        <v>11</v>
      </c>
      <c r="B3145" s="4" t="s">
        <v>12</v>
      </c>
      <c r="C3145" s="4" t="s">
        <v>1312</v>
      </c>
      <c r="D3145" s="4" t="s">
        <v>1218</v>
      </c>
      <c r="E3145" s="4" t="s">
        <v>7251</v>
      </c>
      <c r="F3145" s="4">
        <v>1661204</v>
      </c>
      <c r="G3145" s="5" t="s">
        <v>1291</v>
      </c>
      <c r="H3145" s="4">
        <v>0</v>
      </c>
      <c r="I3145" s="6">
        <v>7330000</v>
      </c>
      <c r="J3145" s="6">
        <v>3385392</v>
      </c>
      <c r="K3145" s="7">
        <f t="shared" si="98"/>
        <v>3944608</v>
      </c>
      <c r="L3145" s="4" t="str">
        <f t="shared" si="99"/>
        <v>SIN REPORTE</v>
      </c>
    </row>
    <row r="3146" spans="1:12" x14ac:dyDescent="0.2">
      <c r="A3146" s="4" t="s">
        <v>11</v>
      </c>
      <c r="B3146" s="4" t="s">
        <v>50</v>
      </c>
      <c r="C3146" s="4" t="s">
        <v>2778</v>
      </c>
      <c r="D3146" s="4" t="s">
        <v>1486</v>
      </c>
      <c r="E3146" s="4" t="s">
        <v>7252</v>
      </c>
      <c r="F3146" s="4">
        <v>507465</v>
      </c>
      <c r="G3146" s="5" t="s">
        <v>1291</v>
      </c>
      <c r="H3146" s="4">
        <v>0</v>
      </c>
      <c r="I3146" s="6">
        <v>7340000</v>
      </c>
      <c r="J3146" s="6">
        <v>3386396</v>
      </c>
      <c r="K3146" s="7">
        <f t="shared" si="98"/>
        <v>3953604</v>
      </c>
      <c r="L3146" s="4" t="str">
        <f t="shared" si="99"/>
        <v>SIN REPORTE</v>
      </c>
    </row>
    <row r="3147" spans="1:12" x14ac:dyDescent="0.2">
      <c r="A3147" s="4" t="s">
        <v>11</v>
      </c>
      <c r="B3147" s="4" t="s">
        <v>12</v>
      </c>
      <c r="C3147" s="4" t="s">
        <v>1312</v>
      </c>
      <c r="D3147" s="4" t="s">
        <v>3616</v>
      </c>
      <c r="E3147" s="4" t="s">
        <v>7253</v>
      </c>
      <c r="F3147" s="4">
        <v>813913</v>
      </c>
      <c r="G3147" s="5" t="s">
        <v>1291</v>
      </c>
      <c r="H3147" s="4">
        <v>0</v>
      </c>
      <c r="I3147" s="6">
        <v>7350000</v>
      </c>
      <c r="J3147" s="6">
        <v>3387400</v>
      </c>
      <c r="K3147" s="7">
        <f t="shared" si="98"/>
        <v>3962600</v>
      </c>
      <c r="L3147" s="4" t="str">
        <f t="shared" si="99"/>
        <v>SIN REPORTE</v>
      </c>
    </row>
    <row r="3148" spans="1:12" x14ac:dyDescent="0.2">
      <c r="A3148" s="4" t="s">
        <v>11</v>
      </c>
      <c r="B3148" s="4" t="s">
        <v>25</v>
      </c>
      <c r="C3148" s="4" t="s">
        <v>193</v>
      </c>
      <c r="D3148" s="4" t="s">
        <v>1451</v>
      </c>
      <c r="E3148" s="4" t="s">
        <v>7254</v>
      </c>
      <c r="F3148" s="4">
        <v>773141</v>
      </c>
      <c r="G3148" s="5" t="s">
        <v>1291</v>
      </c>
      <c r="H3148" s="4">
        <v>0</v>
      </c>
      <c r="I3148" s="6">
        <v>7360000</v>
      </c>
      <c r="J3148" s="6">
        <v>3388404</v>
      </c>
      <c r="K3148" s="7">
        <f t="shared" si="98"/>
        <v>3971596</v>
      </c>
      <c r="L3148" s="4" t="str">
        <f t="shared" si="99"/>
        <v>SIN REPORTE</v>
      </c>
    </row>
    <row r="3149" spans="1:12" x14ac:dyDescent="0.2">
      <c r="A3149" s="4" t="s">
        <v>11</v>
      </c>
      <c r="B3149" s="4" t="s">
        <v>12</v>
      </c>
      <c r="C3149" s="4" t="s">
        <v>737</v>
      </c>
      <c r="D3149" s="4" t="s">
        <v>3617</v>
      </c>
      <c r="E3149" s="4" t="s">
        <v>7255</v>
      </c>
      <c r="F3149" s="4">
        <v>1662111</v>
      </c>
      <c r="G3149" s="5" t="s">
        <v>1291</v>
      </c>
      <c r="H3149" s="4">
        <v>0</v>
      </c>
      <c r="I3149" s="6">
        <v>7370000</v>
      </c>
      <c r="J3149" s="6">
        <v>3389408</v>
      </c>
      <c r="K3149" s="7">
        <f t="shared" si="98"/>
        <v>3980592</v>
      </c>
      <c r="L3149" s="4" t="str">
        <f t="shared" si="99"/>
        <v>SIN REPORTE</v>
      </c>
    </row>
    <row r="3150" spans="1:12" x14ac:dyDescent="0.2">
      <c r="A3150" s="4" t="s">
        <v>11</v>
      </c>
      <c r="B3150" s="4" t="s">
        <v>16</v>
      </c>
      <c r="C3150" s="4" t="s">
        <v>737</v>
      </c>
      <c r="D3150" s="4" t="s">
        <v>3618</v>
      </c>
      <c r="E3150" s="4" t="s">
        <v>7256</v>
      </c>
      <c r="F3150" s="4">
        <v>674760</v>
      </c>
      <c r="G3150" s="5" t="s">
        <v>1291</v>
      </c>
      <c r="H3150" s="4">
        <v>0</v>
      </c>
      <c r="I3150" s="6">
        <v>7380000</v>
      </c>
      <c r="J3150" s="6">
        <v>3390412</v>
      </c>
      <c r="K3150" s="7">
        <f t="shared" si="98"/>
        <v>3989588</v>
      </c>
      <c r="L3150" s="4" t="str">
        <f t="shared" si="99"/>
        <v>SIN REPORTE</v>
      </c>
    </row>
    <row r="3151" spans="1:12" x14ac:dyDescent="0.2">
      <c r="A3151" s="4" t="s">
        <v>11</v>
      </c>
      <c r="B3151" s="4" t="s">
        <v>22</v>
      </c>
      <c r="C3151" s="4" t="s">
        <v>191</v>
      </c>
      <c r="D3151" s="4" t="s">
        <v>893</v>
      </c>
      <c r="E3151" s="4" t="s">
        <v>7257</v>
      </c>
      <c r="F3151" s="4">
        <v>1555943</v>
      </c>
      <c r="G3151" s="5" t="s">
        <v>1291</v>
      </c>
      <c r="H3151" s="4">
        <v>0</v>
      </c>
      <c r="I3151" s="6">
        <v>7390000</v>
      </c>
      <c r="J3151" s="6">
        <v>3391416</v>
      </c>
      <c r="K3151" s="7">
        <f t="shared" si="98"/>
        <v>3998584</v>
      </c>
      <c r="L3151" s="4" t="str">
        <f t="shared" si="99"/>
        <v>SIN REPORTE</v>
      </c>
    </row>
    <row r="3152" spans="1:12" x14ac:dyDescent="0.2">
      <c r="A3152" s="4" t="s">
        <v>11</v>
      </c>
      <c r="B3152" s="4" t="s">
        <v>12</v>
      </c>
      <c r="C3152" s="4" t="s">
        <v>3619</v>
      </c>
      <c r="D3152" s="4" t="s">
        <v>258</v>
      </c>
      <c r="E3152" s="4" t="s">
        <v>7258</v>
      </c>
      <c r="F3152" s="4">
        <v>13232</v>
      </c>
      <c r="G3152" s="5" t="s">
        <v>1291</v>
      </c>
      <c r="H3152" s="4">
        <v>0</v>
      </c>
      <c r="I3152" s="6">
        <v>7400000</v>
      </c>
      <c r="J3152" s="6">
        <v>3392420</v>
      </c>
      <c r="K3152" s="7">
        <f t="shared" si="98"/>
        <v>4007580</v>
      </c>
      <c r="L3152" s="4" t="str">
        <f t="shared" si="99"/>
        <v>SIN REPORTE</v>
      </c>
    </row>
    <row r="3153" spans="1:12" x14ac:dyDescent="0.2">
      <c r="A3153" s="4" t="s">
        <v>11</v>
      </c>
      <c r="B3153" s="4" t="s">
        <v>12</v>
      </c>
      <c r="C3153" s="4" t="s">
        <v>3619</v>
      </c>
      <c r="D3153" s="4" t="s">
        <v>3620</v>
      </c>
      <c r="E3153" s="4" t="s">
        <v>7259</v>
      </c>
      <c r="F3153" s="4">
        <v>133393</v>
      </c>
      <c r="G3153" s="5" t="s">
        <v>1291</v>
      </c>
      <c r="H3153" s="4">
        <v>0</v>
      </c>
      <c r="I3153" s="6">
        <v>7410000</v>
      </c>
      <c r="J3153" s="6">
        <v>3393424</v>
      </c>
      <c r="K3153" s="7">
        <f t="shared" si="98"/>
        <v>4016576</v>
      </c>
      <c r="L3153" s="4" t="str">
        <f t="shared" si="99"/>
        <v>SIN REPORTE</v>
      </c>
    </row>
    <row r="3154" spans="1:12" x14ac:dyDescent="0.2">
      <c r="A3154" s="4" t="s">
        <v>11</v>
      </c>
      <c r="B3154" s="4" t="s">
        <v>12</v>
      </c>
      <c r="C3154" s="4" t="s">
        <v>3619</v>
      </c>
      <c r="D3154" s="4" t="s">
        <v>3621</v>
      </c>
      <c r="E3154" s="4" t="s">
        <v>7260</v>
      </c>
      <c r="F3154" s="4">
        <v>1015849</v>
      </c>
      <c r="G3154" s="5" t="s">
        <v>1291</v>
      </c>
      <c r="H3154" s="4">
        <v>0</v>
      </c>
      <c r="I3154" s="6">
        <v>7420000</v>
      </c>
      <c r="J3154" s="6">
        <v>3394428</v>
      </c>
      <c r="K3154" s="7">
        <f t="shared" si="98"/>
        <v>4025572</v>
      </c>
      <c r="L3154" s="4" t="str">
        <f t="shared" si="99"/>
        <v>SIN REPORTE</v>
      </c>
    </row>
    <row r="3155" spans="1:12" x14ac:dyDescent="0.2">
      <c r="A3155" s="4" t="s">
        <v>11</v>
      </c>
      <c r="B3155" s="4" t="s">
        <v>12</v>
      </c>
      <c r="C3155" s="4" t="s">
        <v>3619</v>
      </c>
      <c r="D3155" s="4" t="s">
        <v>3622</v>
      </c>
      <c r="E3155" s="4" t="s">
        <v>7261</v>
      </c>
      <c r="F3155" s="4">
        <v>1662145</v>
      </c>
      <c r="G3155" s="5" t="s">
        <v>1291</v>
      </c>
      <c r="H3155" s="4">
        <v>0</v>
      </c>
      <c r="I3155" s="6">
        <v>7430000</v>
      </c>
      <c r="J3155" s="6">
        <v>3395432</v>
      </c>
      <c r="K3155" s="7">
        <f t="shared" si="98"/>
        <v>4034568</v>
      </c>
      <c r="L3155" s="4" t="str">
        <f t="shared" si="99"/>
        <v>SIN REPORTE</v>
      </c>
    </row>
    <row r="3156" spans="1:12" x14ac:dyDescent="0.2">
      <c r="A3156" s="4" t="s">
        <v>11</v>
      </c>
      <c r="B3156" s="4" t="s">
        <v>12</v>
      </c>
      <c r="C3156" s="4" t="s">
        <v>2462</v>
      </c>
      <c r="D3156" s="4" t="s">
        <v>377</v>
      </c>
      <c r="E3156" s="4" t="s">
        <v>7262</v>
      </c>
      <c r="F3156" s="4">
        <v>588184</v>
      </c>
      <c r="G3156" s="5" t="s">
        <v>1291</v>
      </c>
      <c r="H3156" s="4">
        <v>0</v>
      </c>
      <c r="I3156" s="6">
        <v>7440000</v>
      </c>
      <c r="J3156" s="6">
        <v>3396436</v>
      </c>
      <c r="K3156" s="7">
        <f t="shared" si="98"/>
        <v>4043564</v>
      </c>
      <c r="L3156" s="4" t="str">
        <f t="shared" si="99"/>
        <v>SIN REPORTE</v>
      </c>
    </row>
    <row r="3157" spans="1:12" x14ac:dyDescent="0.2">
      <c r="A3157" s="4" t="s">
        <v>11</v>
      </c>
      <c r="B3157" s="4" t="s">
        <v>12</v>
      </c>
      <c r="C3157" s="4" t="s">
        <v>3619</v>
      </c>
      <c r="D3157" s="4" t="s">
        <v>52</v>
      </c>
      <c r="E3157" s="4" t="s">
        <v>7263</v>
      </c>
      <c r="F3157" s="4">
        <v>566669</v>
      </c>
      <c r="G3157" s="5" t="s">
        <v>1291</v>
      </c>
      <c r="H3157" s="4">
        <v>0</v>
      </c>
      <c r="I3157" s="6">
        <v>7450000</v>
      </c>
      <c r="J3157" s="6">
        <v>3397440</v>
      </c>
      <c r="K3157" s="7">
        <f t="shared" si="98"/>
        <v>4052560</v>
      </c>
      <c r="L3157" s="4" t="str">
        <f t="shared" si="99"/>
        <v>SIN REPORTE</v>
      </c>
    </row>
    <row r="3158" spans="1:12" x14ac:dyDescent="0.2">
      <c r="A3158" s="4" t="s">
        <v>11</v>
      </c>
      <c r="B3158" s="4" t="s">
        <v>16</v>
      </c>
      <c r="C3158" s="4" t="s">
        <v>1286</v>
      </c>
      <c r="D3158" s="4" t="s">
        <v>921</v>
      </c>
      <c r="E3158" s="4" t="s">
        <v>7264</v>
      </c>
      <c r="F3158" s="4">
        <v>1530326</v>
      </c>
      <c r="G3158" s="5" t="s">
        <v>1291</v>
      </c>
      <c r="H3158" s="4">
        <v>0</v>
      </c>
      <c r="I3158" s="6">
        <v>7460000</v>
      </c>
      <c r="J3158" s="6">
        <v>3398444</v>
      </c>
      <c r="K3158" s="7">
        <f t="shared" si="98"/>
        <v>4061556</v>
      </c>
      <c r="L3158" s="4" t="str">
        <f t="shared" si="99"/>
        <v>SIN REPORTE</v>
      </c>
    </row>
    <row r="3159" spans="1:12" x14ac:dyDescent="0.2">
      <c r="A3159" s="4" t="s">
        <v>11</v>
      </c>
      <c r="B3159" s="4" t="s">
        <v>12</v>
      </c>
      <c r="C3159" s="4" t="s">
        <v>1166</v>
      </c>
      <c r="D3159" s="4" t="s">
        <v>2482</v>
      </c>
      <c r="E3159" s="4" t="s">
        <v>7265</v>
      </c>
      <c r="F3159" s="4">
        <v>644136</v>
      </c>
      <c r="G3159" s="5" t="s">
        <v>1291</v>
      </c>
      <c r="H3159" s="4">
        <v>0</v>
      </c>
      <c r="I3159" s="6">
        <v>7470000</v>
      </c>
      <c r="J3159" s="6">
        <v>3399448</v>
      </c>
      <c r="K3159" s="7">
        <f t="shared" si="98"/>
        <v>4070552</v>
      </c>
      <c r="L3159" s="4" t="str">
        <f t="shared" si="99"/>
        <v>SIN REPORTE</v>
      </c>
    </row>
    <row r="3160" spans="1:12" x14ac:dyDescent="0.2">
      <c r="A3160" s="4" t="s">
        <v>11</v>
      </c>
      <c r="B3160" s="4" t="s">
        <v>25</v>
      </c>
      <c r="C3160" s="4" t="s">
        <v>1166</v>
      </c>
      <c r="D3160" s="4" t="s">
        <v>661</v>
      </c>
      <c r="E3160" s="4" t="s">
        <v>7266</v>
      </c>
      <c r="F3160" s="4">
        <v>577112</v>
      </c>
      <c r="G3160" s="5" t="s">
        <v>1291</v>
      </c>
      <c r="H3160" s="4">
        <v>0</v>
      </c>
      <c r="I3160" s="6">
        <v>7480000</v>
      </c>
      <c r="J3160" s="6">
        <v>3400452</v>
      </c>
      <c r="K3160" s="7">
        <f t="shared" si="98"/>
        <v>4079548</v>
      </c>
      <c r="L3160" s="4" t="str">
        <f t="shared" si="99"/>
        <v>SIN REPORTE</v>
      </c>
    </row>
    <row r="3161" spans="1:12" x14ac:dyDescent="0.2">
      <c r="A3161" s="4" t="s">
        <v>11</v>
      </c>
      <c r="B3161" s="4" t="s">
        <v>19</v>
      </c>
      <c r="C3161" s="4" t="s">
        <v>1166</v>
      </c>
      <c r="D3161" s="4" t="s">
        <v>3623</v>
      </c>
      <c r="E3161" s="4" t="s">
        <v>7267</v>
      </c>
      <c r="F3161" s="4">
        <v>1382116</v>
      </c>
      <c r="G3161" s="5" t="s">
        <v>1291</v>
      </c>
      <c r="H3161" s="4">
        <v>0</v>
      </c>
      <c r="I3161" s="6">
        <v>7490000</v>
      </c>
      <c r="J3161" s="6">
        <v>3401456</v>
      </c>
      <c r="K3161" s="7">
        <f t="shared" si="98"/>
        <v>4088544</v>
      </c>
      <c r="L3161" s="4" t="str">
        <f t="shared" si="99"/>
        <v>SIN REPORTE</v>
      </c>
    </row>
    <row r="3162" spans="1:12" x14ac:dyDescent="0.2">
      <c r="A3162" s="4" t="s">
        <v>11</v>
      </c>
      <c r="B3162" s="4" t="s">
        <v>157</v>
      </c>
      <c r="C3162" s="4" t="s">
        <v>2705</v>
      </c>
      <c r="D3162" s="4" t="s">
        <v>1710</v>
      </c>
      <c r="E3162" s="4" t="s">
        <v>7268</v>
      </c>
      <c r="F3162" s="4">
        <v>1662277</v>
      </c>
      <c r="G3162" s="5" t="s">
        <v>1291</v>
      </c>
      <c r="H3162" s="4">
        <v>0</v>
      </c>
      <c r="I3162" s="6">
        <v>7500000</v>
      </c>
      <c r="J3162" s="6">
        <v>3402460</v>
      </c>
      <c r="K3162" s="7">
        <f t="shared" si="98"/>
        <v>4097540</v>
      </c>
      <c r="L3162" s="4" t="str">
        <f t="shared" si="99"/>
        <v>SIN REPORTE</v>
      </c>
    </row>
    <row r="3163" spans="1:12" x14ac:dyDescent="0.2">
      <c r="A3163" s="4" t="s">
        <v>11</v>
      </c>
      <c r="B3163" s="4" t="s">
        <v>12</v>
      </c>
      <c r="C3163" s="4" t="s">
        <v>1166</v>
      </c>
      <c r="D3163" s="4" t="s">
        <v>3624</v>
      </c>
      <c r="E3163" s="4" t="s">
        <v>7269</v>
      </c>
      <c r="F3163" s="4">
        <v>1662210</v>
      </c>
      <c r="G3163" s="5" t="s">
        <v>1291</v>
      </c>
      <c r="H3163" s="4">
        <v>0</v>
      </c>
      <c r="I3163" s="6">
        <v>7510000</v>
      </c>
      <c r="J3163" s="6">
        <v>3403464</v>
      </c>
      <c r="K3163" s="7">
        <f t="shared" si="98"/>
        <v>4106536</v>
      </c>
      <c r="L3163" s="4" t="str">
        <f t="shared" si="99"/>
        <v>SIN REPORTE</v>
      </c>
    </row>
    <row r="3164" spans="1:12" x14ac:dyDescent="0.2">
      <c r="A3164" s="4" t="s">
        <v>11</v>
      </c>
      <c r="B3164" s="4" t="s">
        <v>12</v>
      </c>
      <c r="C3164" s="4" t="s">
        <v>3625</v>
      </c>
      <c r="D3164" s="4" t="s">
        <v>3626</v>
      </c>
      <c r="E3164" s="4" t="s">
        <v>7270</v>
      </c>
      <c r="F3164" s="4">
        <v>1366663</v>
      </c>
      <c r="G3164" s="5" t="s">
        <v>1291</v>
      </c>
      <c r="H3164" s="4">
        <v>0</v>
      </c>
      <c r="I3164" s="6">
        <v>7520000</v>
      </c>
      <c r="J3164" s="6">
        <v>3404468</v>
      </c>
      <c r="K3164" s="7">
        <f t="shared" si="98"/>
        <v>4115532</v>
      </c>
      <c r="L3164" s="4" t="str">
        <f t="shared" si="99"/>
        <v>SIN REPORTE</v>
      </c>
    </row>
    <row r="3165" spans="1:12" x14ac:dyDescent="0.2">
      <c r="A3165" s="4" t="s">
        <v>11</v>
      </c>
      <c r="B3165" s="4" t="s">
        <v>67</v>
      </c>
      <c r="C3165" s="4" t="s">
        <v>2697</v>
      </c>
      <c r="D3165" s="4" t="s">
        <v>3627</v>
      </c>
      <c r="E3165" s="4" t="s">
        <v>7271</v>
      </c>
      <c r="F3165" s="4">
        <v>1450517</v>
      </c>
      <c r="G3165" s="5" t="s">
        <v>1291</v>
      </c>
      <c r="H3165" s="4">
        <v>0</v>
      </c>
      <c r="I3165" s="6">
        <v>7530000</v>
      </c>
      <c r="J3165" s="6">
        <v>3405472</v>
      </c>
      <c r="K3165" s="7">
        <f t="shared" si="98"/>
        <v>4124528</v>
      </c>
      <c r="L3165" s="4" t="str">
        <f t="shared" si="99"/>
        <v>SIN REPORTE</v>
      </c>
    </row>
    <row r="3166" spans="1:12" x14ac:dyDescent="0.2">
      <c r="A3166" s="4" t="s">
        <v>11</v>
      </c>
      <c r="B3166" s="4" t="s">
        <v>19</v>
      </c>
      <c r="C3166" s="4" t="s">
        <v>1166</v>
      </c>
      <c r="D3166" s="4" t="s">
        <v>3628</v>
      </c>
      <c r="E3166" s="4" t="s">
        <v>7272</v>
      </c>
      <c r="F3166" s="4">
        <v>756799</v>
      </c>
      <c r="G3166" s="5" t="s">
        <v>1291</v>
      </c>
      <c r="H3166" s="4">
        <v>0</v>
      </c>
      <c r="I3166" s="6">
        <v>7540000</v>
      </c>
      <c r="J3166" s="6">
        <v>3406476</v>
      </c>
      <c r="K3166" s="7">
        <f t="shared" si="98"/>
        <v>4133524</v>
      </c>
      <c r="L3166" s="4" t="str">
        <f t="shared" si="99"/>
        <v>SIN REPORTE</v>
      </c>
    </row>
    <row r="3167" spans="1:12" x14ac:dyDescent="0.2">
      <c r="A3167" s="4" t="s">
        <v>11</v>
      </c>
      <c r="B3167" s="4" t="s">
        <v>12</v>
      </c>
      <c r="C3167" s="4" t="s">
        <v>3629</v>
      </c>
      <c r="D3167" s="4" t="s">
        <v>3630</v>
      </c>
      <c r="E3167" s="4" t="s">
        <v>7273</v>
      </c>
      <c r="F3167" s="4">
        <v>1662103</v>
      </c>
      <c r="G3167" s="5" t="s">
        <v>1291</v>
      </c>
      <c r="H3167" s="4">
        <v>0</v>
      </c>
      <c r="I3167" s="6">
        <v>7550000</v>
      </c>
      <c r="J3167" s="6">
        <v>3407480</v>
      </c>
      <c r="K3167" s="7">
        <f t="shared" si="98"/>
        <v>4142520</v>
      </c>
      <c r="L3167" s="4" t="str">
        <f t="shared" si="99"/>
        <v>SIN REPORTE</v>
      </c>
    </row>
    <row r="3168" spans="1:12" x14ac:dyDescent="0.2">
      <c r="A3168" s="4" t="s">
        <v>11</v>
      </c>
      <c r="B3168" s="4" t="s">
        <v>12</v>
      </c>
      <c r="C3168" s="4" t="s">
        <v>1312</v>
      </c>
      <c r="D3168" s="4" t="s">
        <v>3118</v>
      </c>
      <c r="E3168" s="4" t="s">
        <v>7274</v>
      </c>
      <c r="F3168" s="4">
        <v>1502663</v>
      </c>
      <c r="G3168" s="5" t="s">
        <v>1291</v>
      </c>
      <c r="H3168" s="4">
        <v>0</v>
      </c>
      <c r="I3168" s="6">
        <v>7560000</v>
      </c>
      <c r="J3168" s="6">
        <v>3408484</v>
      </c>
      <c r="K3168" s="7">
        <f t="shared" si="98"/>
        <v>4151516</v>
      </c>
      <c r="L3168" s="4" t="str">
        <f t="shared" si="99"/>
        <v>SIN REPORTE</v>
      </c>
    </row>
    <row r="3169" spans="1:12" x14ac:dyDescent="0.2">
      <c r="A3169" s="4" t="s">
        <v>11</v>
      </c>
      <c r="B3169" s="4" t="s">
        <v>12</v>
      </c>
      <c r="C3169" s="4" t="s">
        <v>1312</v>
      </c>
      <c r="D3169" s="4" t="s">
        <v>3631</v>
      </c>
      <c r="E3169" s="4" t="s">
        <v>7275</v>
      </c>
      <c r="F3169" s="4">
        <v>36570</v>
      </c>
      <c r="G3169" s="5" t="s">
        <v>1291</v>
      </c>
      <c r="H3169" s="4">
        <v>0</v>
      </c>
      <c r="I3169" s="6">
        <v>7570000</v>
      </c>
      <c r="J3169" s="6">
        <v>3409488</v>
      </c>
      <c r="K3169" s="7">
        <f t="shared" si="98"/>
        <v>4160512</v>
      </c>
      <c r="L3169" s="4" t="str">
        <f t="shared" si="99"/>
        <v>SIN REPORTE</v>
      </c>
    </row>
    <row r="3170" spans="1:12" x14ac:dyDescent="0.2">
      <c r="A3170" s="4" t="s">
        <v>11</v>
      </c>
      <c r="B3170" s="4" t="s">
        <v>157</v>
      </c>
      <c r="C3170" s="4" t="s">
        <v>1312</v>
      </c>
      <c r="D3170" s="4" t="s">
        <v>3632</v>
      </c>
      <c r="E3170" s="4" t="s">
        <v>7276</v>
      </c>
      <c r="F3170" s="4">
        <v>766038</v>
      </c>
      <c r="G3170" s="5" t="s">
        <v>1291</v>
      </c>
      <c r="H3170" s="4">
        <v>0</v>
      </c>
      <c r="I3170" s="6">
        <v>7580000</v>
      </c>
      <c r="J3170" s="6">
        <v>3410492</v>
      </c>
      <c r="K3170" s="7">
        <f t="shared" si="98"/>
        <v>4169508</v>
      </c>
      <c r="L3170" s="4" t="str">
        <f t="shared" si="99"/>
        <v>SIN REPORTE</v>
      </c>
    </row>
    <row r="3171" spans="1:12" x14ac:dyDescent="0.2">
      <c r="A3171" s="4" t="s">
        <v>11</v>
      </c>
      <c r="B3171" s="4" t="s">
        <v>12</v>
      </c>
      <c r="C3171" s="4" t="s">
        <v>191</v>
      </c>
      <c r="D3171" s="4" t="s">
        <v>3633</v>
      </c>
      <c r="E3171" s="4" t="s">
        <v>7277</v>
      </c>
      <c r="F3171" s="4">
        <v>1095213</v>
      </c>
      <c r="G3171" s="5" t="s">
        <v>1291</v>
      </c>
      <c r="H3171" s="4">
        <v>0</v>
      </c>
      <c r="I3171" s="6">
        <v>7590000</v>
      </c>
      <c r="J3171" s="6">
        <v>3411496</v>
      </c>
      <c r="K3171" s="7">
        <f t="shared" si="98"/>
        <v>4178504</v>
      </c>
      <c r="L3171" s="4" t="str">
        <f t="shared" si="99"/>
        <v>SIN REPORTE</v>
      </c>
    </row>
    <row r="3172" spans="1:12" x14ac:dyDescent="0.2">
      <c r="A3172" s="4" t="s">
        <v>11</v>
      </c>
      <c r="B3172" s="4" t="s">
        <v>16</v>
      </c>
      <c r="C3172" s="4" t="s">
        <v>1312</v>
      </c>
      <c r="D3172" s="4" t="s">
        <v>3634</v>
      </c>
      <c r="E3172" s="4" t="s">
        <v>7278</v>
      </c>
      <c r="F3172" s="4">
        <v>1060241</v>
      </c>
      <c r="G3172" s="5" t="s">
        <v>1291</v>
      </c>
      <c r="H3172" s="4">
        <v>0</v>
      </c>
      <c r="I3172" s="6">
        <v>7600000</v>
      </c>
      <c r="J3172" s="6">
        <v>3412500</v>
      </c>
      <c r="K3172" s="7">
        <f t="shared" si="98"/>
        <v>4187500</v>
      </c>
      <c r="L3172" s="4" t="str">
        <f t="shared" si="99"/>
        <v>SIN REPORTE</v>
      </c>
    </row>
    <row r="3173" spans="1:12" x14ac:dyDescent="0.2">
      <c r="A3173" s="4" t="s">
        <v>11</v>
      </c>
      <c r="B3173" s="4" t="s">
        <v>19</v>
      </c>
      <c r="C3173" s="4" t="s">
        <v>3602</v>
      </c>
      <c r="D3173" s="4" t="s">
        <v>141</v>
      </c>
      <c r="E3173" s="4" t="s">
        <v>7279</v>
      </c>
      <c r="F3173" s="4">
        <v>763894</v>
      </c>
      <c r="G3173" s="5" t="s">
        <v>1291</v>
      </c>
      <c r="H3173" s="4">
        <v>0</v>
      </c>
      <c r="I3173" s="6">
        <v>7610000</v>
      </c>
      <c r="J3173" s="6">
        <v>3413504</v>
      </c>
      <c r="K3173" s="7">
        <f t="shared" si="98"/>
        <v>4196496</v>
      </c>
      <c r="L3173" s="4" t="str">
        <f t="shared" si="99"/>
        <v>SIN REPORTE</v>
      </c>
    </row>
    <row r="3174" spans="1:12" x14ac:dyDescent="0.2">
      <c r="A3174" s="4" t="s">
        <v>11</v>
      </c>
      <c r="B3174" s="4" t="s">
        <v>19</v>
      </c>
      <c r="C3174" s="4" t="s">
        <v>3055</v>
      </c>
      <c r="D3174" s="4" t="s">
        <v>3635</v>
      </c>
      <c r="E3174" s="4" t="s">
        <v>7280</v>
      </c>
      <c r="F3174" s="4">
        <v>677151</v>
      </c>
      <c r="G3174" s="5" t="s">
        <v>1291</v>
      </c>
      <c r="H3174" s="4">
        <v>0</v>
      </c>
      <c r="I3174" s="6">
        <v>7620000</v>
      </c>
      <c r="J3174" s="6">
        <v>3414508</v>
      </c>
      <c r="K3174" s="7">
        <f t="shared" si="98"/>
        <v>4205492</v>
      </c>
      <c r="L3174" s="4" t="str">
        <f t="shared" si="99"/>
        <v>SIN REPORTE</v>
      </c>
    </row>
    <row r="3175" spans="1:12" x14ac:dyDescent="0.2">
      <c r="A3175" s="4" t="s">
        <v>11</v>
      </c>
      <c r="B3175" s="4" t="s">
        <v>16</v>
      </c>
      <c r="C3175" s="4" t="s">
        <v>191</v>
      </c>
      <c r="D3175" s="4" t="s">
        <v>1177</v>
      </c>
      <c r="E3175" s="4" t="s">
        <v>7281</v>
      </c>
      <c r="F3175" s="4">
        <v>764058</v>
      </c>
      <c r="G3175" s="5" t="s">
        <v>1291</v>
      </c>
      <c r="H3175" s="4">
        <v>0</v>
      </c>
      <c r="I3175" s="6">
        <v>7630000</v>
      </c>
      <c r="J3175" s="6">
        <v>3415512</v>
      </c>
      <c r="K3175" s="7">
        <f t="shared" si="98"/>
        <v>4214488</v>
      </c>
      <c r="L3175" s="4" t="str">
        <f t="shared" si="99"/>
        <v>SIN REPORTE</v>
      </c>
    </row>
    <row r="3176" spans="1:12" x14ac:dyDescent="0.2">
      <c r="A3176" s="4" t="s">
        <v>11</v>
      </c>
      <c r="B3176" s="4" t="s">
        <v>25</v>
      </c>
      <c r="C3176" s="4" t="s">
        <v>3180</v>
      </c>
      <c r="D3176" s="4" t="s">
        <v>3636</v>
      </c>
      <c r="E3176" s="4" t="s">
        <v>7282</v>
      </c>
      <c r="F3176" s="4">
        <v>1503851</v>
      </c>
      <c r="G3176" s="5" t="s">
        <v>1291</v>
      </c>
      <c r="H3176" s="4">
        <v>0</v>
      </c>
      <c r="I3176" s="6">
        <v>7640000</v>
      </c>
      <c r="J3176" s="6">
        <v>3416516</v>
      </c>
      <c r="K3176" s="7">
        <f t="shared" si="98"/>
        <v>4223484</v>
      </c>
      <c r="L3176" s="4" t="str">
        <f t="shared" si="99"/>
        <v>SIN REPORTE</v>
      </c>
    </row>
    <row r="3177" spans="1:12" x14ac:dyDescent="0.2">
      <c r="A3177" s="4" t="s">
        <v>11</v>
      </c>
      <c r="B3177" s="4" t="s">
        <v>16</v>
      </c>
      <c r="C3177" s="4" t="s">
        <v>3637</v>
      </c>
      <c r="D3177" s="4" t="s">
        <v>3018</v>
      </c>
      <c r="E3177" s="4" t="s">
        <v>7283</v>
      </c>
      <c r="F3177" s="4">
        <v>1337565</v>
      </c>
      <c r="G3177" s="5" t="s">
        <v>1291</v>
      </c>
      <c r="H3177" s="4">
        <v>0</v>
      </c>
      <c r="I3177" s="6">
        <v>7650000</v>
      </c>
      <c r="J3177" s="6">
        <v>3417520</v>
      </c>
      <c r="K3177" s="7">
        <f t="shared" si="98"/>
        <v>4232480</v>
      </c>
      <c r="L3177" s="4" t="str">
        <f t="shared" si="99"/>
        <v>SIN REPORTE</v>
      </c>
    </row>
    <row r="3178" spans="1:12" x14ac:dyDescent="0.2">
      <c r="A3178" s="4" t="s">
        <v>11</v>
      </c>
      <c r="B3178" s="4" t="s">
        <v>12</v>
      </c>
      <c r="C3178" s="4" t="s">
        <v>3638</v>
      </c>
      <c r="D3178" s="4" t="s">
        <v>3639</v>
      </c>
      <c r="E3178" s="4" t="s">
        <v>7284</v>
      </c>
      <c r="F3178" s="4">
        <v>1654092</v>
      </c>
      <c r="G3178" s="5" t="s">
        <v>1291</v>
      </c>
      <c r="H3178" s="4">
        <v>0</v>
      </c>
      <c r="I3178" s="6">
        <v>7660000</v>
      </c>
      <c r="J3178" s="6">
        <v>3418524</v>
      </c>
      <c r="K3178" s="7">
        <f t="shared" si="98"/>
        <v>4241476</v>
      </c>
      <c r="L3178" s="4" t="str">
        <f t="shared" si="99"/>
        <v>SIN REPORTE</v>
      </c>
    </row>
    <row r="3179" spans="1:12" x14ac:dyDescent="0.2">
      <c r="A3179" s="4" t="s">
        <v>11</v>
      </c>
      <c r="B3179" s="4" t="s">
        <v>19</v>
      </c>
      <c r="C3179" s="4" t="s">
        <v>3638</v>
      </c>
      <c r="D3179" s="4" t="s">
        <v>3640</v>
      </c>
      <c r="E3179" s="4" t="s">
        <v>7285</v>
      </c>
      <c r="F3179" s="4">
        <v>583540</v>
      </c>
      <c r="G3179" s="5" t="s">
        <v>1291</v>
      </c>
      <c r="H3179" s="4">
        <v>0</v>
      </c>
      <c r="I3179" s="6">
        <v>7670000</v>
      </c>
      <c r="J3179" s="6">
        <v>3419528</v>
      </c>
      <c r="K3179" s="7">
        <f t="shared" si="98"/>
        <v>4250472</v>
      </c>
      <c r="L3179" s="4" t="str">
        <f t="shared" si="99"/>
        <v>SIN REPORTE</v>
      </c>
    </row>
    <row r="3180" spans="1:12" x14ac:dyDescent="0.2">
      <c r="A3180" s="4" t="s">
        <v>11</v>
      </c>
      <c r="B3180" s="4" t="s">
        <v>19</v>
      </c>
      <c r="C3180" s="4" t="s">
        <v>191</v>
      </c>
      <c r="D3180" s="4" t="s">
        <v>3641</v>
      </c>
      <c r="E3180" s="4" t="s">
        <v>7286</v>
      </c>
      <c r="F3180" s="4">
        <v>751287</v>
      </c>
      <c r="G3180" s="5" t="s">
        <v>1291</v>
      </c>
      <c r="H3180" s="4">
        <v>0</v>
      </c>
      <c r="I3180" s="6">
        <v>7680000</v>
      </c>
      <c r="J3180" s="6">
        <v>3420532</v>
      </c>
      <c r="K3180" s="7">
        <f t="shared" si="98"/>
        <v>4259468</v>
      </c>
      <c r="L3180" s="4" t="str">
        <f t="shared" si="99"/>
        <v>SIN REPORTE</v>
      </c>
    </row>
    <row r="3181" spans="1:12" x14ac:dyDescent="0.2">
      <c r="A3181" s="4" t="s">
        <v>11</v>
      </c>
      <c r="B3181" s="4" t="s">
        <v>22</v>
      </c>
      <c r="C3181" s="4" t="s">
        <v>3638</v>
      </c>
      <c r="D3181" s="4" t="s">
        <v>3642</v>
      </c>
      <c r="E3181" s="4" t="s">
        <v>7287</v>
      </c>
      <c r="F3181" s="4">
        <v>1341906</v>
      </c>
      <c r="G3181" s="5" t="s">
        <v>1291</v>
      </c>
      <c r="H3181" s="4">
        <v>0</v>
      </c>
      <c r="I3181" s="6">
        <v>7690000</v>
      </c>
      <c r="J3181" s="6">
        <v>3421536</v>
      </c>
      <c r="K3181" s="7">
        <f t="shared" si="98"/>
        <v>4268464</v>
      </c>
      <c r="L3181" s="4" t="str">
        <f t="shared" si="99"/>
        <v>SIN REPORTE</v>
      </c>
    </row>
    <row r="3182" spans="1:12" x14ac:dyDescent="0.2">
      <c r="A3182" s="4" t="s">
        <v>11</v>
      </c>
      <c r="B3182" s="4" t="s">
        <v>22</v>
      </c>
      <c r="C3182" s="4" t="s">
        <v>3638</v>
      </c>
      <c r="D3182" s="4" t="s">
        <v>3643</v>
      </c>
      <c r="E3182" s="4" t="s">
        <v>7288</v>
      </c>
      <c r="F3182" s="4">
        <v>1609922</v>
      </c>
      <c r="G3182" s="5" t="s">
        <v>1291</v>
      </c>
      <c r="H3182" s="4">
        <v>0</v>
      </c>
      <c r="I3182" s="6">
        <v>7700000</v>
      </c>
      <c r="J3182" s="6">
        <v>3422540</v>
      </c>
      <c r="K3182" s="7">
        <f t="shared" si="98"/>
        <v>4277460</v>
      </c>
      <c r="L3182" s="4" t="str">
        <f t="shared" si="99"/>
        <v>SIN REPORTE</v>
      </c>
    </row>
    <row r="3183" spans="1:12" x14ac:dyDescent="0.2">
      <c r="A3183" s="4" t="s">
        <v>11</v>
      </c>
      <c r="B3183" s="4" t="s">
        <v>157</v>
      </c>
      <c r="C3183" s="4" t="s">
        <v>700</v>
      </c>
      <c r="D3183" s="4" t="s">
        <v>3644</v>
      </c>
      <c r="E3183" s="4" t="s">
        <v>7289</v>
      </c>
      <c r="F3183" s="4">
        <v>517282</v>
      </c>
      <c r="G3183" s="5" t="s">
        <v>1291</v>
      </c>
      <c r="H3183" s="4">
        <v>0</v>
      </c>
      <c r="I3183" s="6">
        <v>7710000</v>
      </c>
      <c r="J3183" s="6">
        <v>3423544</v>
      </c>
      <c r="K3183" s="7">
        <f t="shared" si="98"/>
        <v>4286456</v>
      </c>
      <c r="L3183" s="4" t="str">
        <f t="shared" si="99"/>
        <v>SIN REPORTE</v>
      </c>
    </row>
    <row r="3184" spans="1:12" x14ac:dyDescent="0.2">
      <c r="A3184" s="4" t="s">
        <v>11</v>
      </c>
      <c r="B3184" s="4" t="s">
        <v>19</v>
      </c>
      <c r="C3184" s="4" t="s">
        <v>191</v>
      </c>
      <c r="D3184" s="4" t="s">
        <v>3645</v>
      </c>
      <c r="E3184" s="4" t="s">
        <v>7290</v>
      </c>
      <c r="F3184" s="4">
        <v>571289</v>
      </c>
      <c r="G3184" s="5" t="s">
        <v>1291</v>
      </c>
      <c r="H3184" s="4">
        <v>0</v>
      </c>
      <c r="I3184" s="6">
        <v>7720000</v>
      </c>
      <c r="J3184" s="6">
        <v>3424548</v>
      </c>
      <c r="K3184" s="7">
        <f t="shared" si="98"/>
        <v>4295452</v>
      </c>
      <c r="L3184" s="4" t="str">
        <f t="shared" si="99"/>
        <v>SIN REPORTE</v>
      </c>
    </row>
    <row r="3185" spans="1:12" x14ac:dyDescent="0.2">
      <c r="A3185" s="4" t="s">
        <v>11</v>
      </c>
      <c r="B3185" s="4" t="s">
        <v>16</v>
      </c>
      <c r="C3185" s="4" t="s">
        <v>191</v>
      </c>
      <c r="D3185" s="4" t="s">
        <v>3646</v>
      </c>
      <c r="E3185" s="4" t="s">
        <v>7291</v>
      </c>
      <c r="F3185" s="4">
        <v>1365780</v>
      </c>
      <c r="G3185" s="5" t="s">
        <v>1291</v>
      </c>
      <c r="H3185" s="4">
        <v>0</v>
      </c>
      <c r="I3185" s="6">
        <v>7730000</v>
      </c>
      <c r="J3185" s="6">
        <v>3425552</v>
      </c>
      <c r="K3185" s="7">
        <f t="shared" si="98"/>
        <v>4304448</v>
      </c>
      <c r="L3185" s="4" t="str">
        <f t="shared" si="99"/>
        <v>SIN REPORTE</v>
      </c>
    </row>
    <row r="3186" spans="1:12" x14ac:dyDescent="0.2">
      <c r="A3186" s="4" t="s">
        <v>11</v>
      </c>
      <c r="B3186" s="4" t="s">
        <v>12</v>
      </c>
      <c r="C3186" s="4" t="s">
        <v>191</v>
      </c>
      <c r="D3186" s="4" t="s">
        <v>3647</v>
      </c>
      <c r="E3186" s="4" t="s">
        <v>7292</v>
      </c>
      <c r="F3186" s="4">
        <v>1608395</v>
      </c>
      <c r="G3186" s="5" t="s">
        <v>1291</v>
      </c>
      <c r="H3186" s="4">
        <v>0</v>
      </c>
      <c r="I3186" s="6">
        <v>7740000</v>
      </c>
      <c r="J3186" s="6">
        <v>3426556</v>
      </c>
      <c r="K3186" s="7">
        <f t="shared" si="98"/>
        <v>4313444</v>
      </c>
      <c r="L3186" s="4" t="str">
        <f t="shared" si="99"/>
        <v>SIN REPORTE</v>
      </c>
    </row>
    <row r="3187" spans="1:12" x14ac:dyDescent="0.2">
      <c r="A3187" s="4" t="s">
        <v>11</v>
      </c>
      <c r="B3187" s="4" t="s">
        <v>12</v>
      </c>
      <c r="C3187" s="4" t="s">
        <v>3213</v>
      </c>
      <c r="D3187" s="4" t="s">
        <v>3648</v>
      </c>
      <c r="E3187" s="4" t="s">
        <v>7293</v>
      </c>
      <c r="F3187" s="4">
        <v>1750601</v>
      </c>
      <c r="G3187" s="5" t="s">
        <v>1291</v>
      </c>
      <c r="H3187" s="4">
        <v>0</v>
      </c>
      <c r="I3187" s="6">
        <v>7750000</v>
      </c>
      <c r="J3187" s="6">
        <v>3427560</v>
      </c>
      <c r="K3187" s="7">
        <f t="shared" si="98"/>
        <v>4322440</v>
      </c>
      <c r="L3187" s="4" t="str">
        <f t="shared" si="99"/>
        <v>SIN REPORTE</v>
      </c>
    </row>
    <row r="3188" spans="1:12" x14ac:dyDescent="0.2">
      <c r="A3188" s="4" t="s">
        <v>11</v>
      </c>
      <c r="B3188" s="4" t="s">
        <v>22</v>
      </c>
      <c r="C3188" s="4" t="s">
        <v>3231</v>
      </c>
      <c r="D3188" s="4" t="s">
        <v>3649</v>
      </c>
      <c r="E3188" s="4" t="s">
        <v>7294</v>
      </c>
      <c r="F3188" s="4">
        <v>1500931</v>
      </c>
      <c r="G3188" s="5" t="s">
        <v>1291</v>
      </c>
      <c r="H3188" s="4">
        <v>0</v>
      </c>
      <c r="I3188" s="6">
        <v>7760000</v>
      </c>
      <c r="J3188" s="6">
        <v>3428564</v>
      </c>
      <c r="K3188" s="7">
        <f t="shared" si="98"/>
        <v>4331436</v>
      </c>
      <c r="L3188" s="4" t="str">
        <f t="shared" si="99"/>
        <v>SIN REPORTE</v>
      </c>
    </row>
    <row r="3189" spans="1:12" x14ac:dyDescent="0.2">
      <c r="A3189" s="4" t="s">
        <v>11</v>
      </c>
      <c r="B3189" s="4" t="s">
        <v>12</v>
      </c>
      <c r="C3189" s="4" t="s">
        <v>1148</v>
      </c>
      <c r="D3189" s="4" t="s">
        <v>299</v>
      </c>
      <c r="E3189" s="4" t="s">
        <v>7295</v>
      </c>
      <c r="F3189" s="4">
        <v>639128</v>
      </c>
      <c r="G3189" s="5" t="s">
        <v>1291</v>
      </c>
      <c r="H3189" s="4">
        <v>0</v>
      </c>
      <c r="I3189" s="6">
        <v>7770000</v>
      </c>
      <c r="J3189" s="6">
        <v>3429568</v>
      </c>
      <c r="K3189" s="7">
        <f t="shared" si="98"/>
        <v>4340432</v>
      </c>
      <c r="L3189" s="4" t="str">
        <f t="shared" si="99"/>
        <v>SIN REPORTE</v>
      </c>
    </row>
    <row r="3190" spans="1:12" x14ac:dyDescent="0.2">
      <c r="A3190" s="4" t="s">
        <v>11</v>
      </c>
      <c r="B3190" s="4" t="s">
        <v>22</v>
      </c>
      <c r="C3190" s="4" t="s">
        <v>3650</v>
      </c>
      <c r="D3190" s="4" t="s">
        <v>3647</v>
      </c>
      <c r="E3190" s="4" t="s">
        <v>7296</v>
      </c>
      <c r="F3190" s="4">
        <v>1607538</v>
      </c>
      <c r="G3190" s="5" t="s">
        <v>1291</v>
      </c>
      <c r="H3190" s="4">
        <v>0</v>
      </c>
      <c r="I3190" s="6">
        <v>7780000</v>
      </c>
      <c r="J3190" s="6">
        <v>3430572</v>
      </c>
      <c r="K3190" s="7">
        <f t="shared" si="98"/>
        <v>4349428</v>
      </c>
      <c r="L3190" s="4" t="str">
        <f t="shared" si="99"/>
        <v>SIN REPORTE</v>
      </c>
    </row>
    <row r="3191" spans="1:12" x14ac:dyDescent="0.2">
      <c r="A3191" s="4" t="s">
        <v>11</v>
      </c>
      <c r="B3191" s="4" t="s">
        <v>19</v>
      </c>
      <c r="C3191" s="4" t="s">
        <v>3651</v>
      </c>
      <c r="D3191" s="4" t="s">
        <v>3558</v>
      </c>
      <c r="E3191" s="4" t="s">
        <v>7297</v>
      </c>
      <c r="F3191" s="4">
        <v>788008</v>
      </c>
      <c r="G3191" s="5" t="s">
        <v>1291</v>
      </c>
      <c r="H3191" s="4">
        <v>0</v>
      </c>
      <c r="I3191" s="6">
        <v>7790000</v>
      </c>
      <c r="J3191" s="6">
        <v>3431576</v>
      </c>
      <c r="K3191" s="7">
        <f t="shared" si="98"/>
        <v>4358424</v>
      </c>
      <c r="L3191" s="4" t="str">
        <f t="shared" si="99"/>
        <v>SIN REPORTE</v>
      </c>
    </row>
    <row r="3192" spans="1:12" x14ac:dyDescent="0.2">
      <c r="A3192" s="4" t="s">
        <v>11</v>
      </c>
      <c r="B3192" s="4" t="s">
        <v>12</v>
      </c>
      <c r="C3192" s="4" t="s">
        <v>3651</v>
      </c>
      <c r="D3192" s="4" t="s">
        <v>902</v>
      </c>
      <c r="E3192" s="4" t="s">
        <v>7298</v>
      </c>
      <c r="F3192" s="4">
        <v>118303</v>
      </c>
      <c r="G3192" s="5" t="s">
        <v>1291</v>
      </c>
      <c r="H3192" s="4">
        <v>0</v>
      </c>
      <c r="I3192" s="6">
        <v>7800000</v>
      </c>
      <c r="J3192" s="6">
        <v>3432580</v>
      </c>
      <c r="K3192" s="7">
        <f t="shared" si="98"/>
        <v>4367420</v>
      </c>
      <c r="L3192" s="4" t="str">
        <f t="shared" si="99"/>
        <v>SIN REPORTE</v>
      </c>
    </row>
    <row r="3193" spans="1:12" x14ac:dyDescent="0.2">
      <c r="A3193" s="4" t="s">
        <v>11</v>
      </c>
      <c r="B3193" s="4" t="s">
        <v>16</v>
      </c>
      <c r="C3193" s="4" t="s">
        <v>2425</v>
      </c>
      <c r="D3193" s="4" t="s">
        <v>3652</v>
      </c>
      <c r="E3193" s="4" t="s">
        <v>7299</v>
      </c>
      <c r="F3193" s="4">
        <v>1447646</v>
      </c>
      <c r="G3193" s="5" t="s">
        <v>1291</v>
      </c>
      <c r="H3193" s="4">
        <v>0</v>
      </c>
      <c r="I3193" s="6">
        <v>7810000</v>
      </c>
      <c r="J3193" s="6">
        <v>3433584</v>
      </c>
      <c r="K3193" s="7">
        <f t="shared" si="98"/>
        <v>4376416</v>
      </c>
      <c r="L3193" s="4" t="str">
        <f t="shared" si="99"/>
        <v>SIN REPORTE</v>
      </c>
    </row>
    <row r="3194" spans="1:12" x14ac:dyDescent="0.2">
      <c r="A3194" s="4" t="s">
        <v>11</v>
      </c>
      <c r="B3194" s="4" t="s">
        <v>157</v>
      </c>
      <c r="C3194" s="4" t="s">
        <v>747</v>
      </c>
      <c r="D3194" s="4" t="s">
        <v>3653</v>
      </c>
      <c r="E3194" s="4" t="s">
        <v>7300</v>
      </c>
      <c r="F3194" s="4">
        <v>774651</v>
      </c>
      <c r="G3194" s="5" t="s">
        <v>1291</v>
      </c>
      <c r="H3194" s="4">
        <v>0</v>
      </c>
      <c r="I3194" s="6">
        <v>7820000</v>
      </c>
      <c r="J3194" s="6">
        <v>3434588</v>
      </c>
      <c r="K3194" s="7">
        <f t="shared" si="98"/>
        <v>4385412</v>
      </c>
      <c r="L3194" s="4" t="str">
        <f t="shared" si="99"/>
        <v>SIN REPORTE</v>
      </c>
    </row>
    <row r="3195" spans="1:12" x14ac:dyDescent="0.2">
      <c r="A3195" s="4" t="s">
        <v>11</v>
      </c>
      <c r="B3195" s="4" t="s">
        <v>67</v>
      </c>
      <c r="C3195" s="4" t="s">
        <v>747</v>
      </c>
      <c r="D3195" s="4" t="s">
        <v>3654</v>
      </c>
      <c r="E3195" s="4" t="s">
        <v>7301</v>
      </c>
      <c r="F3195" s="4">
        <v>1012713</v>
      </c>
      <c r="G3195" s="5" t="s">
        <v>1291</v>
      </c>
      <c r="H3195" s="4">
        <v>0</v>
      </c>
      <c r="I3195" s="6">
        <v>7830000</v>
      </c>
      <c r="J3195" s="6">
        <v>3435592</v>
      </c>
      <c r="K3195" s="7">
        <f t="shared" si="98"/>
        <v>4394408</v>
      </c>
      <c r="L3195" s="4" t="str">
        <f t="shared" si="99"/>
        <v>SIN REPORTE</v>
      </c>
    </row>
    <row r="3196" spans="1:12" x14ac:dyDescent="0.2">
      <c r="A3196" s="4" t="s">
        <v>11</v>
      </c>
      <c r="B3196" s="4" t="s">
        <v>12</v>
      </c>
      <c r="C3196" s="4" t="s">
        <v>191</v>
      </c>
      <c r="D3196" s="4" t="s">
        <v>211</v>
      </c>
      <c r="E3196" s="4" t="s">
        <v>4908</v>
      </c>
      <c r="F3196" s="4">
        <v>127080</v>
      </c>
      <c r="G3196" s="5" t="s">
        <v>1291</v>
      </c>
      <c r="H3196" s="4">
        <v>0</v>
      </c>
      <c r="I3196" s="6">
        <v>7840000</v>
      </c>
      <c r="J3196" s="6">
        <v>3436596</v>
      </c>
      <c r="K3196" s="7">
        <f t="shared" si="98"/>
        <v>4403404</v>
      </c>
      <c r="L3196" s="4" t="str">
        <f t="shared" si="99"/>
        <v>SIN REPORTE</v>
      </c>
    </row>
    <row r="3197" spans="1:12" x14ac:dyDescent="0.2">
      <c r="A3197" s="4" t="s">
        <v>11</v>
      </c>
      <c r="B3197" s="4" t="s">
        <v>146</v>
      </c>
      <c r="C3197" s="4" t="s">
        <v>3655</v>
      </c>
      <c r="D3197" s="4" t="s">
        <v>1141</v>
      </c>
      <c r="E3197" s="4" t="s">
        <v>7302</v>
      </c>
      <c r="F3197" s="4">
        <v>629491</v>
      </c>
      <c r="G3197" s="5" t="s">
        <v>1291</v>
      </c>
      <c r="H3197" s="4">
        <v>0</v>
      </c>
      <c r="I3197" s="6">
        <v>7850000</v>
      </c>
      <c r="J3197" s="6">
        <v>3437600</v>
      </c>
      <c r="K3197" s="7">
        <f t="shared" si="98"/>
        <v>4412400</v>
      </c>
      <c r="L3197" s="4" t="str">
        <f t="shared" si="99"/>
        <v>SIN REPORTE</v>
      </c>
    </row>
    <row r="3198" spans="1:12" x14ac:dyDescent="0.2">
      <c r="A3198" s="4" t="s">
        <v>11</v>
      </c>
      <c r="B3198" s="4" t="s">
        <v>50</v>
      </c>
      <c r="C3198" s="4" t="s">
        <v>1039</v>
      </c>
      <c r="D3198" s="4" t="s">
        <v>3656</v>
      </c>
      <c r="E3198" s="4" t="s">
        <v>7303</v>
      </c>
      <c r="F3198" s="4">
        <v>591709</v>
      </c>
      <c r="G3198" s="5" t="s">
        <v>1291</v>
      </c>
      <c r="H3198" s="4">
        <v>0</v>
      </c>
      <c r="I3198" s="6">
        <v>7860000</v>
      </c>
      <c r="J3198" s="6">
        <v>3438604</v>
      </c>
      <c r="K3198" s="7">
        <f t="shared" si="98"/>
        <v>4421396</v>
      </c>
      <c r="L3198" s="4" t="str">
        <f t="shared" si="99"/>
        <v>SIN REPORTE</v>
      </c>
    </row>
    <row r="3199" spans="1:12" x14ac:dyDescent="0.2">
      <c r="A3199" s="4" t="s">
        <v>11</v>
      </c>
      <c r="B3199" s="4" t="s">
        <v>12</v>
      </c>
      <c r="C3199" s="4" t="s">
        <v>627</v>
      </c>
      <c r="D3199" s="4" t="s">
        <v>1414</v>
      </c>
      <c r="E3199" s="4" t="s">
        <v>7304</v>
      </c>
      <c r="F3199" s="4">
        <v>127106</v>
      </c>
      <c r="G3199" s="5" t="s">
        <v>1291</v>
      </c>
      <c r="H3199" s="4">
        <v>0</v>
      </c>
      <c r="I3199" s="6">
        <v>7870000</v>
      </c>
      <c r="J3199" s="6">
        <v>3439608</v>
      </c>
      <c r="K3199" s="7">
        <f t="shared" si="98"/>
        <v>4430392</v>
      </c>
      <c r="L3199" s="4" t="str">
        <f t="shared" si="99"/>
        <v>SIN REPORTE</v>
      </c>
    </row>
    <row r="3200" spans="1:12" x14ac:dyDescent="0.2">
      <c r="A3200" s="4" t="s">
        <v>11</v>
      </c>
      <c r="B3200" s="4" t="s">
        <v>22</v>
      </c>
      <c r="C3200" s="4" t="s">
        <v>1039</v>
      </c>
      <c r="D3200" s="4" t="s">
        <v>796</v>
      </c>
      <c r="E3200" s="4" t="s">
        <v>7305</v>
      </c>
      <c r="F3200" s="4">
        <v>459857</v>
      </c>
      <c r="G3200" s="5" t="s">
        <v>1291</v>
      </c>
      <c r="H3200" s="4">
        <v>0</v>
      </c>
      <c r="I3200" s="6">
        <v>7880000</v>
      </c>
      <c r="J3200" s="6">
        <v>3440612</v>
      </c>
      <c r="K3200" s="7">
        <f t="shared" si="98"/>
        <v>4439388</v>
      </c>
      <c r="L3200" s="4" t="str">
        <f t="shared" si="99"/>
        <v>SIN REPORTE</v>
      </c>
    </row>
    <row r="3201" spans="1:12" x14ac:dyDescent="0.2">
      <c r="A3201" s="4" t="s">
        <v>11</v>
      </c>
      <c r="B3201" s="4" t="s">
        <v>157</v>
      </c>
      <c r="C3201" s="4" t="s">
        <v>2439</v>
      </c>
      <c r="D3201" s="4" t="s">
        <v>3566</v>
      </c>
      <c r="E3201" s="4" t="s">
        <v>7306</v>
      </c>
      <c r="F3201" s="4">
        <v>674943</v>
      </c>
      <c r="G3201" s="5" t="s">
        <v>1291</v>
      </c>
      <c r="H3201" s="4">
        <v>0</v>
      </c>
      <c r="I3201" s="6">
        <v>7890000</v>
      </c>
      <c r="J3201" s="6">
        <v>3441616</v>
      </c>
      <c r="K3201" s="7">
        <f t="shared" si="98"/>
        <v>4448384</v>
      </c>
      <c r="L3201" s="4" t="str">
        <f t="shared" si="99"/>
        <v>SIN REPORTE</v>
      </c>
    </row>
    <row r="3202" spans="1:12" x14ac:dyDescent="0.2">
      <c r="A3202" s="4" t="s">
        <v>11</v>
      </c>
      <c r="B3202" s="4" t="s">
        <v>488</v>
      </c>
      <c r="C3202" s="4" t="s">
        <v>2439</v>
      </c>
      <c r="D3202" s="4" t="s">
        <v>307</v>
      </c>
      <c r="E3202" s="4" t="s">
        <v>7307</v>
      </c>
      <c r="F3202" s="4">
        <v>1597408</v>
      </c>
      <c r="G3202" s="5" t="s">
        <v>1291</v>
      </c>
      <c r="H3202" s="4">
        <v>0</v>
      </c>
      <c r="I3202" s="6">
        <v>7900000</v>
      </c>
      <c r="J3202" s="6">
        <v>3442620</v>
      </c>
      <c r="K3202" s="7">
        <f t="shared" si="98"/>
        <v>4457380</v>
      </c>
      <c r="L3202" s="4" t="str">
        <f t="shared" si="99"/>
        <v>SIN REPORTE</v>
      </c>
    </row>
    <row r="3203" spans="1:12" x14ac:dyDescent="0.2">
      <c r="A3203" s="4" t="s">
        <v>11</v>
      </c>
      <c r="B3203" s="4" t="s">
        <v>19</v>
      </c>
      <c r="C3203" s="4" t="s">
        <v>1425</v>
      </c>
      <c r="D3203" s="4" t="s">
        <v>581</v>
      </c>
      <c r="E3203" s="4" t="s">
        <v>7308</v>
      </c>
      <c r="F3203" s="4">
        <v>1433885</v>
      </c>
      <c r="G3203" s="5" t="s">
        <v>1291</v>
      </c>
      <c r="H3203" s="4">
        <v>0</v>
      </c>
      <c r="I3203" s="6">
        <v>7910000</v>
      </c>
      <c r="J3203" s="6">
        <v>3443624</v>
      </c>
      <c r="K3203" s="7">
        <f t="shared" ref="K3203:K3266" si="100">I3203-J3203</f>
        <v>4466376</v>
      </c>
      <c r="L3203" s="4" t="str">
        <f t="shared" ref="L3203:L3266" si="101">IF(H3203=0,"SIN REPORTE",IF(H3203&lt;=90,"COBRO JURIDICO","CARTERA CASTIGADA"))</f>
        <v>SIN REPORTE</v>
      </c>
    </row>
    <row r="3204" spans="1:12" x14ac:dyDescent="0.2">
      <c r="A3204" s="4" t="s">
        <v>11</v>
      </c>
      <c r="B3204" s="4" t="s">
        <v>12</v>
      </c>
      <c r="C3204" s="4" t="s">
        <v>2439</v>
      </c>
      <c r="D3204" s="4" t="s">
        <v>3657</v>
      </c>
      <c r="E3204" s="4" t="s">
        <v>7309</v>
      </c>
      <c r="F3204" s="4">
        <v>597946</v>
      </c>
      <c r="G3204" s="5" t="s">
        <v>1291</v>
      </c>
      <c r="H3204" s="4">
        <v>0</v>
      </c>
      <c r="I3204" s="6">
        <v>7920000</v>
      </c>
      <c r="J3204" s="6">
        <v>3444628</v>
      </c>
      <c r="K3204" s="7">
        <f t="shared" si="100"/>
        <v>4475372</v>
      </c>
      <c r="L3204" s="4" t="str">
        <f t="shared" si="101"/>
        <v>SIN REPORTE</v>
      </c>
    </row>
    <row r="3205" spans="1:12" x14ac:dyDescent="0.2">
      <c r="A3205" s="4" t="s">
        <v>11</v>
      </c>
      <c r="B3205" s="4" t="s">
        <v>22</v>
      </c>
      <c r="C3205" s="4" t="s">
        <v>1184</v>
      </c>
      <c r="D3205" s="4" t="s">
        <v>3658</v>
      </c>
      <c r="E3205" s="4" t="s">
        <v>7310</v>
      </c>
      <c r="F3205" s="4">
        <v>676005</v>
      </c>
      <c r="G3205" s="5" t="s">
        <v>1291</v>
      </c>
      <c r="H3205" s="4">
        <v>0</v>
      </c>
      <c r="I3205" s="6">
        <v>7930000</v>
      </c>
      <c r="J3205" s="6">
        <v>3445632</v>
      </c>
      <c r="K3205" s="7">
        <f t="shared" si="100"/>
        <v>4484368</v>
      </c>
      <c r="L3205" s="4" t="str">
        <f t="shared" si="101"/>
        <v>SIN REPORTE</v>
      </c>
    </row>
    <row r="3206" spans="1:12" x14ac:dyDescent="0.2">
      <c r="A3206" s="4" t="s">
        <v>11</v>
      </c>
      <c r="B3206" s="4" t="s">
        <v>50</v>
      </c>
      <c r="C3206" s="4" t="s">
        <v>1322</v>
      </c>
      <c r="D3206" s="4" t="s">
        <v>3659</v>
      </c>
      <c r="E3206" s="4" t="s">
        <v>7311</v>
      </c>
      <c r="F3206" s="4">
        <v>1501384</v>
      </c>
      <c r="G3206" s="5" t="s">
        <v>1291</v>
      </c>
      <c r="H3206" s="4">
        <v>0</v>
      </c>
      <c r="I3206" s="6">
        <v>7940000</v>
      </c>
      <c r="J3206" s="6">
        <v>3446636</v>
      </c>
      <c r="K3206" s="7">
        <f t="shared" si="100"/>
        <v>4493364</v>
      </c>
      <c r="L3206" s="4" t="str">
        <f t="shared" si="101"/>
        <v>SIN REPORTE</v>
      </c>
    </row>
    <row r="3207" spans="1:12" x14ac:dyDescent="0.2">
      <c r="A3207" s="4" t="s">
        <v>11</v>
      </c>
      <c r="B3207" s="4" t="s">
        <v>25</v>
      </c>
      <c r="C3207" s="4" t="s">
        <v>1187</v>
      </c>
      <c r="D3207" s="4" t="s">
        <v>3660</v>
      </c>
      <c r="E3207" s="4" t="s">
        <v>7312</v>
      </c>
      <c r="F3207" s="4">
        <v>1606449</v>
      </c>
      <c r="G3207" s="5" t="s">
        <v>1291</v>
      </c>
      <c r="H3207" s="4">
        <v>0</v>
      </c>
      <c r="I3207" s="6">
        <v>7950000</v>
      </c>
      <c r="J3207" s="6">
        <v>3447640</v>
      </c>
      <c r="K3207" s="7">
        <f t="shared" si="100"/>
        <v>4502360</v>
      </c>
      <c r="L3207" s="4" t="str">
        <f t="shared" si="101"/>
        <v>SIN REPORTE</v>
      </c>
    </row>
    <row r="3208" spans="1:12" x14ac:dyDescent="0.2">
      <c r="A3208" s="4" t="s">
        <v>11</v>
      </c>
      <c r="B3208" s="4" t="s">
        <v>12</v>
      </c>
      <c r="C3208" s="4" t="s">
        <v>1324</v>
      </c>
      <c r="D3208" s="4" t="s">
        <v>3187</v>
      </c>
      <c r="E3208" s="4" t="s">
        <v>7313</v>
      </c>
      <c r="F3208" s="4">
        <v>1659679</v>
      </c>
      <c r="G3208" s="5" t="s">
        <v>1291</v>
      </c>
      <c r="H3208" s="4">
        <v>0</v>
      </c>
      <c r="I3208" s="6">
        <v>7960000</v>
      </c>
      <c r="J3208" s="6">
        <v>3448644</v>
      </c>
      <c r="K3208" s="7">
        <f t="shared" si="100"/>
        <v>4511356</v>
      </c>
      <c r="L3208" s="4" t="str">
        <f t="shared" si="101"/>
        <v>SIN REPORTE</v>
      </c>
    </row>
    <row r="3209" spans="1:12" x14ac:dyDescent="0.2">
      <c r="A3209" s="4" t="s">
        <v>11</v>
      </c>
      <c r="B3209" s="4" t="s">
        <v>16</v>
      </c>
      <c r="C3209" s="4" t="s">
        <v>1651</v>
      </c>
      <c r="D3209" s="4" t="s">
        <v>3661</v>
      </c>
      <c r="E3209" s="4" t="s">
        <v>7314</v>
      </c>
      <c r="F3209" s="4">
        <v>741981</v>
      </c>
      <c r="G3209" s="5" t="s">
        <v>1291</v>
      </c>
      <c r="H3209" s="4">
        <v>0</v>
      </c>
      <c r="I3209" s="6">
        <v>7970000</v>
      </c>
      <c r="J3209" s="6">
        <v>3449648</v>
      </c>
      <c r="K3209" s="7">
        <f t="shared" si="100"/>
        <v>4520352</v>
      </c>
      <c r="L3209" s="4" t="str">
        <f t="shared" si="101"/>
        <v>SIN REPORTE</v>
      </c>
    </row>
    <row r="3210" spans="1:12" x14ac:dyDescent="0.2">
      <c r="A3210" s="4" t="s">
        <v>11</v>
      </c>
      <c r="B3210" s="4" t="s">
        <v>19</v>
      </c>
      <c r="C3210" s="4" t="s">
        <v>686</v>
      </c>
      <c r="D3210" s="4" t="s">
        <v>3662</v>
      </c>
      <c r="E3210" s="4" t="s">
        <v>7315</v>
      </c>
      <c r="F3210" s="4">
        <v>1747623</v>
      </c>
      <c r="G3210" s="5" t="s">
        <v>1291</v>
      </c>
      <c r="H3210" s="4">
        <v>0</v>
      </c>
      <c r="I3210" s="6">
        <v>7980000</v>
      </c>
      <c r="J3210" s="6">
        <v>3450652</v>
      </c>
      <c r="K3210" s="7">
        <f t="shared" si="100"/>
        <v>4529348</v>
      </c>
      <c r="L3210" s="4" t="str">
        <f t="shared" si="101"/>
        <v>SIN REPORTE</v>
      </c>
    </row>
    <row r="3211" spans="1:12" x14ac:dyDescent="0.2">
      <c r="A3211" s="4" t="s">
        <v>11</v>
      </c>
      <c r="B3211" s="4" t="s">
        <v>25</v>
      </c>
      <c r="C3211" s="4" t="s">
        <v>1324</v>
      </c>
      <c r="D3211" s="4" t="s">
        <v>3663</v>
      </c>
      <c r="E3211" s="4" t="s">
        <v>7316</v>
      </c>
      <c r="F3211" s="4">
        <v>108973</v>
      </c>
      <c r="G3211" s="5" t="s">
        <v>1291</v>
      </c>
      <c r="H3211" s="4">
        <v>0</v>
      </c>
      <c r="I3211" s="6">
        <v>7990000</v>
      </c>
      <c r="J3211" s="6">
        <v>3451656</v>
      </c>
      <c r="K3211" s="7">
        <f t="shared" si="100"/>
        <v>4538344</v>
      </c>
      <c r="L3211" s="4" t="str">
        <f t="shared" si="101"/>
        <v>SIN REPORTE</v>
      </c>
    </row>
    <row r="3212" spans="1:12" x14ac:dyDescent="0.2">
      <c r="A3212" s="4" t="s">
        <v>11</v>
      </c>
      <c r="B3212" s="4" t="s">
        <v>50</v>
      </c>
      <c r="C3212" s="4" t="s">
        <v>686</v>
      </c>
      <c r="D3212" s="4" t="s">
        <v>3664</v>
      </c>
      <c r="E3212" s="4" t="s">
        <v>7317</v>
      </c>
      <c r="F3212" s="4">
        <v>507432</v>
      </c>
      <c r="G3212" s="5" t="s">
        <v>1291</v>
      </c>
      <c r="H3212" s="4">
        <v>0</v>
      </c>
      <c r="I3212" s="6">
        <v>8000000</v>
      </c>
      <c r="J3212" s="6">
        <v>3452660</v>
      </c>
      <c r="K3212" s="7">
        <f t="shared" si="100"/>
        <v>4547340</v>
      </c>
      <c r="L3212" s="4" t="str">
        <f t="shared" si="101"/>
        <v>SIN REPORTE</v>
      </c>
    </row>
    <row r="3213" spans="1:12" x14ac:dyDescent="0.2">
      <c r="A3213" s="4" t="s">
        <v>11</v>
      </c>
      <c r="B3213" s="4" t="s">
        <v>22</v>
      </c>
      <c r="C3213" s="4" t="s">
        <v>3107</v>
      </c>
      <c r="D3213" s="4" t="s">
        <v>2959</v>
      </c>
      <c r="E3213" s="4" t="s">
        <v>7318</v>
      </c>
      <c r="F3213" s="4">
        <v>34708</v>
      </c>
      <c r="G3213" s="5" t="s">
        <v>1291</v>
      </c>
      <c r="H3213" s="4">
        <v>0</v>
      </c>
      <c r="I3213" s="6">
        <v>8010000</v>
      </c>
      <c r="J3213" s="6">
        <v>3453664</v>
      </c>
      <c r="K3213" s="7">
        <f t="shared" si="100"/>
        <v>4556336</v>
      </c>
      <c r="L3213" s="4" t="str">
        <f t="shared" si="101"/>
        <v>SIN REPORTE</v>
      </c>
    </row>
    <row r="3214" spans="1:12" x14ac:dyDescent="0.2">
      <c r="A3214" s="4" t="s">
        <v>11</v>
      </c>
      <c r="B3214" s="4" t="s">
        <v>157</v>
      </c>
      <c r="C3214" s="4" t="s">
        <v>1675</v>
      </c>
      <c r="D3214" s="4" t="s">
        <v>3665</v>
      </c>
      <c r="E3214" s="4" t="s">
        <v>7319</v>
      </c>
      <c r="F3214" s="4">
        <v>1209731</v>
      </c>
      <c r="G3214" s="5" t="s">
        <v>1291</v>
      </c>
      <c r="H3214" s="4">
        <v>0</v>
      </c>
      <c r="I3214" s="6">
        <v>8020000</v>
      </c>
      <c r="J3214" s="6">
        <v>3454668</v>
      </c>
      <c r="K3214" s="7">
        <f t="shared" si="100"/>
        <v>4565332</v>
      </c>
      <c r="L3214" s="4" t="str">
        <f t="shared" si="101"/>
        <v>SIN REPORTE</v>
      </c>
    </row>
    <row r="3215" spans="1:12" x14ac:dyDescent="0.2">
      <c r="A3215" s="4" t="s">
        <v>11</v>
      </c>
      <c r="B3215" s="4" t="s">
        <v>50</v>
      </c>
      <c r="C3215" s="4" t="s">
        <v>887</v>
      </c>
      <c r="D3215" s="4" t="s">
        <v>3666</v>
      </c>
      <c r="E3215" s="4" t="s">
        <v>7320</v>
      </c>
      <c r="F3215" s="4">
        <v>494748</v>
      </c>
      <c r="G3215" s="5" t="s">
        <v>1291</v>
      </c>
      <c r="H3215" s="4">
        <v>0</v>
      </c>
      <c r="I3215" s="6">
        <v>8030000</v>
      </c>
      <c r="J3215" s="6">
        <v>3455672</v>
      </c>
      <c r="K3215" s="7">
        <f t="shared" si="100"/>
        <v>4574328</v>
      </c>
      <c r="L3215" s="4" t="str">
        <f t="shared" si="101"/>
        <v>SIN REPORTE</v>
      </c>
    </row>
    <row r="3216" spans="1:12" x14ac:dyDescent="0.2">
      <c r="A3216" s="4" t="s">
        <v>11</v>
      </c>
      <c r="B3216" s="4" t="s">
        <v>25</v>
      </c>
      <c r="C3216" s="4" t="s">
        <v>887</v>
      </c>
      <c r="D3216" s="4" t="s">
        <v>3667</v>
      </c>
      <c r="E3216" s="4" t="s">
        <v>7321</v>
      </c>
      <c r="F3216" s="4">
        <v>100822</v>
      </c>
      <c r="G3216" s="5" t="s">
        <v>1291</v>
      </c>
      <c r="H3216" s="4">
        <v>0</v>
      </c>
      <c r="I3216" s="6">
        <v>8040000</v>
      </c>
      <c r="J3216" s="6">
        <v>3456676</v>
      </c>
      <c r="K3216" s="7">
        <f t="shared" si="100"/>
        <v>4583324</v>
      </c>
      <c r="L3216" s="4" t="str">
        <f t="shared" si="101"/>
        <v>SIN REPORTE</v>
      </c>
    </row>
    <row r="3217" spans="1:12" x14ac:dyDescent="0.2">
      <c r="A3217" s="4" t="s">
        <v>11</v>
      </c>
      <c r="B3217" s="4" t="s">
        <v>19</v>
      </c>
      <c r="C3217" s="4" t="s">
        <v>3668</v>
      </c>
      <c r="D3217" s="4" t="s">
        <v>3669</v>
      </c>
      <c r="E3217" s="4" t="s">
        <v>7322</v>
      </c>
      <c r="F3217" s="4">
        <v>648434</v>
      </c>
      <c r="G3217" s="5" t="s">
        <v>1291</v>
      </c>
      <c r="H3217" s="4">
        <v>0</v>
      </c>
      <c r="I3217" s="6">
        <v>8050000</v>
      </c>
      <c r="J3217" s="6">
        <v>3457680</v>
      </c>
      <c r="K3217" s="7">
        <f t="shared" si="100"/>
        <v>4592320</v>
      </c>
      <c r="L3217" s="4" t="str">
        <f t="shared" si="101"/>
        <v>SIN REPORTE</v>
      </c>
    </row>
    <row r="3218" spans="1:12" x14ac:dyDescent="0.2">
      <c r="A3218" s="4" t="s">
        <v>11</v>
      </c>
      <c r="B3218" s="4" t="s">
        <v>16</v>
      </c>
      <c r="C3218" s="4" t="s">
        <v>3668</v>
      </c>
      <c r="D3218" s="4" t="s">
        <v>3670</v>
      </c>
      <c r="E3218" s="4" t="s">
        <v>7323</v>
      </c>
      <c r="F3218" s="4">
        <v>1143732</v>
      </c>
      <c r="G3218" s="5" t="s">
        <v>1291</v>
      </c>
      <c r="H3218" s="4">
        <v>0</v>
      </c>
      <c r="I3218" s="6">
        <v>8060000</v>
      </c>
      <c r="J3218" s="6">
        <v>3458684</v>
      </c>
      <c r="K3218" s="7">
        <f t="shared" si="100"/>
        <v>4601316</v>
      </c>
      <c r="L3218" s="4" t="str">
        <f t="shared" si="101"/>
        <v>SIN REPORTE</v>
      </c>
    </row>
    <row r="3219" spans="1:12" x14ac:dyDescent="0.2">
      <c r="A3219" s="4" t="s">
        <v>11</v>
      </c>
      <c r="B3219" s="4" t="s">
        <v>25</v>
      </c>
      <c r="C3219" s="4" t="s">
        <v>3671</v>
      </c>
      <c r="D3219" s="4" t="s">
        <v>1347</v>
      </c>
      <c r="E3219" s="4" t="s">
        <v>7324</v>
      </c>
      <c r="F3219" s="4">
        <v>1537883</v>
      </c>
      <c r="G3219" s="5" t="s">
        <v>1291</v>
      </c>
      <c r="H3219" s="4">
        <v>0</v>
      </c>
      <c r="I3219" s="6">
        <v>8070000</v>
      </c>
      <c r="J3219" s="6">
        <v>3459688</v>
      </c>
      <c r="K3219" s="7">
        <f t="shared" si="100"/>
        <v>4610312</v>
      </c>
      <c r="L3219" s="4" t="str">
        <f t="shared" si="101"/>
        <v>SIN REPORTE</v>
      </c>
    </row>
    <row r="3220" spans="1:12" x14ac:dyDescent="0.2">
      <c r="A3220" s="4" t="s">
        <v>11</v>
      </c>
      <c r="B3220" s="4" t="s">
        <v>50</v>
      </c>
      <c r="C3220" s="4" t="s">
        <v>3672</v>
      </c>
      <c r="D3220" s="4" t="s">
        <v>3673</v>
      </c>
      <c r="E3220" s="4" t="s">
        <v>7325</v>
      </c>
      <c r="F3220" s="4">
        <v>679751</v>
      </c>
      <c r="G3220" s="5" t="s">
        <v>1291</v>
      </c>
      <c r="H3220" s="4">
        <v>0</v>
      </c>
      <c r="I3220" s="6">
        <v>8080000</v>
      </c>
      <c r="J3220" s="6">
        <v>3460692</v>
      </c>
      <c r="K3220" s="7">
        <f t="shared" si="100"/>
        <v>4619308</v>
      </c>
      <c r="L3220" s="4" t="str">
        <f t="shared" si="101"/>
        <v>SIN REPORTE</v>
      </c>
    </row>
    <row r="3221" spans="1:12" x14ac:dyDescent="0.2">
      <c r="A3221" s="4" t="s">
        <v>11</v>
      </c>
      <c r="B3221" s="4" t="s">
        <v>12</v>
      </c>
      <c r="C3221" s="4" t="s">
        <v>3672</v>
      </c>
      <c r="D3221" s="4" t="s">
        <v>3674</v>
      </c>
      <c r="E3221" s="4" t="s">
        <v>7326</v>
      </c>
      <c r="F3221" s="4">
        <v>34591</v>
      </c>
      <c r="G3221" s="5" t="s">
        <v>1291</v>
      </c>
      <c r="H3221" s="4">
        <v>0</v>
      </c>
      <c r="I3221" s="6">
        <v>8090000</v>
      </c>
      <c r="J3221" s="6">
        <v>3461696</v>
      </c>
      <c r="K3221" s="7">
        <f t="shared" si="100"/>
        <v>4628304</v>
      </c>
      <c r="L3221" s="4" t="str">
        <f t="shared" si="101"/>
        <v>SIN REPORTE</v>
      </c>
    </row>
    <row r="3222" spans="1:12" x14ac:dyDescent="0.2">
      <c r="A3222" s="4" t="s">
        <v>11</v>
      </c>
      <c r="B3222" s="4" t="s">
        <v>19</v>
      </c>
      <c r="C3222" s="4" t="s">
        <v>3672</v>
      </c>
      <c r="D3222" s="4" t="s">
        <v>3675</v>
      </c>
      <c r="E3222" s="4" t="s">
        <v>7327</v>
      </c>
      <c r="F3222" s="4">
        <v>1049905</v>
      </c>
      <c r="G3222" s="5" t="s">
        <v>1291</v>
      </c>
      <c r="H3222" s="4">
        <v>0</v>
      </c>
      <c r="I3222" s="6">
        <v>8100000</v>
      </c>
      <c r="J3222" s="6">
        <v>3462700</v>
      </c>
      <c r="K3222" s="7">
        <f t="shared" si="100"/>
        <v>4637300</v>
      </c>
      <c r="L3222" s="4" t="str">
        <f t="shared" si="101"/>
        <v>SIN REPORTE</v>
      </c>
    </row>
    <row r="3223" spans="1:12" x14ac:dyDescent="0.2">
      <c r="A3223" s="4" t="s">
        <v>11</v>
      </c>
      <c r="B3223" s="4" t="s">
        <v>19</v>
      </c>
      <c r="C3223" s="4" t="s">
        <v>3672</v>
      </c>
      <c r="D3223" s="4" t="s">
        <v>3676</v>
      </c>
      <c r="E3223" s="4" t="s">
        <v>7328</v>
      </c>
      <c r="F3223" s="4">
        <v>1069994</v>
      </c>
      <c r="G3223" s="5" t="s">
        <v>1291</v>
      </c>
      <c r="H3223" s="4">
        <v>0</v>
      </c>
      <c r="I3223" s="6">
        <v>8110000</v>
      </c>
      <c r="J3223" s="6">
        <v>3463704</v>
      </c>
      <c r="K3223" s="7">
        <f t="shared" si="100"/>
        <v>4646296</v>
      </c>
      <c r="L3223" s="4" t="str">
        <f t="shared" si="101"/>
        <v>SIN REPORTE</v>
      </c>
    </row>
    <row r="3224" spans="1:12" x14ac:dyDescent="0.2">
      <c r="A3224" s="4" t="s">
        <v>11</v>
      </c>
      <c r="B3224" s="4" t="s">
        <v>22</v>
      </c>
      <c r="C3224" s="4" t="s">
        <v>3672</v>
      </c>
      <c r="D3224" s="4" t="s">
        <v>3677</v>
      </c>
      <c r="E3224" s="4" t="s">
        <v>7329</v>
      </c>
      <c r="F3224" s="4">
        <v>1074747</v>
      </c>
      <c r="G3224" s="5" t="s">
        <v>1291</v>
      </c>
      <c r="H3224" s="4">
        <v>0</v>
      </c>
      <c r="I3224" s="6">
        <v>8120000</v>
      </c>
      <c r="J3224" s="6">
        <v>3464708</v>
      </c>
      <c r="K3224" s="7">
        <f t="shared" si="100"/>
        <v>4655292</v>
      </c>
      <c r="L3224" s="4" t="str">
        <f t="shared" si="101"/>
        <v>SIN REPORTE</v>
      </c>
    </row>
    <row r="3225" spans="1:12" x14ac:dyDescent="0.2">
      <c r="A3225" s="4" t="s">
        <v>11</v>
      </c>
      <c r="B3225" s="4" t="s">
        <v>19</v>
      </c>
      <c r="C3225" s="4" t="s">
        <v>1020</v>
      </c>
      <c r="D3225" s="4" t="s">
        <v>3678</v>
      </c>
      <c r="E3225" s="4" t="s">
        <v>7330</v>
      </c>
      <c r="F3225" s="4">
        <v>1131927</v>
      </c>
      <c r="G3225" s="5" t="s">
        <v>1291</v>
      </c>
      <c r="H3225" s="4">
        <v>0</v>
      </c>
      <c r="I3225" s="6">
        <v>8130000</v>
      </c>
      <c r="J3225" s="6">
        <v>3465712</v>
      </c>
      <c r="K3225" s="7">
        <f t="shared" si="100"/>
        <v>4664288</v>
      </c>
      <c r="L3225" s="4" t="str">
        <f t="shared" si="101"/>
        <v>SIN REPORTE</v>
      </c>
    </row>
    <row r="3226" spans="1:12" x14ac:dyDescent="0.2">
      <c r="A3226" s="4" t="s">
        <v>11</v>
      </c>
      <c r="B3226" s="4" t="s">
        <v>19</v>
      </c>
      <c r="C3226" s="4" t="s">
        <v>1020</v>
      </c>
      <c r="D3226" s="4" t="s">
        <v>2399</v>
      </c>
      <c r="E3226" s="4" t="s">
        <v>7331</v>
      </c>
      <c r="F3226" s="4">
        <v>1297678</v>
      </c>
      <c r="G3226" s="5" t="s">
        <v>1291</v>
      </c>
      <c r="H3226" s="4">
        <v>0</v>
      </c>
      <c r="I3226" s="6">
        <v>8140000</v>
      </c>
      <c r="J3226" s="6">
        <v>3466716</v>
      </c>
      <c r="K3226" s="7">
        <f t="shared" si="100"/>
        <v>4673284</v>
      </c>
      <c r="L3226" s="4" t="str">
        <f t="shared" si="101"/>
        <v>SIN REPORTE</v>
      </c>
    </row>
    <row r="3227" spans="1:12" x14ac:dyDescent="0.2">
      <c r="A3227" s="4" t="s">
        <v>11</v>
      </c>
      <c r="B3227" s="4" t="s">
        <v>12</v>
      </c>
      <c r="C3227" s="4" t="s">
        <v>191</v>
      </c>
      <c r="D3227" s="4" t="s">
        <v>2993</v>
      </c>
      <c r="E3227" s="4" t="s">
        <v>6443</v>
      </c>
      <c r="F3227" s="4">
        <v>1661378</v>
      </c>
      <c r="G3227" s="5" t="s">
        <v>1291</v>
      </c>
      <c r="H3227" s="4">
        <v>0</v>
      </c>
      <c r="I3227" s="6">
        <v>8150000</v>
      </c>
      <c r="J3227" s="6">
        <v>3467720</v>
      </c>
      <c r="K3227" s="7">
        <f t="shared" si="100"/>
        <v>4682280</v>
      </c>
      <c r="L3227" s="4" t="str">
        <f t="shared" si="101"/>
        <v>SIN REPORTE</v>
      </c>
    </row>
    <row r="3228" spans="1:12" x14ac:dyDescent="0.2">
      <c r="A3228" s="4" t="s">
        <v>11</v>
      </c>
      <c r="B3228" s="4" t="s">
        <v>12</v>
      </c>
      <c r="C3228" s="4" t="s">
        <v>1020</v>
      </c>
      <c r="D3228" s="4" t="s">
        <v>3679</v>
      </c>
      <c r="E3228" s="4" t="s">
        <v>7332</v>
      </c>
      <c r="F3228" s="4">
        <v>42107</v>
      </c>
      <c r="G3228" s="5" t="s">
        <v>1291</v>
      </c>
      <c r="H3228" s="4">
        <v>0</v>
      </c>
      <c r="I3228" s="6">
        <v>8160000</v>
      </c>
      <c r="J3228" s="6">
        <v>3468724</v>
      </c>
      <c r="K3228" s="7">
        <f t="shared" si="100"/>
        <v>4691276</v>
      </c>
      <c r="L3228" s="4" t="str">
        <f t="shared" si="101"/>
        <v>SIN REPORTE</v>
      </c>
    </row>
    <row r="3229" spans="1:12" x14ac:dyDescent="0.2">
      <c r="A3229" s="4" t="s">
        <v>11</v>
      </c>
      <c r="B3229" s="4" t="s">
        <v>12</v>
      </c>
      <c r="C3229" s="4" t="s">
        <v>1381</v>
      </c>
      <c r="D3229" s="4" t="s">
        <v>161</v>
      </c>
      <c r="E3229" s="4" t="s">
        <v>7333</v>
      </c>
      <c r="F3229" s="4">
        <v>1613163</v>
      </c>
      <c r="G3229" s="5" t="s">
        <v>1291</v>
      </c>
      <c r="H3229" s="4">
        <v>0</v>
      </c>
      <c r="I3229" s="6">
        <v>8170000</v>
      </c>
      <c r="J3229" s="6">
        <v>3469728</v>
      </c>
      <c r="K3229" s="7">
        <f t="shared" si="100"/>
        <v>4700272</v>
      </c>
      <c r="L3229" s="4" t="str">
        <f t="shared" si="101"/>
        <v>SIN REPORTE</v>
      </c>
    </row>
    <row r="3230" spans="1:12" x14ac:dyDescent="0.2">
      <c r="A3230" s="4" t="s">
        <v>11</v>
      </c>
      <c r="B3230" s="4" t="s">
        <v>22</v>
      </c>
      <c r="C3230" s="4" t="s">
        <v>3680</v>
      </c>
      <c r="D3230" s="4" t="s">
        <v>714</v>
      </c>
      <c r="E3230" s="4" t="s">
        <v>7334</v>
      </c>
      <c r="F3230" s="4">
        <v>678373</v>
      </c>
      <c r="G3230" s="5" t="s">
        <v>1291</v>
      </c>
      <c r="H3230" s="4">
        <v>0</v>
      </c>
      <c r="I3230" s="6">
        <v>8180000</v>
      </c>
      <c r="J3230" s="6">
        <v>3470732</v>
      </c>
      <c r="K3230" s="7">
        <f t="shared" si="100"/>
        <v>4709268</v>
      </c>
      <c r="L3230" s="4" t="str">
        <f t="shared" si="101"/>
        <v>SIN REPORTE</v>
      </c>
    </row>
    <row r="3231" spans="1:12" x14ac:dyDescent="0.2">
      <c r="A3231" s="4" t="s">
        <v>11</v>
      </c>
      <c r="B3231" s="4" t="s">
        <v>25</v>
      </c>
      <c r="C3231" s="4" t="s">
        <v>1020</v>
      </c>
      <c r="D3231" s="4" t="s">
        <v>919</v>
      </c>
      <c r="E3231" s="4" t="s">
        <v>7335</v>
      </c>
      <c r="F3231" s="4">
        <v>528602</v>
      </c>
      <c r="G3231" s="5" t="s">
        <v>1291</v>
      </c>
      <c r="H3231" s="4">
        <v>0</v>
      </c>
      <c r="I3231" s="6">
        <v>8190000</v>
      </c>
      <c r="J3231" s="6">
        <v>3471736</v>
      </c>
      <c r="K3231" s="7">
        <f t="shared" si="100"/>
        <v>4718264</v>
      </c>
      <c r="L3231" s="4" t="str">
        <f t="shared" si="101"/>
        <v>SIN REPORTE</v>
      </c>
    </row>
    <row r="3232" spans="1:12" x14ac:dyDescent="0.2">
      <c r="A3232" s="4" t="s">
        <v>11</v>
      </c>
      <c r="B3232" s="4" t="s">
        <v>50</v>
      </c>
      <c r="C3232" s="4" t="s">
        <v>1184</v>
      </c>
      <c r="D3232" s="4" t="s">
        <v>3681</v>
      </c>
      <c r="E3232" s="4" t="s">
        <v>7336</v>
      </c>
      <c r="F3232" s="4">
        <v>1077575</v>
      </c>
      <c r="G3232" s="5" t="s">
        <v>1291</v>
      </c>
      <c r="H3232" s="4">
        <v>0</v>
      </c>
      <c r="I3232" s="6">
        <v>8200000</v>
      </c>
      <c r="J3232" s="6">
        <v>3472740</v>
      </c>
      <c r="K3232" s="7">
        <f t="shared" si="100"/>
        <v>4727260</v>
      </c>
      <c r="L3232" s="4" t="str">
        <f t="shared" si="101"/>
        <v>SIN REPORTE</v>
      </c>
    </row>
    <row r="3233" spans="1:12" x14ac:dyDescent="0.2">
      <c r="A3233" s="4" t="s">
        <v>11</v>
      </c>
      <c r="B3233" s="4" t="s">
        <v>488</v>
      </c>
      <c r="C3233" s="4" t="s">
        <v>1054</v>
      </c>
      <c r="D3233" s="4" t="s">
        <v>3682</v>
      </c>
      <c r="E3233" s="4" t="s">
        <v>7337</v>
      </c>
      <c r="F3233" s="4">
        <v>1094380</v>
      </c>
      <c r="G3233" s="5" t="s">
        <v>1291</v>
      </c>
      <c r="H3233" s="4">
        <v>0</v>
      </c>
      <c r="I3233" s="6">
        <v>8210000</v>
      </c>
      <c r="J3233" s="6">
        <v>3473744</v>
      </c>
      <c r="K3233" s="7">
        <f t="shared" si="100"/>
        <v>4736256</v>
      </c>
      <c r="L3233" s="4" t="str">
        <f t="shared" si="101"/>
        <v>SIN REPORTE</v>
      </c>
    </row>
    <row r="3234" spans="1:12" x14ac:dyDescent="0.2">
      <c r="A3234" s="4" t="s">
        <v>11</v>
      </c>
      <c r="B3234" s="4" t="s">
        <v>25</v>
      </c>
      <c r="C3234" s="4" t="s">
        <v>3683</v>
      </c>
      <c r="D3234" s="4" t="s">
        <v>3684</v>
      </c>
      <c r="E3234" s="4" t="s">
        <v>7338</v>
      </c>
      <c r="F3234" s="4">
        <v>1280344</v>
      </c>
      <c r="G3234" s="5" t="s">
        <v>1291</v>
      </c>
      <c r="H3234" s="4">
        <v>0</v>
      </c>
      <c r="I3234" s="6">
        <v>8220000</v>
      </c>
      <c r="J3234" s="6">
        <v>3474748</v>
      </c>
      <c r="K3234" s="7">
        <f t="shared" si="100"/>
        <v>4745252</v>
      </c>
      <c r="L3234" s="4" t="str">
        <f t="shared" si="101"/>
        <v>SIN REPORTE</v>
      </c>
    </row>
    <row r="3235" spans="1:12" x14ac:dyDescent="0.2">
      <c r="A3235" s="4" t="s">
        <v>11</v>
      </c>
      <c r="B3235" s="4" t="s">
        <v>25</v>
      </c>
      <c r="C3235" s="4" t="s">
        <v>2846</v>
      </c>
      <c r="D3235" s="4" t="s">
        <v>3685</v>
      </c>
      <c r="E3235" s="4" t="s">
        <v>7339</v>
      </c>
      <c r="F3235" s="4">
        <v>1605953</v>
      </c>
      <c r="G3235" s="5" t="s">
        <v>1291</v>
      </c>
      <c r="H3235" s="4">
        <v>0</v>
      </c>
      <c r="I3235" s="6">
        <v>8230000</v>
      </c>
      <c r="J3235" s="6">
        <v>3475752</v>
      </c>
      <c r="K3235" s="7">
        <f t="shared" si="100"/>
        <v>4754248</v>
      </c>
      <c r="L3235" s="4" t="str">
        <f t="shared" si="101"/>
        <v>SIN REPORTE</v>
      </c>
    </row>
    <row r="3236" spans="1:12" x14ac:dyDescent="0.2">
      <c r="A3236" s="4" t="s">
        <v>11</v>
      </c>
      <c r="B3236" s="4" t="s">
        <v>12</v>
      </c>
      <c r="C3236" s="4" t="s">
        <v>1016</v>
      </c>
      <c r="D3236" s="4" t="s">
        <v>3686</v>
      </c>
      <c r="E3236" s="4" t="s">
        <v>7340</v>
      </c>
      <c r="F3236" s="4">
        <v>1084498</v>
      </c>
      <c r="G3236" s="5" t="s">
        <v>1291</v>
      </c>
      <c r="H3236" s="4">
        <v>0</v>
      </c>
      <c r="I3236" s="6">
        <v>8240000</v>
      </c>
      <c r="J3236" s="6">
        <v>3476756</v>
      </c>
      <c r="K3236" s="7">
        <f t="shared" si="100"/>
        <v>4763244</v>
      </c>
      <c r="L3236" s="4" t="str">
        <f t="shared" si="101"/>
        <v>SIN REPORTE</v>
      </c>
    </row>
    <row r="3237" spans="1:12" x14ac:dyDescent="0.2">
      <c r="A3237" s="4" t="s">
        <v>11</v>
      </c>
      <c r="B3237" s="4" t="s">
        <v>25</v>
      </c>
      <c r="C3237" s="4" t="s">
        <v>1166</v>
      </c>
      <c r="D3237" s="4" t="s">
        <v>3687</v>
      </c>
      <c r="E3237" s="4" t="s">
        <v>7341</v>
      </c>
      <c r="F3237" s="4">
        <v>1526761</v>
      </c>
      <c r="G3237" s="5" t="s">
        <v>1291</v>
      </c>
      <c r="H3237" s="4">
        <v>0</v>
      </c>
      <c r="I3237" s="6">
        <v>8250000</v>
      </c>
      <c r="J3237" s="6">
        <v>3477760</v>
      </c>
      <c r="K3237" s="7">
        <f t="shared" si="100"/>
        <v>4772240</v>
      </c>
      <c r="L3237" s="4" t="str">
        <f t="shared" si="101"/>
        <v>SIN REPORTE</v>
      </c>
    </row>
    <row r="3238" spans="1:12" x14ac:dyDescent="0.2">
      <c r="A3238" s="4" t="s">
        <v>11</v>
      </c>
      <c r="B3238" s="4" t="s">
        <v>157</v>
      </c>
      <c r="C3238" s="4" t="s">
        <v>1166</v>
      </c>
      <c r="D3238" s="4" t="s">
        <v>3688</v>
      </c>
      <c r="E3238" s="4" t="s">
        <v>7342</v>
      </c>
      <c r="F3238" s="4">
        <v>523462</v>
      </c>
      <c r="G3238" s="5" t="s">
        <v>1291</v>
      </c>
      <c r="H3238" s="4">
        <v>0</v>
      </c>
      <c r="I3238" s="6">
        <v>8260000</v>
      </c>
      <c r="J3238" s="6">
        <v>3478764</v>
      </c>
      <c r="K3238" s="7">
        <f t="shared" si="100"/>
        <v>4781236</v>
      </c>
      <c r="L3238" s="4" t="str">
        <f t="shared" si="101"/>
        <v>SIN REPORTE</v>
      </c>
    </row>
    <row r="3239" spans="1:12" x14ac:dyDescent="0.2">
      <c r="A3239" s="4" t="s">
        <v>11</v>
      </c>
      <c r="B3239" s="4" t="s">
        <v>67</v>
      </c>
      <c r="C3239" s="4" t="s">
        <v>191</v>
      </c>
      <c r="D3239" s="4" t="s">
        <v>3689</v>
      </c>
      <c r="E3239" s="4" t="s">
        <v>7343</v>
      </c>
      <c r="F3239" s="4">
        <v>749687</v>
      </c>
      <c r="G3239" s="5" t="s">
        <v>1291</v>
      </c>
      <c r="H3239" s="4">
        <v>0</v>
      </c>
      <c r="I3239" s="6">
        <v>8270000</v>
      </c>
      <c r="J3239" s="6">
        <v>3479768</v>
      </c>
      <c r="K3239" s="7">
        <f t="shared" si="100"/>
        <v>4790232</v>
      </c>
      <c r="L3239" s="4" t="str">
        <f t="shared" si="101"/>
        <v>SIN REPORTE</v>
      </c>
    </row>
    <row r="3240" spans="1:12" x14ac:dyDescent="0.2">
      <c r="A3240" s="4" t="s">
        <v>11</v>
      </c>
      <c r="B3240" s="4" t="s">
        <v>157</v>
      </c>
      <c r="C3240" s="4" t="s">
        <v>2648</v>
      </c>
      <c r="D3240" s="4" t="s">
        <v>3690</v>
      </c>
      <c r="E3240" s="4" t="s">
        <v>7344</v>
      </c>
      <c r="F3240" s="4">
        <v>590883</v>
      </c>
      <c r="G3240" s="5" t="s">
        <v>1291</v>
      </c>
      <c r="H3240" s="4">
        <v>0</v>
      </c>
      <c r="I3240" s="6">
        <v>8280000</v>
      </c>
      <c r="J3240" s="6">
        <v>3480772</v>
      </c>
      <c r="K3240" s="7">
        <f t="shared" si="100"/>
        <v>4799228</v>
      </c>
      <c r="L3240" s="4" t="str">
        <f t="shared" si="101"/>
        <v>SIN REPORTE</v>
      </c>
    </row>
    <row r="3241" spans="1:12" x14ac:dyDescent="0.2">
      <c r="A3241" s="4" t="s">
        <v>11</v>
      </c>
      <c r="B3241" s="4" t="s">
        <v>19</v>
      </c>
      <c r="C3241" s="4" t="s">
        <v>1331</v>
      </c>
      <c r="D3241" s="4" t="s">
        <v>3691</v>
      </c>
      <c r="E3241" s="4" t="s">
        <v>7345</v>
      </c>
      <c r="F3241" s="4">
        <v>750586</v>
      </c>
      <c r="G3241" s="5" t="s">
        <v>1291</v>
      </c>
      <c r="H3241" s="4">
        <v>0</v>
      </c>
      <c r="I3241" s="6">
        <v>8290000</v>
      </c>
      <c r="J3241" s="6">
        <v>3481776</v>
      </c>
      <c r="K3241" s="7">
        <f t="shared" si="100"/>
        <v>4808224</v>
      </c>
      <c r="L3241" s="4" t="str">
        <f t="shared" si="101"/>
        <v>SIN REPORTE</v>
      </c>
    </row>
    <row r="3242" spans="1:12" x14ac:dyDescent="0.2">
      <c r="A3242" s="4" t="s">
        <v>11</v>
      </c>
      <c r="B3242" s="4" t="s">
        <v>22</v>
      </c>
      <c r="C3242" s="4" t="s">
        <v>2648</v>
      </c>
      <c r="D3242" s="4" t="s">
        <v>3692</v>
      </c>
      <c r="E3242" s="4" t="s">
        <v>7346</v>
      </c>
      <c r="F3242" s="4">
        <v>1049996</v>
      </c>
      <c r="G3242" s="5" t="s">
        <v>1291</v>
      </c>
      <c r="H3242" s="4">
        <v>0</v>
      </c>
      <c r="I3242" s="6">
        <v>8300000</v>
      </c>
      <c r="J3242" s="6">
        <v>3482780</v>
      </c>
      <c r="K3242" s="7">
        <f t="shared" si="100"/>
        <v>4817220</v>
      </c>
      <c r="L3242" s="4" t="str">
        <f t="shared" si="101"/>
        <v>SIN REPORTE</v>
      </c>
    </row>
    <row r="3243" spans="1:12" x14ac:dyDescent="0.2">
      <c r="A3243" s="4" t="s">
        <v>11</v>
      </c>
      <c r="B3243" s="4" t="s">
        <v>12</v>
      </c>
      <c r="C3243" s="4" t="s">
        <v>1020</v>
      </c>
      <c r="D3243" s="4" t="s">
        <v>3693</v>
      </c>
      <c r="E3243" s="4" t="s">
        <v>7347</v>
      </c>
      <c r="F3243" s="4">
        <v>1145158</v>
      </c>
      <c r="G3243" s="5" t="s">
        <v>1291</v>
      </c>
      <c r="H3243" s="4">
        <v>0</v>
      </c>
      <c r="I3243" s="6">
        <v>8310000</v>
      </c>
      <c r="J3243" s="6">
        <v>3483784</v>
      </c>
      <c r="K3243" s="7">
        <f t="shared" si="100"/>
        <v>4826216</v>
      </c>
      <c r="L3243" s="4" t="str">
        <f t="shared" si="101"/>
        <v>SIN REPORTE</v>
      </c>
    </row>
    <row r="3244" spans="1:12" x14ac:dyDescent="0.2">
      <c r="A3244" s="4" t="s">
        <v>11</v>
      </c>
      <c r="B3244" s="4" t="s">
        <v>22</v>
      </c>
      <c r="C3244" s="4" t="s">
        <v>191</v>
      </c>
      <c r="D3244" s="4" t="s">
        <v>3630</v>
      </c>
      <c r="E3244" s="4" t="s">
        <v>7348</v>
      </c>
      <c r="F3244" s="4">
        <v>591071</v>
      </c>
      <c r="G3244" s="5" t="s">
        <v>1291</v>
      </c>
      <c r="H3244" s="4">
        <v>0</v>
      </c>
      <c r="I3244" s="6">
        <v>8320000</v>
      </c>
      <c r="J3244" s="6">
        <v>3484788</v>
      </c>
      <c r="K3244" s="7">
        <f t="shared" si="100"/>
        <v>4835212</v>
      </c>
      <c r="L3244" s="4" t="str">
        <f t="shared" si="101"/>
        <v>SIN REPORTE</v>
      </c>
    </row>
    <row r="3245" spans="1:12" x14ac:dyDescent="0.2">
      <c r="A3245" s="4" t="s">
        <v>11</v>
      </c>
      <c r="B3245" s="4" t="s">
        <v>12</v>
      </c>
      <c r="C3245" s="4" t="s">
        <v>3564</v>
      </c>
      <c r="D3245" s="4" t="s">
        <v>3694</v>
      </c>
      <c r="E3245" s="4" t="s">
        <v>7349</v>
      </c>
      <c r="F3245" s="4">
        <v>1388261</v>
      </c>
      <c r="G3245" s="5" t="s">
        <v>1291</v>
      </c>
      <c r="H3245" s="4">
        <v>0</v>
      </c>
      <c r="I3245" s="6">
        <v>8330000</v>
      </c>
      <c r="J3245" s="6">
        <v>3485792</v>
      </c>
      <c r="K3245" s="7">
        <f t="shared" si="100"/>
        <v>4844208</v>
      </c>
      <c r="L3245" s="4" t="str">
        <f t="shared" si="101"/>
        <v>SIN REPORTE</v>
      </c>
    </row>
    <row r="3246" spans="1:12" x14ac:dyDescent="0.2">
      <c r="A3246" s="4" t="s">
        <v>11</v>
      </c>
      <c r="B3246" s="4" t="s">
        <v>25</v>
      </c>
      <c r="C3246" s="4" t="s">
        <v>795</v>
      </c>
      <c r="D3246" s="4" t="s">
        <v>3242</v>
      </c>
      <c r="E3246" s="4" t="s">
        <v>7350</v>
      </c>
      <c r="F3246" s="4">
        <v>200608</v>
      </c>
      <c r="G3246" s="5" t="s">
        <v>1291</v>
      </c>
      <c r="H3246" s="4">
        <v>0</v>
      </c>
      <c r="I3246" s="6">
        <v>8340000</v>
      </c>
      <c r="J3246" s="6">
        <v>3486796</v>
      </c>
      <c r="K3246" s="7">
        <f t="shared" si="100"/>
        <v>4853204</v>
      </c>
      <c r="L3246" s="4" t="str">
        <f t="shared" si="101"/>
        <v>SIN REPORTE</v>
      </c>
    </row>
    <row r="3247" spans="1:12" x14ac:dyDescent="0.2">
      <c r="A3247" s="4" t="s">
        <v>11</v>
      </c>
      <c r="B3247" s="4" t="s">
        <v>16</v>
      </c>
      <c r="C3247" s="4" t="s">
        <v>3695</v>
      </c>
      <c r="D3247" s="4" t="s">
        <v>3696</v>
      </c>
      <c r="E3247" s="4" t="s">
        <v>7351</v>
      </c>
      <c r="F3247" s="4">
        <v>54854</v>
      </c>
      <c r="G3247" s="5" t="s">
        <v>1291</v>
      </c>
      <c r="H3247" s="4">
        <v>0</v>
      </c>
      <c r="I3247" s="6">
        <v>8350000</v>
      </c>
      <c r="J3247" s="6">
        <v>3487800</v>
      </c>
      <c r="K3247" s="7">
        <f t="shared" si="100"/>
        <v>4862200</v>
      </c>
      <c r="L3247" s="4" t="str">
        <f t="shared" si="101"/>
        <v>SIN REPORTE</v>
      </c>
    </row>
    <row r="3248" spans="1:12" x14ac:dyDescent="0.2">
      <c r="A3248" s="4" t="s">
        <v>11</v>
      </c>
      <c r="B3248" s="4" t="s">
        <v>19</v>
      </c>
      <c r="C3248" s="4" t="s">
        <v>3564</v>
      </c>
      <c r="D3248" s="4" t="s">
        <v>335</v>
      </c>
      <c r="E3248" s="4" t="s">
        <v>7352</v>
      </c>
      <c r="F3248" s="4">
        <v>583888</v>
      </c>
      <c r="G3248" s="5" t="s">
        <v>1291</v>
      </c>
      <c r="H3248" s="4">
        <v>0</v>
      </c>
      <c r="I3248" s="6">
        <v>8360000</v>
      </c>
      <c r="J3248" s="6">
        <v>3488804</v>
      </c>
      <c r="K3248" s="7">
        <f t="shared" si="100"/>
        <v>4871196</v>
      </c>
      <c r="L3248" s="4" t="str">
        <f t="shared" si="101"/>
        <v>SIN REPORTE</v>
      </c>
    </row>
    <row r="3249" spans="1:12" x14ac:dyDescent="0.2">
      <c r="A3249" s="4" t="s">
        <v>11</v>
      </c>
      <c r="B3249" s="4" t="s">
        <v>19</v>
      </c>
      <c r="C3249" s="4" t="s">
        <v>242</v>
      </c>
      <c r="D3249" s="4" t="s">
        <v>3630</v>
      </c>
      <c r="E3249" s="4" t="s">
        <v>7353</v>
      </c>
      <c r="F3249" s="4">
        <v>4146</v>
      </c>
      <c r="G3249" s="5" t="s">
        <v>1291</v>
      </c>
      <c r="H3249" s="4">
        <v>0</v>
      </c>
      <c r="I3249" s="6">
        <v>8370000</v>
      </c>
      <c r="J3249" s="6">
        <v>3489808</v>
      </c>
      <c r="K3249" s="7">
        <f t="shared" si="100"/>
        <v>4880192</v>
      </c>
      <c r="L3249" s="4" t="str">
        <f t="shared" si="101"/>
        <v>SIN REPORTE</v>
      </c>
    </row>
    <row r="3250" spans="1:12" x14ac:dyDescent="0.2">
      <c r="A3250" s="4" t="s">
        <v>11</v>
      </c>
      <c r="B3250" s="4" t="s">
        <v>67</v>
      </c>
      <c r="C3250" s="4" t="s">
        <v>1150</v>
      </c>
      <c r="D3250" s="4" t="s">
        <v>3697</v>
      </c>
      <c r="E3250" s="4" t="s">
        <v>7354</v>
      </c>
      <c r="F3250" s="4">
        <v>114476</v>
      </c>
      <c r="G3250" s="5" t="s">
        <v>1291</v>
      </c>
      <c r="H3250" s="4">
        <v>0</v>
      </c>
      <c r="I3250" s="6">
        <v>8380000</v>
      </c>
      <c r="J3250" s="6">
        <v>3490812</v>
      </c>
      <c r="K3250" s="7">
        <f t="shared" si="100"/>
        <v>4889188</v>
      </c>
      <c r="L3250" s="4" t="str">
        <f t="shared" si="101"/>
        <v>SIN REPORTE</v>
      </c>
    </row>
    <row r="3251" spans="1:12" x14ac:dyDescent="0.2">
      <c r="A3251" s="4" t="s">
        <v>11</v>
      </c>
      <c r="B3251" s="4" t="s">
        <v>12</v>
      </c>
      <c r="C3251" s="4" t="s">
        <v>1150</v>
      </c>
      <c r="D3251" s="4" t="s">
        <v>3698</v>
      </c>
      <c r="E3251" s="4" t="s">
        <v>7355</v>
      </c>
      <c r="F3251" s="4">
        <v>118345</v>
      </c>
      <c r="G3251" s="5" t="s">
        <v>1291</v>
      </c>
      <c r="H3251" s="4">
        <v>0</v>
      </c>
      <c r="I3251" s="6">
        <v>8390000</v>
      </c>
      <c r="J3251" s="6">
        <v>3491816</v>
      </c>
      <c r="K3251" s="7">
        <f t="shared" si="100"/>
        <v>4898184</v>
      </c>
      <c r="L3251" s="4" t="str">
        <f t="shared" si="101"/>
        <v>SIN REPORTE</v>
      </c>
    </row>
    <row r="3252" spans="1:12" x14ac:dyDescent="0.2">
      <c r="A3252" s="4" t="s">
        <v>11</v>
      </c>
      <c r="B3252" s="4" t="s">
        <v>25</v>
      </c>
      <c r="C3252" s="4" t="s">
        <v>1034</v>
      </c>
      <c r="D3252" s="4" t="s">
        <v>3699</v>
      </c>
      <c r="E3252" s="4" t="s">
        <v>7356</v>
      </c>
      <c r="F3252" s="4">
        <v>800688</v>
      </c>
      <c r="G3252" s="5" t="s">
        <v>1291</v>
      </c>
      <c r="H3252" s="4">
        <v>0</v>
      </c>
      <c r="I3252" s="6">
        <v>8400000</v>
      </c>
      <c r="J3252" s="6">
        <v>3492820</v>
      </c>
      <c r="K3252" s="7">
        <f t="shared" si="100"/>
        <v>4907180</v>
      </c>
      <c r="L3252" s="4" t="str">
        <f t="shared" si="101"/>
        <v>SIN REPORTE</v>
      </c>
    </row>
    <row r="3253" spans="1:12" x14ac:dyDescent="0.2">
      <c r="A3253" s="4" t="s">
        <v>11</v>
      </c>
      <c r="B3253" s="4" t="s">
        <v>50</v>
      </c>
      <c r="C3253" s="4" t="s">
        <v>3065</v>
      </c>
      <c r="D3253" s="4" t="s">
        <v>1486</v>
      </c>
      <c r="E3253" s="4" t="s">
        <v>7357</v>
      </c>
      <c r="F3253" s="4">
        <v>760486</v>
      </c>
      <c r="G3253" s="5" t="s">
        <v>1291</v>
      </c>
      <c r="H3253" s="4">
        <v>0</v>
      </c>
      <c r="I3253" s="6">
        <v>8410000</v>
      </c>
      <c r="J3253" s="6">
        <v>3493824</v>
      </c>
      <c r="K3253" s="7">
        <f t="shared" si="100"/>
        <v>4916176</v>
      </c>
      <c r="L3253" s="4" t="str">
        <f t="shared" si="101"/>
        <v>SIN REPORTE</v>
      </c>
    </row>
    <row r="3254" spans="1:12" x14ac:dyDescent="0.2">
      <c r="A3254" s="4" t="s">
        <v>11</v>
      </c>
      <c r="B3254" s="4" t="s">
        <v>19</v>
      </c>
      <c r="C3254" s="4" t="s">
        <v>3065</v>
      </c>
      <c r="D3254" s="4" t="s">
        <v>3700</v>
      </c>
      <c r="E3254" s="4" t="s">
        <v>7358</v>
      </c>
      <c r="F3254" s="4">
        <v>34187</v>
      </c>
      <c r="G3254" s="5" t="s">
        <v>1291</v>
      </c>
      <c r="H3254" s="4">
        <v>0</v>
      </c>
      <c r="I3254" s="6">
        <v>8420000</v>
      </c>
      <c r="J3254" s="6">
        <v>3494828</v>
      </c>
      <c r="K3254" s="7">
        <f t="shared" si="100"/>
        <v>4925172</v>
      </c>
      <c r="L3254" s="4" t="str">
        <f t="shared" si="101"/>
        <v>SIN REPORTE</v>
      </c>
    </row>
    <row r="3255" spans="1:12" x14ac:dyDescent="0.2">
      <c r="A3255" s="4" t="s">
        <v>11</v>
      </c>
      <c r="B3255" s="4" t="s">
        <v>12</v>
      </c>
      <c r="C3255" s="4" t="s">
        <v>1150</v>
      </c>
      <c r="D3255" s="4" t="s">
        <v>3701</v>
      </c>
      <c r="E3255" s="4" t="s">
        <v>7359</v>
      </c>
      <c r="F3255" s="4">
        <v>1680998</v>
      </c>
      <c r="G3255" s="5" t="s">
        <v>1291</v>
      </c>
      <c r="H3255" s="4">
        <v>0</v>
      </c>
      <c r="I3255" s="6">
        <v>8430000</v>
      </c>
      <c r="J3255" s="6">
        <v>3495832</v>
      </c>
      <c r="K3255" s="7">
        <f t="shared" si="100"/>
        <v>4934168</v>
      </c>
      <c r="L3255" s="4" t="str">
        <f t="shared" si="101"/>
        <v>SIN REPORTE</v>
      </c>
    </row>
    <row r="3256" spans="1:12" x14ac:dyDescent="0.2">
      <c r="A3256" s="4" t="s">
        <v>11</v>
      </c>
      <c r="B3256" s="4" t="s">
        <v>67</v>
      </c>
      <c r="C3256" s="4" t="s">
        <v>3702</v>
      </c>
      <c r="D3256" s="4" t="s">
        <v>3703</v>
      </c>
      <c r="E3256" s="4" t="s">
        <v>7360</v>
      </c>
      <c r="F3256" s="4">
        <v>146140</v>
      </c>
      <c r="G3256" s="5" t="s">
        <v>1291</v>
      </c>
      <c r="H3256" s="4">
        <v>0</v>
      </c>
      <c r="I3256" s="6">
        <v>8440000</v>
      </c>
      <c r="J3256" s="6">
        <v>3496836</v>
      </c>
      <c r="K3256" s="7">
        <f t="shared" si="100"/>
        <v>4943164</v>
      </c>
      <c r="L3256" s="4" t="str">
        <f t="shared" si="101"/>
        <v>SIN REPORTE</v>
      </c>
    </row>
    <row r="3257" spans="1:12" x14ac:dyDescent="0.2">
      <c r="A3257" s="4" t="s">
        <v>11</v>
      </c>
      <c r="B3257" s="4" t="s">
        <v>50</v>
      </c>
      <c r="C3257" s="4" t="s">
        <v>1684</v>
      </c>
      <c r="D3257" s="4" t="s">
        <v>3704</v>
      </c>
      <c r="E3257" s="4" t="s">
        <v>7361</v>
      </c>
      <c r="F3257" s="4">
        <v>1603396</v>
      </c>
      <c r="G3257" s="5" t="s">
        <v>1291</v>
      </c>
      <c r="H3257" s="4">
        <v>0</v>
      </c>
      <c r="I3257" s="6">
        <v>8450000</v>
      </c>
      <c r="J3257" s="6">
        <v>3497840</v>
      </c>
      <c r="K3257" s="7">
        <f t="shared" si="100"/>
        <v>4952160</v>
      </c>
      <c r="L3257" s="4" t="str">
        <f t="shared" si="101"/>
        <v>SIN REPORTE</v>
      </c>
    </row>
    <row r="3258" spans="1:12" x14ac:dyDescent="0.2">
      <c r="A3258" s="4" t="s">
        <v>11</v>
      </c>
      <c r="B3258" s="4" t="s">
        <v>25</v>
      </c>
      <c r="C3258" s="4" t="s">
        <v>3705</v>
      </c>
      <c r="D3258" s="4" t="s">
        <v>3706</v>
      </c>
      <c r="E3258" s="4" t="s">
        <v>7362</v>
      </c>
      <c r="F3258" s="4">
        <v>629301</v>
      </c>
      <c r="G3258" s="5" t="s">
        <v>1291</v>
      </c>
      <c r="H3258" s="4">
        <v>0</v>
      </c>
      <c r="I3258" s="6">
        <v>8460000</v>
      </c>
      <c r="J3258" s="6">
        <v>3498844</v>
      </c>
      <c r="K3258" s="7">
        <f t="shared" si="100"/>
        <v>4961156</v>
      </c>
      <c r="L3258" s="4" t="str">
        <f t="shared" si="101"/>
        <v>SIN REPORTE</v>
      </c>
    </row>
    <row r="3259" spans="1:12" x14ac:dyDescent="0.2">
      <c r="A3259" s="4" t="s">
        <v>11</v>
      </c>
      <c r="B3259" s="4" t="s">
        <v>12</v>
      </c>
      <c r="C3259" s="4" t="s">
        <v>1684</v>
      </c>
      <c r="D3259" s="4" t="s">
        <v>1543</v>
      </c>
      <c r="E3259" s="4" t="s">
        <v>7363</v>
      </c>
      <c r="F3259" s="4">
        <v>44251</v>
      </c>
      <c r="G3259" s="5" t="s">
        <v>1291</v>
      </c>
      <c r="H3259" s="4">
        <v>0</v>
      </c>
      <c r="I3259" s="6">
        <v>8470000</v>
      </c>
      <c r="J3259" s="6">
        <v>3499848</v>
      </c>
      <c r="K3259" s="7">
        <f t="shared" si="100"/>
        <v>4970152</v>
      </c>
      <c r="L3259" s="4" t="str">
        <f t="shared" si="101"/>
        <v>SIN REPORTE</v>
      </c>
    </row>
    <row r="3260" spans="1:12" x14ac:dyDescent="0.2">
      <c r="A3260" s="4" t="s">
        <v>11</v>
      </c>
      <c r="B3260" s="4" t="s">
        <v>19</v>
      </c>
      <c r="C3260" s="4" t="s">
        <v>1684</v>
      </c>
      <c r="D3260" s="4" t="s">
        <v>3707</v>
      </c>
      <c r="E3260" s="4" t="s">
        <v>7364</v>
      </c>
      <c r="F3260" s="4">
        <v>34203</v>
      </c>
      <c r="G3260" s="5" t="s">
        <v>1291</v>
      </c>
      <c r="H3260" s="4">
        <v>0</v>
      </c>
      <c r="I3260" s="6">
        <v>8480000</v>
      </c>
      <c r="J3260" s="6">
        <v>3500852</v>
      </c>
      <c r="K3260" s="7">
        <f t="shared" si="100"/>
        <v>4979148</v>
      </c>
      <c r="L3260" s="4" t="str">
        <f t="shared" si="101"/>
        <v>SIN REPORTE</v>
      </c>
    </row>
    <row r="3261" spans="1:12" x14ac:dyDescent="0.2">
      <c r="A3261" s="4" t="s">
        <v>11</v>
      </c>
      <c r="B3261" s="4" t="s">
        <v>19</v>
      </c>
      <c r="C3261" s="4" t="s">
        <v>275</v>
      </c>
      <c r="D3261" s="4" t="s">
        <v>3708</v>
      </c>
      <c r="E3261" s="4" t="s">
        <v>7365</v>
      </c>
      <c r="F3261" s="4">
        <v>528990</v>
      </c>
      <c r="G3261" s="5" t="s">
        <v>1291</v>
      </c>
      <c r="H3261" s="4">
        <v>0</v>
      </c>
      <c r="I3261" s="6">
        <v>8490000</v>
      </c>
      <c r="J3261" s="6">
        <v>3501856</v>
      </c>
      <c r="K3261" s="7">
        <f t="shared" si="100"/>
        <v>4988144</v>
      </c>
      <c r="L3261" s="4" t="str">
        <f t="shared" si="101"/>
        <v>SIN REPORTE</v>
      </c>
    </row>
    <row r="3262" spans="1:12" x14ac:dyDescent="0.2">
      <c r="A3262" s="4" t="s">
        <v>11</v>
      </c>
      <c r="B3262" s="4" t="s">
        <v>12</v>
      </c>
      <c r="C3262" s="4" t="s">
        <v>1684</v>
      </c>
      <c r="D3262" s="4" t="s">
        <v>3709</v>
      </c>
      <c r="E3262" s="4" t="s">
        <v>7366</v>
      </c>
      <c r="F3262" s="4">
        <v>38899</v>
      </c>
      <c r="G3262" s="5" t="s">
        <v>1291</v>
      </c>
      <c r="H3262" s="4">
        <v>0</v>
      </c>
      <c r="I3262" s="6">
        <v>8500000</v>
      </c>
      <c r="J3262" s="6">
        <v>3502860</v>
      </c>
      <c r="K3262" s="7">
        <f t="shared" si="100"/>
        <v>4997140</v>
      </c>
      <c r="L3262" s="4" t="str">
        <f t="shared" si="101"/>
        <v>SIN REPORTE</v>
      </c>
    </row>
    <row r="3263" spans="1:12" x14ac:dyDescent="0.2">
      <c r="A3263" s="4" t="s">
        <v>11</v>
      </c>
      <c r="B3263" s="4" t="s">
        <v>50</v>
      </c>
      <c r="C3263" s="4" t="s">
        <v>1308</v>
      </c>
      <c r="D3263" s="4" t="s">
        <v>3710</v>
      </c>
      <c r="E3263" s="4" t="s">
        <v>7367</v>
      </c>
      <c r="F3263" s="4">
        <v>1441805</v>
      </c>
      <c r="G3263" s="5" t="s">
        <v>1291</v>
      </c>
      <c r="H3263" s="4">
        <v>0</v>
      </c>
      <c r="I3263" s="6">
        <v>8510000</v>
      </c>
      <c r="J3263" s="6">
        <v>3503864</v>
      </c>
      <c r="K3263" s="7">
        <f t="shared" si="100"/>
        <v>5006136</v>
      </c>
      <c r="L3263" s="4" t="str">
        <f t="shared" si="101"/>
        <v>SIN REPORTE</v>
      </c>
    </row>
    <row r="3264" spans="1:12" x14ac:dyDescent="0.2">
      <c r="A3264" s="4" t="s">
        <v>11</v>
      </c>
      <c r="B3264" s="4" t="s">
        <v>488</v>
      </c>
      <c r="C3264" s="4" t="s">
        <v>1308</v>
      </c>
      <c r="D3264" s="4" t="s">
        <v>3566</v>
      </c>
      <c r="E3264" s="4" t="s">
        <v>7368</v>
      </c>
      <c r="F3264" s="4">
        <v>1395084</v>
      </c>
      <c r="G3264" s="5" t="s">
        <v>1291</v>
      </c>
      <c r="H3264" s="4">
        <v>0</v>
      </c>
      <c r="I3264" s="6">
        <v>8520000</v>
      </c>
      <c r="J3264" s="6">
        <v>3504868</v>
      </c>
      <c r="K3264" s="7">
        <f t="shared" si="100"/>
        <v>5015132</v>
      </c>
      <c r="L3264" s="4" t="str">
        <f t="shared" si="101"/>
        <v>SIN REPORTE</v>
      </c>
    </row>
    <row r="3265" spans="1:12" x14ac:dyDescent="0.2">
      <c r="A3265" s="4" t="s">
        <v>11</v>
      </c>
      <c r="B3265" s="4" t="s">
        <v>157</v>
      </c>
      <c r="C3265" s="4" t="s">
        <v>3711</v>
      </c>
      <c r="D3265" s="4" t="s">
        <v>3712</v>
      </c>
      <c r="E3265" s="4" t="s">
        <v>7369</v>
      </c>
      <c r="F3265" s="4">
        <v>526309</v>
      </c>
      <c r="G3265" s="5" t="s">
        <v>1291</v>
      </c>
      <c r="H3265" s="4">
        <v>0</v>
      </c>
      <c r="I3265" s="6">
        <v>8530000</v>
      </c>
      <c r="J3265" s="6">
        <v>3505872</v>
      </c>
      <c r="K3265" s="7">
        <f t="shared" si="100"/>
        <v>5024128</v>
      </c>
      <c r="L3265" s="4" t="str">
        <f t="shared" si="101"/>
        <v>SIN REPORTE</v>
      </c>
    </row>
    <row r="3266" spans="1:12" x14ac:dyDescent="0.2">
      <c r="A3266" s="4" t="s">
        <v>11</v>
      </c>
      <c r="B3266" s="4" t="s">
        <v>19</v>
      </c>
      <c r="C3266" s="4" t="s">
        <v>3711</v>
      </c>
      <c r="D3266" s="4" t="s">
        <v>3713</v>
      </c>
      <c r="E3266" s="4" t="s">
        <v>7370</v>
      </c>
      <c r="F3266" s="4">
        <v>507176</v>
      </c>
      <c r="G3266" s="5" t="s">
        <v>1291</v>
      </c>
      <c r="H3266" s="4">
        <v>0</v>
      </c>
      <c r="I3266" s="6">
        <v>8540000</v>
      </c>
      <c r="J3266" s="6">
        <v>3506876</v>
      </c>
      <c r="K3266" s="7">
        <f t="shared" si="100"/>
        <v>5033124</v>
      </c>
      <c r="L3266" s="4" t="str">
        <f t="shared" si="101"/>
        <v>SIN REPORTE</v>
      </c>
    </row>
    <row r="3267" spans="1:12" x14ac:dyDescent="0.2">
      <c r="A3267" s="4" t="s">
        <v>11</v>
      </c>
      <c r="B3267" s="4" t="s">
        <v>12</v>
      </c>
      <c r="C3267" s="4" t="s">
        <v>3711</v>
      </c>
      <c r="D3267" s="4" t="s">
        <v>3714</v>
      </c>
      <c r="E3267" s="4" t="s">
        <v>7371</v>
      </c>
      <c r="F3267" s="4">
        <v>857506</v>
      </c>
      <c r="G3267" s="5" t="s">
        <v>1291</v>
      </c>
      <c r="H3267" s="4">
        <v>0</v>
      </c>
      <c r="I3267" s="6">
        <v>8550000</v>
      </c>
      <c r="J3267" s="6">
        <v>3507880</v>
      </c>
      <c r="K3267" s="7">
        <f t="shared" ref="K3267:K3330" si="102">I3267-J3267</f>
        <v>5042120</v>
      </c>
      <c r="L3267" s="4" t="str">
        <f t="shared" ref="L3267:L3330" si="103">IF(H3267=0,"SIN REPORTE",IF(H3267&lt;=90,"COBRO JURIDICO","CARTERA CASTIGADA"))</f>
        <v>SIN REPORTE</v>
      </c>
    </row>
    <row r="3268" spans="1:12" x14ac:dyDescent="0.2">
      <c r="A3268" s="4" t="s">
        <v>11</v>
      </c>
      <c r="B3268" s="4" t="s">
        <v>488</v>
      </c>
      <c r="C3268" s="4" t="s">
        <v>242</v>
      </c>
      <c r="D3268" s="4" t="s">
        <v>3715</v>
      </c>
      <c r="E3268" s="4" t="s">
        <v>7372</v>
      </c>
      <c r="F3268" s="4">
        <v>1295714</v>
      </c>
      <c r="G3268" s="5" t="s">
        <v>1291</v>
      </c>
      <c r="H3268" s="4">
        <v>0</v>
      </c>
      <c r="I3268" s="6">
        <v>8560000</v>
      </c>
      <c r="J3268" s="6">
        <v>3508884</v>
      </c>
      <c r="K3268" s="7">
        <f t="shared" si="102"/>
        <v>5051116</v>
      </c>
      <c r="L3268" s="4" t="str">
        <f t="shared" si="103"/>
        <v>SIN REPORTE</v>
      </c>
    </row>
    <row r="3269" spans="1:12" x14ac:dyDescent="0.2">
      <c r="A3269" s="4" t="s">
        <v>11</v>
      </c>
      <c r="B3269" s="4" t="s">
        <v>12</v>
      </c>
      <c r="C3269" s="4" t="s">
        <v>191</v>
      </c>
      <c r="D3269" s="4" t="s">
        <v>3716</v>
      </c>
      <c r="E3269" s="4" t="s">
        <v>7373</v>
      </c>
      <c r="F3269" s="4">
        <v>1660941</v>
      </c>
      <c r="G3269" s="5" t="s">
        <v>1291</v>
      </c>
      <c r="H3269" s="4">
        <v>0</v>
      </c>
      <c r="I3269" s="6">
        <v>8570000</v>
      </c>
      <c r="J3269" s="6">
        <v>3509888</v>
      </c>
      <c r="K3269" s="7">
        <f t="shared" si="102"/>
        <v>5060112</v>
      </c>
      <c r="L3269" s="4" t="str">
        <f t="shared" si="103"/>
        <v>SIN REPORTE</v>
      </c>
    </row>
    <row r="3270" spans="1:12" x14ac:dyDescent="0.2">
      <c r="A3270" s="4" t="s">
        <v>11</v>
      </c>
      <c r="B3270" s="4" t="s">
        <v>12</v>
      </c>
      <c r="C3270" s="4" t="s">
        <v>3711</v>
      </c>
      <c r="D3270" s="4" t="s">
        <v>211</v>
      </c>
      <c r="E3270" s="4" t="s">
        <v>7374</v>
      </c>
      <c r="F3270" s="4">
        <v>582401</v>
      </c>
      <c r="G3270" s="5" t="s">
        <v>1291</v>
      </c>
      <c r="H3270" s="4">
        <v>0</v>
      </c>
      <c r="I3270" s="6">
        <v>8580000</v>
      </c>
      <c r="J3270" s="6">
        <v>3510892</v>
      </c>
      <c r="K3270" s="7">
        <f t="shared" si="102"/>
        <v>5069108</v>
      </c>
      <c r="L3270" s="4" t="str">
        <f t="shared" si="103"/>
        <v>SIN REPORTE</v>
      </c>
    </row>
    <row r="3271" spans="1:12" x14ac:dyDescent="0.2">
      <c r="A3271" s="4" t="s">
        <v>11</v>
      </c>
      <c r="B3271" s="4" t="s">
        <v>19</v>
      </c>
      <c r="C3271" s="4" t="s">
        <v>3711</v>
      </c>
      <c r="D3271" s="4" t="s">
        <v>3717</v>
      </c>
      <c r="E3271" s="4" t="s">
        <v>7375</v>
      </c>
      <c r="F3271" s="4">
        <v>1388279</v>
      </c>
      <c r="G3271" s="5" t="s">
        <v>1291</v>
      </c>
      <c r="H3271" s="4">
        <v>0</v>
      </c>
      <c r="I3271" s="6">
        <v>8590000</v>
      </c>
      <c r="J3271" s="6">
        <v>3511896</v>
      </c>
      <c r="K3271" s="7">
        <f t="shared" si="102"/>
        <v>5078104</v>
      </c>
      <c r="L3271" s="4" t="str">
        <f t="shared" si="103"/>
        <v>SIN REPORTE</v>
      </c>
    </row>
    <row r="3272" spans="1:12" x14ac:dyDescent="0.2">
      <c r="A3272" s="4" t="s">
        <v>11</v>
      </c>
      <c r="B3272" s="4" t="s">
        <v>12</v>
      </c>
      <c r="C3272" s="4" t="s">
        <v>3718</v>
      </c>
      <c r="D3272" s="4" t="s">
        <v>318</v>
      </c>
      <c r="E3272" s="4" t="s">
        <v>7376</v>
      </c>
      <c r="F3272" s="4">
        <v>118956</v>
      </c>
      <c r="G3272" s="5" t="s">
        <v>1291</v>
      </c>
      <c r="H3272" s="4">
        <v>0</v>
      </c>
      <c r="I3272" s="6">
        <v>8600000</v>
      </c>
      <c r="J3272" s="6">
        <v>3512900</v>
      </c>
      <c r="K3272" s="7">
        <f t="shared" si="102"/>
        <v>5087100</v>
      </c>
      <c r="L3272" s="4" t="str">
        <f t="shared" si="103"/>
        <v>SIN REPORTE</v>
      </c>
    </row>
    <row r="3273" spans="1:12" x14ac:dyDescent="0.2">
      <c r="A3273" s="4" t="s">
        <v>11</v>
      </c>
      <c r="B3273" s="4" t="s">
        <v>146</v>
      </c>
      <c r="C3273" s="4" t="s">
        <v>1284</v>
      </c>
      <c r="D3273" s="4" t="s">
        <v>3719</v>
      </c>
      <c r="E3273" s="4" t="s">
        <v>7377</v>
      </c>
      <c r="F3273" s="4">
        <v>1239308</v>
      </c>
      <c r="G3273" s="5" t="s">
        <v>1291</v>
      </c>
      <c r="H3273" s="4">
        <v>0</v>
      </c>
      <c r="I3273" s="6">
        <v>8610000</v>
      </c>
      <c r="J3273" s="6">
        <v>3513904</v>
      </c>
      <c r="K3273" s="7">
        <f t="shared" si="102"/>
        <v>5096096</v>
      </c>
      <c r="L3273" s="4" t="str">
        <f t="shared" si="103"/>
        <v>SIN REPORTE</v>
      </c>
    </row>
    <row r="3274" spans="1:12" x14ac:dyDescent="0.2">
      <c r="A3274" s="4" t="s">
        <v>11</v>
      </c>
      <c r="B3274" s="4" t="s">
        <v>25</v>
      </c>
      <c r="C3274" s="4" t="s">
        <v>1284</v>
      </c>
      <c r="D3274" s="4" t="s">
        <v>3720</v>
      </c>
      <c r="E3274" s="4" t="s">
        <v>7378</v>
      </c>
      <c r="F3274" s="4">
        <v>636512</v>
      </c>
      <c r="G3274" s="5" t="s">
        <v>1291</v>
      </c>
      <c r="H3274" s="4">
        <v>0</v>
      </c>
      <c r="I3274" s="6">
        <v>8620000</v>
      </c>
      <c r="J3274" s="6">
        <v>3514908</v>
      </c>
      <c r="K3274" s="7">
        <f t="shared" si="102"/>
        <v>5105092</v>
      </c>
      <c r="L3274" s="4" t="str">
        <f t="shared" si="103"/>
        <v>SIN REPORTE</v>
      </c>
    </row>
    <row r="3275" spans="1:12" x14ac:dyDescent="0.2">
      <c r="A3275" s="4" t="s">
        <v>11</v>
      </c>
      <c r="B3275" s="4" t="s">
        <v>19</v>
      </c>
      <c r="C3275" s="4" t="s">
        <v>1333</v>
      </c>
      <c r="D3275" s="4" t="s">
        <v>3721</v>
      </c>
      <c r="E3275" s="4" t="s">
        <v>7379</v>
      </c>
      <c r="F3275" s="4">
        <v>681344</v>
      </c>
      <c r="G3275" s="5" t="s">
        <v>1291</v>
      </c>
      <c r="H3275" s="4">
        <v>0</v>
      </c>
      <c r="I3275" s="6">
        <v>8630000</v>
      </c>
      <c r="J3275" s="6">
        <v>3515912</v>
      </c>
      <c r="K3275" s="7">
        <f t="shared" si="102"/>
        <v>5114088</v>
      </c>
      <c r="L3275" s="4" t="str">
        <f t="shared" si="103"/>
        <v>SIN REPORTE</v>
      </c>
    </row>
    <row r="3276" spans="1:12" x14ac:dyDescent="0.2">
      <c r="A3276" s="4" t="s">
        <v>11</v>
      </c>
      <c r="B3276" s="4" t="s">
        <v>50</v>
      </c>
      <c r="C3276" s="4" t="s">
        <v>1284</v>
      </c>
      <c r="D3276" s="4" t="s">
        <v>3418</v>
      </c>
      <c r="E3276" s="4" t="s">
        <v>7380</v>
      </c>
      <c r="F3276" s="4">
        <v>1611696</v>
      </c>
      <c r="G3276" s="5" t="s">
        <v>1291</v>
      </c>
      <c r="H3276" s="4">
        <v>0</v>
      </c>
      <c r="I3276" s="6">
        <v>8640000</v>
      </c>
      <c r="J3276" s="6">
        <v>3516916</v>
      </c>
      <c r="K3276" s="7">
        <f t="shared" si="102"/>
        <v>5123084</v>
      </c>
      <c r="L3276" s="4" t="str">
        <f t="shared" si="103"/>
        <v>SIN REPORTE</v>
      </c>
    </row>
    <row r="3277" spans="1:12" x14ac:dyDescent="0.2">
      <c r="A3277" s="4" t="s">
        <v>11</v>
      </c>
      <c r="B3277" s="4" t="s">
        <v>12</v>
      </c>
      <c r="C3277" s="4" t="s">
        <v>1675</v>
      </c>
      <c r="D3277" s="4" t="s">
        <v>310</v>
      </c>
      <c r="E3277" s="4" t="s">
        <v>7381</v>
      </c>
      <c r="F3277" s="4">
        <v>1749413</v>
      </c>
      <c r="G3277" s="5" t="s">
        <v>1291</v>
      </c>
      <c r="H3277" s="4">
        <v>0</v>
      </c>
      <c r="I3277" s="6">
        <v>8650000</v>
      </c>
      <c r="J3277" s="6">
        <v>3517920</v>
      </c>
      <c r="K3277" s="7">
        <f t="shared" si="102"/>
        <v>5132080</v>
      </c>
      <c r="L3277" s="4" t="str">
        <f t="shared" si="103"/>
        <v>SIN REPORTE</v>
      </c>
    </row>
    <row r="3278" spans="1:12" x14ac:dyDescent="0.2">
      <c r="A3278" s="4" t="s">
        <v>11</v>
      </c>
      <c r="B3278" s="4" t="s">
        <v>19</v>
      </c>
      <c r="C3278" s="4" t="s">
        <v>1333</v>
      </c>
      <c r="D3278" s="4" t="s">
        <v>3722</v>
      </c>
      <c r="E3278" s="4" t="s">
        <v>7382</v>
      </c>
      <c r="F3278" s="4">
        <v>67286</v>
      </c>
      <c r="G3278" s="5" t="s">
        <v>1291</v>
      </c>
      <c r="H3278" s="4">
        <v>0</v>
      </c>
      <c r="I3278" s="6">
        <v>8660000</v>
      </c>
      <c r="J3278" s="6">
        <v>3518924</v>
      </c>
      <c r="K3278" s="7">
        <f t="shared" si="102"/>
        <v>5141076</v>
      </c>
      <c r="L3278" s="4" t="str">
        <f t="shared" si="103"/>
        <v>SIN REPORTE</v>
      </c>
    </row>
    <row r="3279" spans="1:12" x14ac:dyDescent="0.2">
      <c r="A3279" s="4" t="s">
        <v>11</v>
      </c>
      <c r="B3279" s="4" t="s">
        <v>12</v>
      </c>
      <c r="C3279" s="4" t="s">
        <v>1336</v>
      </c>
      <c r="D3279" s="4" t="s">
        <v>3723</v>
      </c>
      <c r="E3279" s="4" t="s">
        <v>7383</v>
      </c>
      <c r="F3279" s="4">
        <v>117693</v>
      </c>
      <c r="G3279" s="5" t="s">
        <v>1291</v>
      </c>
      <c r="H3279" s="4">
        <v>0</v>
      </c>
      <c r="I3279" s="6">
        <v>8670000</v>
      </c>
      <c r="J3279" s="6">
        <v>3519928</v>
      </c>
      <c r="K3279" s="7">
        <f t="shared" si="102"/>
        <v>5150072</v>
      </c>
      <c r="L3279" s="4" t="str">
        <f t="shared" si="103"/>
        <v>SIN REPORTE</v>
      </c>
    </row>
    <row r="3280" spans="1:12" x14ac:dyDescent="0.2">
      <c r="A3280" s="4" t="s">
        <v>11</v>
      </c>
      <c r="B3280" s="4" t="s">
        <v>19</v>
      </c>
      <c r="C3280" s="4" t="s">
        <v>1336</v>
      </c>
      <c r="D3280" s="4" t="s">
        <v>3724</v>
      </c>
      <c r="E3280" s="4" t="s">
        <v>7384</v>
      </c>
      <c r="F3280" s="4">
        <v>1340700</v>
      </c>
      <c r="G3280" s="5" t="s">
        <v>1291</v>
      </c>
      <c r="H3280" s="4">
        <v>0</v>
      </c>
      <c r="I3280" s="6">
        <v>8680000</v>
      </c>
      <c r="J3280" s="6">
        <v>3520932</v>
      </c>
      <c r="K3280" s="7">
        <f t="shared" si="102"/>
        <v>5159068</v>
      </c>
      <c r="L3280" s="4" t="str">
        <f t="shared" si="103"/>
        <v>SIN REPORTE</v>
      </c>
    </row>
    <row r="3281" spans="1:12" x14ac:dyDescent="0.2">
      <c r="A3281" s="4" t="s">
        <v>11</v>
      </c>
      <c r="B3281" s="4" t="s">
        <v>146</v>
      </c>
      <c r="C3281" s="4" t="s">
        <v>1187</v>
      </c>
      <c r="D3281" s="4" t="s">
        <v>2402</v>
      </c>
      <c r="E3281" s="4" t="s">
        <v>7385</v>
      </c>
      <c r="F3281" s="4">
        <v>1687464</v>
      </c>
      <c r="G3281" s="5" t="s">
        <v>1291</v>
      </c>
      <c r="H3281" s="4">
        <v>0</v>
      </c>
      <c r="I3281" s="6">
        <v>8690000</v>
      </c>
      <c r="J3281" s="6">
        <v>3521936</v>
      </c>
      <c r="K3281" s="7">
        <f t="shared" si="102"/>
        <v>5168064</v>
      </c>
      <c r="L3281" s="4" t="str">
        <f t="shared" si="103"/>
        <v>SIN REPORTE</v>
      </c>
    </row>
    <row r="3282" spans="1:12" x14ac:dyDescent="0.2">
      <c r="A3282" s="4" t="s">
        <v>11</v>
      </c>
      <c r="B3282" s="4" t="s">
        <v>12</v>
      </c>
      <c r="C3282" s="4" t="s">
        <v>700</v>
      </c>
      <c r="D3282" s="4" t="s">
        <v>3725</v>
      </c>
      <c r="E3282" s="4" t="s">
        <v>7386</v>
      </c>
      <c r="F3282" s="4">
        <v>566685</v>
      </c>
      <c r="G3282" s="5" t="s">
        <v>1291</v>
      </c>
      <c r="H3282" s="4">
        <v>0</v>
      </c>
      <c r="I3282" s="6">
        <v>8700000</v>
      </c>
      <c r="J3282" s="6">
        <v>3522940</v>
      </c>
      <c r="K3282" s="7">
        <f t="shared" si="102"/>
        <v>5177060</v>
      </c>
      <c r="L3282" s="4" t="str">
        <f t="shared" si="103"/>
        <v>SIN REPORTE</v>
      </c>
    </row>
    <row r="3283" spans="1:12" x14ac:dyDescent="0.2">
      <c r="A3283" s="4" t="s">
        <v>11</v>
      </c>
      <c r="B3283" s="4" t="s">
        <v>22</v>
      </c>
      <c r="C3283" s="4" t="s">
        <v>1045</v>
      </c>
      <c r="D3283" s="4" t="s">
        <v>3726</v>
      </c>
      <c r="E3283" s="4" t="s">
        <v>7387</v>
      </c>
      <c r="F3283" s="4">
        <v>96707</v>
      </c>
      <c r="G3283" s="5" t="s">
        <v>1291</v>
      </c>
      <c r="H3283" s="4">
        <v>0</v>
      </c>
      <c r="I3283" s="6">
        <v>8710000</v>
      </c>
      <c r="J3283" s="6">
        <v>3523944</v>
      </c>
      <c r="K3283" s="7">
        <f t="shared" si="102"/>
        <v>5186056</v>
      </c>
      <c r="L3283" s="4" t="str">
        <f t="shared" si="103"/>
        <v>SIN REPORTE</v>
      </c>
    </row>
    <row r="3284" spans="1:12" x14ac:dyDescent="0.2">
      <c r="A3284" s="4" t="s">
        <v>11</v>
      </c>
      <c r="B3284" s="4" t="s">
        <v>12</v>
      </c>
      <c r="C3284" s="4" t="s">
        <v>1045</v>
      </c>
      <c r="D3284" s="4" t="s">
        <v>3727</v>
      </c>
      <c r="E3284" s="4" t="s">
        <v>7388</v>
      </c>
      <c r="F3284" s="4">
        <v>639243</v>
      </c>
      <c r="G3284" s="5" t="s">
        <v>1291</v>
      </c>
      <c r="H3284" s="4">
        <v>0</v>
      </c>
      <c r="I3284" s="6">
        <v>8720000</v>
      </c>
      <c r="J3284" s="6">
        <v>3524948</v>
      </c>
      <c r="K3284" s="7">
        <f t="shared" si="102"/>
        <v>5195052</v>
      </c>
      <c r="L3284" s="4" t="str">
        <f t="shared" si="103"/>
        <v>SIN REPORTE</v>
      </c>
    </row>
    <row r="3285" spans="1:12" x14ac:dyDescent="0.2">
      <c r="A3285" s="4" t="s">
        <v>11</v>
      </c>
      <c r="B3285" s="4" t="s">
        <v>19</v>
      </c>
      <c r="C3285" s="4" t="s">
        <v>2600</v>
      </c>
      <c r="D3285" s="4" t="s">
        <v>3728</v>
      </c>
      <c r="E3285" s="4" t="s">
        <v>7389</v>
      </c>
      <c r="F3285" s="4">
        <v>1296449</v>
      </c>
      <c r="G3285" s="5" t="s">
        <v>1291</v>
      </c>
      <c r="H3285" s="4">
        <v>0</v>
      </c>
      <c r="I3285" s="6">
        <v>8730000</v>
      </c>
      <c r="J3285" s="6">
        <v>3525952</v>
      </c>
      <c r="K3285" s="7">
        <f t="shared" si="102"/>
        <v>5204048</v>
      </c>
      <c r="L3285" s="4" t="str">
        <f t="shared" si="103"/>
        <v>SIN REPORTE</v>
      </c>
    </row>
    <row r="3286" spans="1:12" x14ac:dyDescent="0.2">
      <c r="A3286" s="4" t="s">
        <v>11</v>
      </c>
      <c r="B3286" s="4" t="s">
        <v>12</v>
      </c>
      <c r="C3286" s="4" t="s">
        <v>1016</v>
      </c>
      <c r="D3286" s="4" t="s">
        <v>3729</v>
      </c>
      <c r="E3286" s="4" t="s">
        <v>7390</v>
      </c>
      <c r="F3286" s="4">
        <v>1501434</v>
      </c>
      <c r="G3286" s="5" t="s">
        <v>1291</v>
      </c>
      <c r="H3286" s="4">
        <v>0</v>
      </c>
      <c r="I3286" s="6">
        <v>8740000</v>
      </c>
      <c r="J3286" s="6">
        <v>3526956</v>
      </c>
      <c r="K3286" s="7">
        <f t="shared" si="102"/>
        <v>5213044</v>
      </c>
      <c r="L3286" s="4" t="str">
        <f t="shared" si="103"/>
        <v>SIN REPORTE</v>
      </c>
    </row>
    <row r="3287" spans="1:12" x14ac:dyDescent="0.2">
      <c r="A3287" s="4" t="s">
        <v>11</v>
      </c>
      <c r="B3287" s="4" t="s">
        <v>12</v>
      </c>
      <c r="C3287" s="4" t="s">
        <v>691</v>
      </c>
      <c r="D3287" s="4" t="s">
        <v>1050</v>
      </c>
      <c r="E3287" s="4" t="s">
        <v>7391</v>
      </c>
      <c r="F3287" s="4">
        <v>1437977</v>
      </c>
      <c r="G3287" s="5" t="s">
        <v>1291</v>
      </c>
      <c r="H3287" s="4">
        <v>0</v>
      </c>
      <c r="I3287" s="6">
        <v>8750000</v>
      </c>
      <c r="J3287" s="6">
        <v>3527960</v>
      </c>
      <c r="K3287" s="7">
        <f t="shared" si="102"/>
        <v>5222040</v>
      </c>
      <c r="L3287" s="4" t="str">
        <f t="shared" si="103"/>
        <v>SIN REPORTE</v>
      </c>
    </row>
    <row r="3288" spans="1:12" x14ac:dyDescent="0.2">
      <c r="A3288" s="4" t="s">
        <v>11</v>
      </c>
      <c r="B3288" s="4" t="s">
        <v>12</v>
      </c>
      <c r="C3288" s="4" t="s">
        <v>1213</v>
      </c>
      <c r="D3288" s="4" t="s">
        <v>1185</v>
      </c>
      <c r="E3288" s="4" t="s">
        <v>7392</v>
      </c>
      <c r="F3288" s="4">
        <v>1745809</v>
      </c>
      <c r="G3288" s="5" t="s">
        <v>1291</v>
      </c>
      <c r="H3288" s="4">
        <v>0</v>
      </c>
      <c r="I3288" s="6">
        <v>8760000</v>
      </c>
      <c r="J3288" s="6">
        <v>3528964</v>
      </c>
      <c r="K3288" s="7">
        <f t="shared" si="102"/>
        <v>5231036</v>
      </c>
      <c r="L3288" s="4" t="str">
        <f t="shared" si="103"/>
        <v>SIN REPORTE</v>
      </c>
    </row>
    <row r="3289" spans="1:12" x14ac:dyDescent="0.2">
      <c r="A3289" s="4" t="s">
        <v>11</v>
      </c>
      <c r="B3289" s="4" t="s">
        <v>12</v>
      </c>
      <c r="C3289" s="4" t="s">
        <v>1213</v>
      </c>
      <c r="D3289" s="4" t="s">
        <v>978</v>
      </c>
      <c r="E3289" s="4" t="s">
        <v>7393</v>
      </c>
      <c r="F3289" s="4">
        <v>766871</v>
      </c>
      <c r="G3289" s="5" t="s">
        <v>1291</v>
      </c>
      <c r="H3289" s="4">
        <v>0</v>
      </c>
      <c r="I3289" s="6">
        <v>8770000</v>
      </c>
      <c r="J3289" s="6">
        <v>3529968</v>
      </c>
      <c r="K3289" s="7">
        <f t="shared" si="102"/>
        <v>5240032</v>
      </c>
      <c r="L3289" s="4" t="str">
        <f t="shared" si="103"/>
        <v>SIN REPORTE</v>
      </c>
    </row>
    <row r="3290" spans="1:12" x14ac:dyDescent="0.2">
      <c r="A3290" s="4" t="s">
        <v>11</v>
      </c>
      <c r="B3290" s="4" t="s">
        <v>19</v>
      </c>
      <c r="C3290" s="4" t="s">
        <v>2716</v>
      </c>
      <c r="D3290" s="4" t="s">
        <v>3730</v>
      </c>
      <c r="E3290" s="4" t="s">
        <v>7394</v>
      </c>
      <c r="F3290" s="4">
        <v>56339</v>
      </c>
      <c r="G3290" s="5" t="s">
        <v>1291</v>
      </c>
      <c r="H3290" s="4">
        <v>0</v>
      </c>
      <c r="I3290" s="6">
        <v>8780000</v>
      </c>
      <c r="J3290" s="6">
        <v>3530972</v>
      </c>
      <c r="K3290" s="7">
        <f t="shared" si="102"/>
        <v>5249028</v>
      </c>
      <c r="L3290" s="4" t="str">
        <f t="shared" si="103"/>
        <v>SIN REPORTE</v>
      </c>
    </row>
    <row r="3291" spans="1:12" x14ac:dyDescent="0.2">
      <c r="A3291" s="4" t="s">
        <v>11</v>
      </c>
      <c r="B3291" s="4" t="s">
        <v>12</v>
      </c>
      <c r="C3291" s="4" t="s">
        <v>686</v>
      </c>
      <c r="D3291" s="4" t="s">
        <v>3731</v>
      </c>
      <c r="E3291" s="4" t="s">
        <v>7395</v>
      </c>
      <c r="F3291" s="4">
        <v>119327</v>
      </c>
      <c r="G3291" s="5" t="s">
        <v>1291</v>
      </c>
      <c r="H3291" s="4">
        <v>0</v>
      </c>
      <c r="I3291" s="6">
        <v>8790000</v>
      </c>
      <c r="J3291" s="6">
        <v>3531976</v>
      </c>
      <c r="K3291" s="7">
        <f t="shared" si="102"/>
        <v>5258024</v>
      </c>
      <c r="L3291" s="4" t="str">
        <f t="shared" si="103"/>
        <v>SIN REPORTE</v>
      </c>
    </row>
    <row r="3292" spans="1:12" x14ac:dyDescent="0.2">
      <c r="A3292" s="4" t="s">
        <v>11</v>
      </c>
      <c r="B3292" s="4" t="s">
        <v>19</v>
      </c>
      <c r="C3292" s="4" t="s">
        <v>686</v>
      </c>
      <c r="D3292" s="4" t="s">
        <v>312</v>
      </c>
      <c r="E3292" s="4" t="s">
        <v>7396</v>
      </c>
      <c r="F3292" s="4">
        <v>4237</v>
      </c>
      <c r="G3292" s="5" t="s">
        <v>1291</v>
      </c>
      <c r="H3292" s="4">
        <v>0</v>
      </c>
      <c r="I3292" s="6">
        <v>8800000</v>
      </c>
      <c r="J3292" s="6">
        <v>3532980</v>
      </c>
      <c r="K3292" s="7">
        <f t="shared" si="102"/>
        <v>5267020</v>
      </c>
      <c r="L3292" s="4" t="str">
        <f t="shared" si="103"/>
        <v>SIN REPORTE</v>
      </c>
    </row>
    <row r="3293" spans="1:12" x14ac:dyDescent="0.2">
      <c r="A3293" s="4" t="s">
        <v>11</v>
      </c>
      <c r="B3293" s="4" t="s">
        <v>19</v>
      </c>
      <c r="C3293" s="4" t="s">
        <v>3732</v>
      </c>
      <c r="D3293" s="4" t="s">
        <v>408</v>
      </c>
      <c r="E3293" s="4" t="s">
        <v>7397</v>
      </c>
      <c r="F3293" s="4">
        <v>1605938</v>
      </c>
      <c r="G3293" s="5" t="s">
        <v>1291</v>
      </c>
      <c r="H3293" s="4">
        <v>0</v>
      </c>
      <c r="I3293" s="6">
        <v>8810000</v>
      </c>
      <c r="J3293" s="6">
        <v>3533984</v>
      </c>
      <c r="K3293" s="7">
        <f t="shared" si="102"/>
        <v>5276016</v>
      </c>
      <c r="L3293" s="4" t="str">
        <f t="shared" si="103"/>
        <v>SIN REPORTE</v>
      </c>
    </row>
    <row r="3294" spans="1:12" x14ac:dyDescent="0.2">
      <c r="A3294" s="4" t="s">
        <v>11</v>
      </c>
      <c r="B3294" s="4" t="s">
        <v>12</v>
      </c>
      <c r="C3294" s="4" t="s">
        <v>1296</v>
      </c>
      <c r="D3294" s="4" t="s">
        <v>3733</v>
      </c>
      <c r="E3294" s="4" t="s">
        <v>7398</v>
      </c>
      <c r="F3294" s="4">
        <v>571438</v>
      </c>
      <c r="G3294" s="5" t="s">
        <v>1291</v>
      </c>
      <c r="H3294" s="4">
        <v>0</v>
      </c>
      <c r="I3294" s="6">
        <v>8820000</v>
      </c>
      <c r="J3294" s="6">
        <v>3534988</v>
      </c>
      <c r="K3294" s="7">
        <f t="shared" si="102"/>
        <v>5285012</v>
      </c>
      <c r="L3294" s="4" t="str">
        <f t="shared" si="103"/>
        <v>SIN REPORTE</v>
      </c>
    </row>
    <row r="3295" spans="1:12" x14ac:dyDescent="0.2">
      <c r="A3295" s="4" t="s">
        <v>11</v>
      </c>
      <c r="B3295" s="4" t="s">
        <v>146</v>
      </c>
      <c r="C3295" s="4" t="s">
        <v>191</v>
      </c>
      <c r="D3295" s="4" t="s">
        <v>3734</v>
      </c>
      <c r="E3295" s="4" t="s">
        <v>7399</v>
      </c>
      <c r="F3295" s="4">
        <v>1365202</v>
      </c>
      <c r="G3295" s="5" t="s">
        <v>1291</v>
      </c>
      <c r="H3295" s="4">
        <v>0</v>
      </c>
      <c r="I3295" s="6">
        <v>8830000</v>
      </c>
      <c r="J3295" s="6">
        <v>3535992</v>
      </c>
      <c r="K3295" s="7">
        <f t="shared" si="102"/>
        <v>5294008</v>
      </c>
      <c r="L3295" s="4" t="str">
        <f t="shared" si="103"/>
        <v>SIN REPORTE</v>
      </c>
    </row>
    <row r="3296" spans="1:12" x14ac:dyDescent="0.2">
      <c r="A3296" s="4" t="s">
        <v>11</v>
      </c>
      <c r="B3296" s="4" t="s">
        <v>50</v>
      </c>
      <c r="C3296" s="4" t="s">
        <v>356</v>
      </c>
      <c r="D3296" s="4" t="s">
        <v>3735</v>
      </c>
      <c r="E3296" s="4" t="s">
        <v>7400</v>
      </c>
      <c r="F3296" s="4">
        <v>770899</v>
      </c>
      <c r="G3296" s="5" t="s">
        <v>1291</v>
      </c>
      <c r="H3296" s="4">
        <v>0</v>
      </c>
      <c r="I3296" s="6">
        <v>8840000</v>
      </c>
      <c r="J3296" s="6">
        <v>3536996</v>
      </c>
      <c r="K3296" s="7">
        <f t="shared" si="102"/>
        <v>5303004</v>
      </c>
      <c r="L3296" s="4" t="str">
        <f t="shared" si="103"/>
        <v>SIN REPORTE</v>
      </c>
    </row>
    <row r="3297" spans="1:12" x14ac:dyDescent="0.2">
      <c r="A3297" s="4" t="s">
        <v>11</v>
      </c>
      <c r="B3297" s="4" t="s">
        <v>12</v>
      </c>
      <c r="C3297" s="4" t="s">
        <v>356</v>
      </c>
      <c r="D3297" s="4" t="s">
        <v>54</v>
      </c>
      <c r="E3297" s="4" t="s">
        <v>7401</v>
      </c>
      <c r="F3297" s="4">
        <v>128401</v>
      </c>
      <c r="G3297" s="5" t="s">
        <v>1291</v>
      </c>
      <c r="H3297" s="4">
        <v>0</v>
      </c>
      <c r="I3297" s="6">
        <v>8850000</v>
      </c>
      <c r="J3297" s="6">
        <v>3538000</v>
      </c>
      <c r="K3297" s="7">
        <f t="shared" si="102"/>
        <v>5312000</v>
      </c>
      <c r="L3297" s="4" t="str">
        <f t="shared" si="103"/>
        <v>SIN REPORTE</v>
      </c>
    </row>
    <row r="3298" spans="1:12" x14ac:dyDescent="0.2">
      <c r="A3298" s="4" t="s">
        <v>11</v>
      </c>
      <c r="B3298" s="4" t="s">
        <v>22</v>
      </c>
      <c r="C3298" s="4" t="s">
        <v>952</v>
      </c>
      <c r="D3298" s="4" t="s">
        <v>3736</v>
      </c>
      <c r="E3298" s="4" t="s">
        <v>7402</v>
      </c>
      <c r="F3298" s="4">
        <v>1747524</v>
      </c>
      <c r="G3298" s="5" t="s">
        <v>1291</v>
      </c>
      <c r="H3298" s="4">
        <v>0</v>
      </c>
      <c r="I3298" s="6">
        <v>8860000</v>
      </c>
      <c r="J3298" s="6">
        <v>3539004</v>
      </c>
      <c r="K3298" s="7">
        <f t="shared" si="102"/>
        <v>5320996</v>
      </c>
      <c r="L3298" s="4" t="str">
        <f t="shared" si="103"/>
        <v>SIN REPORTE</v>
      </c>
    </row>
    <row r="3299" spans="1:12" x14ac:dyDescent="0.2">
      <c r="A3299" s="4" t="s">
        <v>11</v>
      </c>
      <c r="B3299" s="4" t="s">
        <v>12</v>
      </c>
      <c r="C3299" s="4" t="s">
        <v>356</v>
      </c>
      <c r="D3299" s="4" t="s">
        <v>3737</v>
      </c>
      <c r="E3299" s="4" t="s">
        <v>7403</v>
      </c>
      <c r="F3299" s="4">
        <v>34161</v>
      </c>
      <c r="G3299" s="5" t="s">
        <v>1291</v>
      </c>
      <c r="H3299" s="4">
        <v>0</v>
      </c>
      <c r="I3299" s="6">
        <v>8870000</v>
      </c>
      <c r="J3299" s="6">
        <v>3540008</v>
      </c>
      <c r="K3299" s="7">
        <f t="shared" si="102"/>
        <v>5329992</v>
      </c>
      <c r="L3299" s="4" t="str">
        <f t="shared" si="103"/>
        <v>SIN REPORTE</v>
      </c>
    </row>
    <row r="3300" spans="1:12" x14ac:dyDescent="0.2">
      <c r="A3300" s="4" t="s">
        <v>11</v>
      </c>
      <c r="B3300" s="4" t="s">
        <v>12</v>
      </c>
      <c r="C3300" s="4" t="s">
        <v>191</v>
      </c>
      <c r="D3300" s="4" t="s">
        <v>3738</v>
      </c>
      <c r="E3300" s="4" t="s">
        <v>7404</v>
      </c>
      <c r="F3300" s="4">
        <v>605699</v>
      </c>
      <c r="G3300" s="5" t="s">
        <v>1291</v>
      </c>
      <c r="H3300" s="4">
        <v>0</v>
      </c>
      <c r="I3300" s="6">
        <v>8880000</v>
      </c>
      <c r="J3300" s="6">
        <v>3541012</v>
      </c>
      <c r="K3300" s="7">
        <f t="shared" si="102"/>
        <v>5338988</v>
      </c>
      <c r="L3300" s="4" t="str">
        <f t="shared" si="103"/>
        <v>SIN REPORTE</v>
      </c>
    </row>
    <row r="3301" spans="1:12" x14ac:dyDescent="0.2">
      <c r="A3301" s="4" t="s">
        <v>11</v>
      </c>
      <c r="B3301" s="4" t="s">
        <v>12</v>
      </c>
      <c r="C3301" s="4" t="s">
        <v>2475</v>
      </c>
      <c r="D3301" s="4" t="s">
        <v>3739</v>
      </c>
      <c r="E3301" s="4" t="s">
        <v>7405</v>
      </c>
      <c r="F3301" s="4">
        <v>800159</v>
      </c>
      <c r="G3301" s="5" t="s">
        <v>1291</v>
      </c>
      <c r="H3301" s="4">
        <v>0</v>
      </c>
      <c r="I3301" s="6">
        <v>8890000</v>
      </c>
      <c r="J3301" s="6">
        <v>3542016</v>
      </c>
      <c r="K3301" s="7">
        <f t="shared" si="102"/>
        <v>5347984</v>
      </c>
      <c r="L3301" s="4" t="str">
        <f t="shared" si="103"/>
        <v>SIN REPORTE</v>
      </c>
    </row>
    <row r="3302" spans="1:12" x14ac:dyDescent="0.2">
      <c r="A3302" s="4" t="s">
        <v>11</v>
      </c>
      <c r="B3302" s="4" t="s">
        <v>25</v>
      </c>
      <c r="C3302" s="4" t="s">
        <v>2475</v>
      </c>
      <c r="D3302" s="4" t="s">
        <v>3740</v>
      </c>
      <c r="E3302" s="4" t="s">
        <v>7406</v>
      </c>
      <c r="F3302" s="4">
        <v>1528510</v>
      </c>
      <c r="G3302" s="5" t="s">
        <v>1291</v>
      </c>
      <c r="H3302" s="4">
        <v>0</v>
      </c>
      <c r="I3302" s="6">
        <v>8900000</v>
      </c>
      <c r="J3302" s="6">
        <v>3543020</v>
      </c>
      <c r="K3302" s="7">
        <f t="shared" si="102"/>
        <v>5356980</v>
      </c>
      <c r="L3302" s="4" t="str">
        <f t="shared" si="103"/>
        <v>SIN REPORTE</v>
      </c>
    </row>
    <row r="3303" spans="1:12" x14ac:dyDescent="0.2">
      <c r="A3303" s="4" t="s">
        <v>11</v>
      </c>
      <c r="B3303" s="4" t="s">
        <v>12</v>
      </c>
      <c r="C3303" s="4" t="s">
        <v>2425</v>
      </c>
      <c r="D3303" s="4" t="s">
        <v>3741</v>
      </c>
      <c r="E3303" s="4" t="s">
        <v>7407</v>
      </c>
      <c r="F3303" s="4">
        <v>1661519</v>
      </c>
      <c r="G3303" s="5" t="s">
        <v>1291</v>
      </c>
      <c r="H3303" s="4">
        <v>0</v>
      </c>
      <c r="I3303" s="6">
        <v>8910000</v>
      </c>
      <c r="J3303" s="6">
        <v>3544024</v>
      </c>
      <c r="K3303" s="7">
        <f t="shared" si="102"/>
        <v>5365976</v>
      </c>
      <c r="L3303" s="4" t="str">
        <f t="shared" si="103"/>
        <v>SIN REPORTE</v>
      </c>
    </row>
    <row r="3304" spans="1:12" x14ac:dyDescent="0.2">
      <c r="A3304" s="4" t="s">
        <v>11</v>
      </c>
      <c r="B3304" s="4" t="s">
        <v>16</v>
      </c>
      <c r="C3304" s="4" t="s">
        <v>2475</v>
      </c>
      <c r="D3304" s="4" t="s">
        <v>3742</v>
      </c>
      <c r="E3304" s="4" t="s">
        <v>7408</v>
      </c>
      <c r="F3304" s="4">
        <v>642056</v>
      </c>
      <c r="G3304" s="5" t="s">
        <v>1291</v>
      </c>
      <c r="H3304" s="4">
        <v>0</v>
      </c>
      <c r="I3304" s="6">
        <v>8920000</v>
      </c>
      <c r="J3304" s="6">
        <v>3545028</v>
      </c>
      <c r="K3304" s="7">
        <f t="shared" si="102"/>
        <v>5374972</v>
      </c>
      <c r="L3304" s="4" t="str">
        <f t="shared" si="103"/>
        <v>SIN REPORTE</v>
      </c>
    </row>
    <row r="3305" spans="1:12" x14ac:dyDescent="0.2">
      <c r="A3305" s="4" t="s">
        <v>11</v>
      </c>
      <c r="B3305" s="4" t="s">
        <v>19</v>
      </c>
      <c r="C3305" s="4" t="s">
        <v>3743</v>
      </c>
      <c r="D3305" s="4" t="s">
        <v>908</v>
      </c>
      <c r="E3305" s="4" t="s">
        <v>7409</v>
      </c>
      <c r="F3305" s="4">
        <v>38410</v>
      </c>
      <c r="G3305" s="5" t="s">
        <v>1291</v>
      </c>
      <c r="H3305" s="4">
        <v>0</v>
      </c>
      <c r="I3305" s="6">
        <v>8930000</v>
      </c>
      <c r="J3305" s="6">
        <v>3546032</v>
      </c>
      <c r="K3305" s="7">
        <f t="shared" si="102"/>
        <v>5383968</v>
      </c>
      <c r="L3305" s="4" t="str">
        <f t="shared" si="103"/>
        <v>SIN REPORTE</v>
      </c>
    </row>
    <row r="3306" spans="1:12" x14ac:dyDescent="0.2">
      <c r="A3306" s="4" t="s">
        <v>11</v>
      </c>
      <c r="B3306" s="4" t="s">
        <v>25</v>
      </c>
      <c r="C3306" s="4" t="s">
        <v>2056</v>
      </c>
      <c r="D3306" s="4" t="s">
        <v>3744</v>
      </c>
      <c r="E3306" s="4" t="s">
        <v>7410</v>
      </c>
      <c r="F3306" s="4">
        <v>765899</v>
      </c>
      <c r="G3306" s="5" t="s">
        <v>1291</v>
      </c>
      <c r="H3306" s="4">
        <v>0</v>
      </c>
      <c r="I3306" s="6">
        <v>8940000</v>
      </c>
      <c r="J3306" s="6">
        <v>3547036</v>
      </c>
      <c r="K3306" s="7">
        <f t="shared" si="102"/>
        <v>5392964</v>
      </c>
      <c r="L3306" s="4" t="str">
        <f t="shared" si="103"/>
        <v>SIN REPORTE</v>
      </c>
    </row>
    <row r="3307" spans="1:12" x14ac:dyDescent="0.2">
      <c r="A3307" s="4" t="s">
        <v>11</v>
      </c>
      <c r="B3307" s="4" t="s">
        <v>157</v>
      </c>
      <c r="C3307" s="4" t="s">
        <v>2056</v>
      </c>
      <c r="D3307" s="4" t="s">
        <v>3745</v>
      </c>
      <c r="E3307" s="4" t="s">
        <v>7411</v>
      </c>
      <c r="F3307" s="4">
        <v>1713708</v>
      </c>
      <c r="G3307" s="5" t="s">
        <v>1291</v>
      </c>
      <c r="H3307" s="4">
        <v>0</v>
      </c>
      <c r="I3307" s="6">
        <v>8950000</v>
      </c>
      <c r="J3307" s="6">
        <v>3548040</v>
      </c>
      <c r="K3307" s="7">
        <f t="shared" si="102"/>
        <v>5401960</v>
      </c>
      <c r="L3307" s="4" t="str">
        <f t="shared" si="103"/>
        <v>SIN REPORTE</v>
      </c>
    </row>
    <row r="3308" spans="1:12" x14ac:dyDescent="0.2">
      <c r="A3308" s="4" t="s">
        <v>11</v>
      </c>
      <c r="B3308" s="4" t="s">
        <v>12</v>
      </c>
      <c r="C3308" s="4" t="s">
        <v>2056</v>
      </c>
      <c r="D3308" s="4" t="s">
        <v>3746</v>
      </c>
      <c r="E3308" s="4" t="s">
        <v>7412</v>
      </c>
      <c r="F3308" s="4">
        <v>566214</v>
      </c>
      <c r="G3308" s="5" t="s">
        <v>1291</v>
      </c>
      <c r="H3308" s="4">
        <v>0</v>
      </c>
      <c r="I3308" s="6">
        <v>8960000</v>
      </c>
      <c r="J3308" s="6">
        <v>3549044</v>
      </c>
      <c r="K3308" s="7">
        <f t="shared" si="102"/>
        <v>5410956</v>
      </c>
      <c r="L3308" s="4" t="str">
        <f t="shared" si="103"/>
        <v>SIN REPORTE</v>
      </c>
    </row>
    <row r="3309" spans="1:12" x14ac:dyDescent="0.2">
      <c r="A3309" s="4" t="s">
        <v>11</v>
      </c>
      <c r="B3309" s="4" t="s">
        <v>50</v>
      </c>
      <c r="C3309" s="4" t="s">
        <v>2056</v>
      </c>
      <c r="D3309" s="4" t="s">
        <v>3747</v>
      </c>
      <c r="E3309" s="4" t="s">
        <v>7413</v>
      </c>
      <c r="F3309" s="4">
        <v>750842</v>
      </c>
      <c r="G3309" s="5" t="s">
        <v>1291</v>
      </c>
      <c r="H3309" s="4">
        <v>0</v>
      </c>
      <c r="I3309" s="6">
        <v>8970000</v>
      </c>
      <c r="J3309" s="6">
        <v>3550048</v>
      </c>
      <c r="K3309" s="7">
        <f t="shared" si="102"/>
        <v>5419952</v>
      </c>
      <c r="L3309" s="4" t="str">
        <f t="shared" si="103"/>
        <v>SIN REPORTE</v>
      </c>
    </row>
    <row r="3310" spans="1:12" x14ac:dyDescent="0.2">
      <c r="A3310" s="4" t="s">
        <v>11</v>
      </c>
      <c r="B3310" s="4" t="s">
        <v>50</v>
      </c>
      <c r="C3310" s="4" t="s">
        <v>1735</v>
      </c>
      <c r="D3310" s="4" t="s">
        <v>2786</v>
      </c>
      <c r="E3310" s="4" t="s">
        <v>7414</v>
      </c>
      <c r="F3310" s="4">
        <v>734432</v>
      </c>
      <c r="G3310" s="5" t="s">
        <v>1291</v>
      </c>
      <c r="H3310" s="4">
        <v>0</v>
      </c>
      <c r="I3310" s="6">
        <v>8980000</v>
      </c>
      <c r="J3310" s="6">
        <v>3551052</v>
      </c>
      <c r="K3310" s="7">
        <f t="shared" si="102"/>
        <v>5428948</v>
      </c>
      <c r="L3310" s="4" t="str">
        <f t="shared" si="103"/>
        <v>SIN REPORTE</v>
      </c>
    </row>
    <row r="3311" spans="1:12" x14ac:dyDescent="0.2">
      <c r="A3311" s="4" t="s">
        <v>11</v>
      </c>
      <c r="B3311" s="4" t="s">
        <v>12</v>
      </c>
      <c r="C3311" s="4" t="s">
        <v>275</v>
      </c>
      <c r="D3311" s="4" t="s">
        <v>3654</v>
      </c>
      <c r="E3311" s="4" t="s">
        <v>7415</v>
      </c>
      <c r="F3311" s="4">
        <v>525665</v>
      </c>
      <c r="G3311" s="5" t="s">
        <v>1291</v>
      </c>
      <c r="H3311" s="4">
        <v>0</v>
      </c>
      <c r="I3311" s="6">
        <v>8990000</v>
      </c>
      <c r="J3311" s="6">
        <v>3552056</v>
      </c>
      <c r="K3311" s="7">
        <f t="shared" si="102"/>
        <v>5437944</v>
      </c>
      <c r="L3311" s="4" t="str">
        <f t="shared" si="103"/>
        <v>SIN REPORTE</v>
      </c>
    </row>
    <row r="3312" spans="1:12" x14ac:dyDescent="0.2">
      <c r="A3312" s="4" t="s">
        <v>11</v>
      </c>
      <c r="B3312" s="4" t="s">
        <v>12</v>
      </c>
      <c r="C3312" s="4" t="s">
        <v>275</v>
      </c>
      <c r="D3312" s="4" t="s">
        <v>3748</v>
      </c>
      <c r="E3312" s="4" t="s">
        <v>7416</v>
      </c>
      <c r="F3312" s="4">
        <v>754109</v>
      </c>
      <c r="G3312" s="5" t="s">
        <v>1291</v>
      </c>
      <c r="H3312" s="4">
        <v>0</v>
      </c>
      <c r="I3312" s="6">
        <v>9000000</v>
      </c>
      <c r="J3312" s="6">
        <v>3553060</v>
      </c>
      <c r="K3312" s="7">
        <f t="shared" si="102"/>
        <v>5446940</v>
      </c>
      <c r="L3312" s="4" t="str">
        <f t="shared" si="103"/>
        <v>SIN REPORTE</v>
      </c>
    </row>
    <row r="3313" spans="1:12" x14ac:dyDescent="0.2">
      <c r="A3313" s="4" t="s">
        <v>11</v>
      </c>
      <c r="B3313" s="4" t="s">
        <v>50</v>
      </c>
      <c r="C3313" s="4" t="s">
        <v>275</v>
      </c>
      <c r="D3313" s="4" t="s">
        <v>3749</v>
      </c>
      <c r="E3313" s="4" t="s">
        <v>7417</v>
      </c>
      <c r="F3313" s="4">
        <v>1108305</v>
      </c>
      <c r="G3313" s="5" t="s">
        <v>1291</v>
      </c>
      <c r="H3313" s="4">
        <v>0</v>
      </c>
      <c r="I3313" s="6">
        <v>9010000</v>
      </c>
      <c r="J3313" s="6">
        <v>3554064</v>
      </c>
      <c r="K3313" s="7">
        <f t="shared" si="102"/>
        <v>5455936</v>
      </c>
      <c r="L3313" s="4" t="str">
        <f t="shared" si="103"/>
        <v>SIN REPORTE</v>
      </c>
    </row>
    <row r="3314" spans="1:12" x14ac:dyDescent="0.2">
      <c r="A3314" s="4" t="s">
        <v>11</v>
      </c>
      <c r="B3314" s="4" t="s">
        <v>19</v>
      </c>
      <c r="C3314" s="4" t="s">
        <v>191</v>
      </c>
      <c r="D3314" s="4" t="s">
        <v>2039</v>
      </c>
      <c r="E3314" s="4" t="s">
        <v>7418</v>
      </c>
      <c r="F3314" s="4">
        <v>602118</v>
      </c>
      <c r="G3314" s="5" t="s">
        <v>1291</v>
      </c>
      <c r="H3314" s="4">
        <v>0</v>
      </c>
      <c r="I3314" s="6">
        <v>9020000</v>
      </c>
      <c r="J3314" s="6">
        <v>3555068</v>
      </c>
      <c r="K3314" s="7">
        <f t="shared" si="102"/>
        <v>5464932</v>
      </c>
      <c r="L3314" s="4" t="str">
        <f t="shared" si="103"/>
        <v>SIN REPORTE</v>
      </c>
    </row>
    <row r="3315" spans="1:12" x14ac:dyDescent="0.2">
      <c r="A3315" s="4" t="s">
        <v>11</v>
      </c>
      <c r="B3315" s="4" t="s">
        <v>22</v>
      </c>
      <c r="C3315" s="4" t="s">
        <v>1286</v>
      </c>
      <c r="D3315" s="4" t="s">
        <v>2948</v>
      </c>
      <c r="E3315" s="4" t="s">
        <v>7419</v>
      </c>
      <c r="F3315" s="4">
        <v>575330</v>
      </c>
      <c r="G3315" s="5" t="s">
        <v>1291</v>
      </c>
      <c r="H3315" s="4">
        <v>0</v>
      </c>
      <c r="I3315" s="6">
        <v>9030000</v>
      </c>
      <c r="J3315" s="6">
        <v>3556072</v>
      </c>
      <c r="K3315" s="7">
        <f t="shared" si="102"/>
        <v>5473928</v>
      </c>
      <c r="L3315" s="4" t="str">
        <f t="shared" si="103"/>
        <v>SIN REPORTE</v>
      </c>
    </row>
    <row r="3316" spans="1:12" x14ac:dyDescent="0.2">
      <c r="A3316" s="4" t="s">
        <v>11</v>
      </c>
      <c r="B3316" s="4" t="s">
        <v>12</v>
      </c>
      <c r="C3316" s="4" t="s">
        <v>1286</v>
      </c>
      <c r="D3316" s="4" t="s">
        <v>3750</v>
      </c>
      <c r="E3316" s="4" t="s">
        <v>7420</v>
      </c>
      <c r="F3316" s="4">
        <v>140986</v>
      </c>
      <c r="G3316" s="5" t="s">
        <v>1291</v>
      </c>
      <c r="H3316" s="4">
        <v>0</v>
      </c>
      <c r="I3316" s="6">
        <v>9040000</v>
      </c>
      <c r="J3316" s="6">
        <v>3557076</v>
      </c>
      <c r="K3316" s="7">
        <f t="shared" si="102"/>
        <v>5482924</v>
      </c>
      <c r="L3316" s="4" t="str">
        <f t="shared" si="103"/>
        <v>SIN REPORTE</v>
      </c>
    </row>
    <row r="3317" spans="1:12" x14ac:dyDescent="0.2">
      <c r="A3317" s="4" t="s">
        <v>11</v>
      </c>
      <c r="B3317" s="4" t="s">
        <v>19</v>
      </c>
      <c r="C3317" s="4" t="s">
        <v>1286</v>
      </c>
      <c r="D3317" s="4" t="s">
        <v>3751</v>
      </c>
      <c r="E3317" s="4" t="s">
        <v>7421</v>
      </c>
      <c r="F3317" s="4">
        <v>180719</v>
      </c>
      <c r="G3317" s="5" t="s">
        <v>1291</v>
      </c>
      <c r="H3317" s="4">
        <v>0</v>
      </c>
      <c r="I3317" s="6">
        <v>9050000</v>
      </c>
      <c r="J3317" s="6">
        <v>3558080</v>
      </c>
      <c r="K3317" s="7">
        <f t="shared" si="102"/>
        <v>5491920</v>
      </c>
      <c r="L3317" s="4" t="str">
        <f t="shared" si="103"/>
        <v>SIN REPORTE</v>
      </c>
    </row>
    <row r="3318" spans="1:12" x14ac:dyDescent="0.2">
      <c r="A3318" s="4" t="s">
        <v>11</v>
      </c>
      <c r="B3318" s="4" t="s">
        <v>22</v>
      </c>
      <c r="C3318" s="4" t="s">
        <v>1286</v>
      </c>
      <c r="D3318" s="4" t="s">
        <v>3752</v>
      </c>
      <c r="E3318" s="4" t="s">
        <v>7422</v>
      </c>
      <c r="F3318" s="4">
        <v>1074234</v>
      </c>
      <c r="G3318" s="5" t="s">
        <v>1291</v>
      </c>
      <c r="H3318" s="4">
        <v>0</v>
      </c>
      <c r="I3318" s="6">
        <v>9060000</v>
      </c>
      <c r="J3318" s="6">
        <v>3559084</v>
      </c>
      <c r="K3318" s="7">
        <f t="shared" si="102"/>
        <v>5500916</v>
      </c>
      <c r="L3318" s="4" t="str">
        <f t="shared" si="103"/>
        <v>SIN REPORTE</v>
      </c>
    </row>
    <row r="3319" spans="1:12" x14ac:dyDescent="0.2">
      <c r="A3319" s="4" t="s">
        <v>11</v>
      </c>
      <c r="B3319" s="4" t="s">
        <v>12</v>
      </c>
      <c r="C3319" s="4" t="s">
        <v>1286</v>
      </c>
      <c r="D3319" s="4" t="s">
        <v>3753</v>
      </c>
      <c r="E3319" s="4" t="s">
        <v>7423</v>
      </c>
      <c r="F3319" s="4">
        <v>732733</v>
      </c>
      <c r="G3319" s="5" t="s">
        <v>1291</v>
      </c>
      <c r="H3319" s="4">
        <v>0</v>
      </c>
      <c r="I3319" s="6">
        <v>9070000</v>
      </c>
      <c r="J3319" s="6">
        <v>3560088</v>
      </c>
      <c r="K3319" s="7">
        <f t="shared" si="102"/>
        <v>5509912</v>
      </c>
      <c r="L3319" s="4" t="str">
        <f t="shared" si="103"/>
        <v>SIN REPORTE</v>
      </c>
    </row>
    <row r="3320" spans="1:12" x14ac:dyDescent="0.2">
      <c r="A3320" s="4" t="s">
        <v>11</v>
      </c>
      <c r="B3320" s="4" t="s">
        <v>488</v>
      </c>
      <c r="C3320" s="4" t="s">
        <v>191</v>
      </c>
      <c r="D3320" s="4" t="s">
        <v>1379</v>
      </c>
      <c r="E3320" s="4" t="s">
        <v>7424</v>
      </c>
      <c r="F3320" s="4">
        <v>1656840</v>
      </c>
      <c r="G3320" s="5" t="s">
        <v>1291</v>
      </c>
      <c r="H3320" s="4">
        <v>0</v>
      </c>
      <c r="I3320" s="6">
        <v>9080000</v>
      </c>
      <c r="J3320" s="6">
        <v>3561092</v>
      </c>
      <c r="K3320" s="7">
        <f t="shared" si="102"/>
        <v>5518908</v>
      </c>
      <c r="L3320" s="4" t="str">
        <f t="shared" si="103"/>
        <v>SIN REPORTE</v>
      </c>
    </row>
    <row r="3321" spans="1:12" x14ac:dyDescent="0.2">
      <c r="A3321" s="4" t="s">
        <v>11</v>
      </c>
      <c r="B3321" s="4" t="s">
        <v>16</v>
      </c>
      <c r="C3321" s="4" t="s">
        <v>952</v>
      </c>
      <c r="D3321" s="4" t="s">
        <v>3754</v>
      </c>
      <c r="E3321" s="4" t="s">
        <v>7425</v>
      </c>
      <c r="F3321" s="4">
        <v>739571</v>
      </c>
      <c r="G3321" s="5" t="s">
        <v>1291</v>
      </c>
      <c r="H3321" s="4">
        <v>0</v>
      </c>
      <c r="I3321" s="6">
        <v>9090000</v>
      </c>
      <c r="J3321" s="6">
        <v>3562096</v>
      </c>
      <c r="K3321" s="7">
        <f t="shared" si="102"/>
        <v>5527904</v>
      </c>
      <c r="L3321" s="4" t="str">
        <f t="shared" si="103"/>
        <v>SIN REPORTE</v>
      </c>
    </row>
    <row r="3322" spans="1:12" x14ac:dyDescent="0.2">
      <c r="A3322" s="4" t="s">
        <v>11</v>
      </c>
      <c r="B3322" s="4" t="s">
        <v>157</v>
      </c>
      <c r="C3322" s="4" t="s">
        <v>952</v>
      </c>
      <c r="D3322" s="4" t="s">
        <v>3755</v>
      </c>
      <c r="E3322" s="4" t="s">
        <v>7426</v>
      </c>
      <c r="F3322" s="4">
        <v>600856</v>
      </c>
      <c r="G3322" s="5" t="s">
        <v>1291</v>
      </c>
      <c r="H3322" s="4">
        <v>0</v>
      </c>
      <c r="I3322" s="6">
        <v>9100000</v>
      </c>
      <c r="J3322" s="6">
        <v>3563100</v>
      </c>
      <c r="K3322" s="7">
        <f t="shared" si="102"/>
        <v>5536900</v>
      </c>
      <c r="L3322" s="4" t="str">
        <f t="shared" si="103"/>
        <v>SIN REPORTE</v>
      </c>
    </row>
    <row r="3323" spans="1:12" x14ac:dyDescent="0.2">
      <c r="A3323" s="4" t="s">
        <v>11</v>
      </c>
      <c r="B3323" s="4" t="s">
        <v>19</v>
      </c>
      <c r="C3323" s="4" t="s">
        <v>952</v>
      </c>
      <c r="D3323" s="4" t="s">
        <v>3756</v>
      </c>
      <c r="E3323" s="4" t="s">
        <v>7427</v>
      </c>
      <c r="F3323" s="4">
        <v>766707</v>
      </c>
      <c r="G3323" s="5" t="s">
        <v>1291</v>
      </c>
      <c r="H3323" s="4">
        <v>0</v>
      </c>
      <c r="I3323" s="6">
        <v>9110000</v>
      </c>
      <c r="J3323" s="6">
        <v>3564104</v>
      </c>
      <c r="K3323" s="7">
        <f t="shared" si="102"/>
        <v>5545896</v>
      </c>
      <c r="L3323" s="4" t="str">
        <f t="shared" si="103"/>
        <v>SIN REPORTE</v>
      </c>
    </row>
    <row r="3324" spans="1:12" x14ac:dyDescent="0.2">
      <c r="A3324" s="4" t="s">
        <v>11</v>
      </c>
      <c r="B3324" s="4" t="s">
        <v>19</v>
      </c>
      <c r="C3324" s="4" t="s">
        <v>952</v>
      </c>
      <c r="D3324" s="4" t="s">
        <v>930</v>
      </c>
      <c r="E3324" s="4" t="s">
        <v>7428</v>
      </c>
      <c r="F3324" s="4">
        <v>1741014</v>
      </c>
      <c r="G3324" s="5" t="s">
        <v>1291</v>
      </c>
      <c r="H3324" s="4">
        <v>0</v>
      </c>
      <c r="I3324" s="6">
        <v>9120000</v>
      </c>
      <c r="J3324" s="6">
        <v>3565108</v>
      </c>
      <c r="K3324" s="7">
        <f t="shared" si="102"/>
        <v>5554892</v>
      </c>
      <c r="L3324" s="4" t="str">
        <f t="shared" si="103"/>
        <v>SIN REPORTE</v>
      </c>
    </row>
    <row r="3325" spans="1:12" x14ac:dyDescent="0.2">
      <c r="A3325" s="4" t="s">
        <v>11</v>
      </c>
      <c r="B3325" s="4" t="s">
        <v>12</v>
      </c>
      <c r="C3325" s="4" t="s">
        <v>1261</v>
      </c>
      <c r="D3325" s="4" t="s">
        <v>3757</v>
      </c>
      <c r="E3325" s="4" t="s">
        <v>7429</v>
      </c>
      <c r="F3325" s="4">
        <v>1621752</v>
      </c>
      <c r="G3325" s="5" t="s">
        <v>1291</v>
      </c>
      <c r="H3325" s="4">
        <v>0</v>
      </c>
      <c r="I3325" s="6">
        <v>9130000</v>
      </c>
      <c r="J3325" s="6">
        <v>3566112</v>
      </c>
      <c r="K3325" s="7">
        <f t="shared" si="102"/>
        <v>5563888</v>
      </c>
      <c r="L3325" s="4" t="str">
        <f t="shared" si="103"/>
        <v>SIN REPORTE</v>
      </c>
    </row>
    <row r="3326" spans="1:12" x14ac:dyDescent="0.2">
      <c r="A3326" s="4" t="s">
        <v>11</v>
      </c>
      <c r="B3326" s="4" t="s">
        <v>12</v>
      </c>
      <c r="C3326" s="4" t="s">
        <v>1187</v>
      </c>
      <c r="D3326" s="4" t="s">
        <v>3758</v>
      </c>
      <c r="E3326" s="4" t="s">
        <v>7430</v>
      </c>
      <c r="F3326" s="4">
        <v>577104</v>
      </c>
      <c r="G3326" s="5" t="s">
        <v>1291</v>
      </c>
      <c r="H3326" s="4">
        <v>0</v>
      </c>
      <c r="I3326" s="6">
        <v>9140000</v>
      </c>
      <c r="J3326" s="6">
        <v>3567116</v>
      </c>
      <c r="K3326" s="7">
        <f t="shared" si="102"/>
        <v>5572884</v>
      </c>
      <c r="L3326" s="4" t="str">
        <f t="shared" si="103"/>
        <v>SIN REPORTE</v>
      </c>
    </row>
    <row r="3327" spans="1:12" x14ac:dyDescent="0.2">
      <c r="A3327" s="4" t="s">
        <v>11</v>
      </c>
      <c r="B3327" s="4" t="s">
        <v>67</v>
      </c>
      <c r="C3327" s="4" t="s">
        <v>3759</v>
      </c>
      <c r="D3327" s="4" t="s">
        <v>910</v>
      </c>
      <c r="E3327" s="4" t="s">
        <v>7431</v>
      </c>
      <c r="F3327" s="4">
        <v>1688827</v>
      </c>
      <c r="G3327" s="5" t="s">
        <v>1291</v>
      </c>
      <c r="H3327" s="4">
        <v>0</v>
      </c>
      <c r="I3327" s="6">
        <v>9150000</v>
      </c>
      <c r="J3327" s="6">
        <v>3568120</v>
      </c>
      <c r="K3327" s="7">
        <f t="shared" si="102"/>
        <v>5581880</v>
      </c>
      <c r="L3327" s="4" t="str">
        <f t="shared" si="103"/>
        <v>SIN REPORTE</v>
      </c>
    </row>
    <row r="3328" spans="1:12" x14ac:dyDescent="0.2">
      <c r="A3328" s="4" t="s">
        <v>11</v>
      </c>
      <c r="B3328" s="4" t="s">
        <v>19</v>
      </c>
      <c r="C3328" s="4" t="s">
        <v>1187</v>
      </c>
      <c r="D3328" s="4" t="s">
        <v>3760</v>
      </c>
      <c r="E3328" s="4" t="s">
        <v>7432</v>
      </c>
      <c r="F3328" s="4">
        <v>70348</v>
      </c>
      <c r="G3328" s="5" t="s">
        <v>1291</v>
      </c>
      <c r="H3328" s="4">
        <v>0</v>
      </c>
      <c r="I3328" s="6">
        <v>9160000</v>
      </c>
      <c r="J3328" s="6">
        <v>3569124</v>
      </c>
      <c r="K3328" s="7">
        <f t="shared" si="102"/>
        <v>5590876</v>
      </c>
      <c r="L3328" s="4" t="str">
        <f t="shared" si="103"/>
        <v>SIN REPORTE</v>
      </c>
    </row>
    <row r="3329" spans="1:12" x14ac:dyDescent="0.2">
      <c r="A3329" s="4" t="s">
        <v>11</v>
      </c>
      <c r="B3329" s="4" t="s">
        <v>25</v>
      </c>
      <c r="C3329" s="4" t="s">
        <v>1040</v>
      </c>
      <c r="D3329" s="4" t="s">
        <v>3761</v>
      </c>
      <c r="E3329" s="4" t="s">
        <v>7433</v>
      </c>
      <c r="F3329" s="4">
        <v>1041506</v>
      </c>
      <c r="G3329" s="5" t="s">
        <v>1291</v>
      </c>
      <c r="H3329" s="4">
        <v>0</v>
      </c>
      <c r="I3329" s="6">
        <v>9170000</v>
      </c>
      <c r="J3329" s="6">
        <v>3570128</v>
      </c>
      <c r="K3329" s="7">
        <f t="shared" si="102"/>
        <v>5599872</v>
      </c>
      <c r="L3329" s="4" t="str">
        <f t="shared" si="103"/>
        <v>SIN REPORTE</v>
      </c>
    </row>
    <row r="3330" spans="1:12" x14ac:dyDescent="0.2">
      <c r="A3330" s="4" t="s">
        <v>11</v>
      </c>
      <c r="B3330" s="4" t="s">
        <v>12</v>
      </c>
      <c r="C3330" s="4" t="s">
        <v>1187</v>
      </c>
      <c r="D3330" s="4" t="s">
        <v>141</v>
      </c>
      <c r="E3330" s="4" t="s">
        <v>7434</v>
      </c>
      <c r="F3330" s="4">
        <v>1659281</v>
      </c>
      <c r="G3330" s="5" t="s">
        <v>1291</v>
      </c>
      <c r="H3330" s="4">
        <v>0</v>
      </c>
      <c r="I3330" s="6">
        <v>9180000</v>
      </c>
      <c r="J3330" s="6">
        <v>3571132</v>
      </c>
      <c r="K3330" s="7">
        <f t="shared" si="102"/>
        <v>5608868</v>
      </c>
      <c r="L3330" s="4" t="str">
        <f t="shared" si="103"/>
        <v>SIN REPORTE</v>
      </c>
    </row>
    <row r="3331" spans="1:12" x14ac:dyDescent="0.2">
      <c r="A3331" s="4" t="s">
        <v>11</v>
      </c>
      <c r="B3331" s="4" t="s">
        <v>12</v>
      </c>
      <c r="C3331" s="4" t="s">
        <v>1040</v>
      </c>
      <c r="D3331" s="4" t="s">
        <v>3762</v>
      </c>
      <c r="E3331" s="4" t="s">
        <v>7435</v>
      </c>
      <c r="F3331" s="4">
        <v>532273</v>
      </c>
      <c r="G3331" s="5" t="s">
        <v>1291</v>
      </c>
      <c r="H3331" s="4">
        <v>0</v>
      </c>
      <c r="I3331" s="6">
        <v>9190000</v>
      </c>
      <c r="J3331" s="6">
        <v>3572136</v>
      </c>
      <c r="K3331" s="7">
        <f t="shared" ref="K3331:K3394" si="104">I3331-J3331</f>
        <v>5617864</v>
      </c>
      <c r="L3331" s="4" t="str">
        <f t="shared" ref="L3331:L3394" si="105">IF(H3331=0,"SIN REPORTE",IF(H3331&lt;=90,"COBRO JURIDICO","CARTERA CASTIGADA"))</f>
        <v>SIN REPORTE</v>
      </c>
    </row>
    <row r="3332" spans="1:12" x14ac:dyDescent="0.2">
      <c r="A3332" s="4" t="s">
        <v>11</v>
      </c>
      <c r="B3332" s="4" t="s">
        <v>16</v>
      </c>
      <c r="C3332" s="4" t="s">
        <v>389</v>
      </c>
      <c r="D3332" s="4" t="s">
        <v>3763</v>
      </c>
      <c r="E3332" s="4" t="s">
        <v>7436</v>
      </c>
      <c r="F3332" s="4">
        <v>736064</v>
      </c>
      <c r="G3332" s="5" t="s">
        <v>1291</v>
      </c>
      <c r="H3332" s="4">
        <v>0</v>
      </c>
      <c r="I3332" s="6">
        <v>9200000</v>
      </c>
      <c r="J3332" s="6">
        <v>3573140</v>
      </c>
      <c r="K3332" s="7">
        <f t="shared" si="104"/>
        <v>5626860</v>
      </c>
      <c r="L3332" s="4" t="str">
        <f t="shared" si="105"/>
        <v>SIN REPORTE</v>
      </c>
    </row>
    <row r="3333" spans="1:12" x14ac:dyDescent="0.2">
      <c r="A3333" s="4" t="s">
        <v>11</v>
      </c>
      <c r="B3333" s="4" t="s">
        <v>12</v>
      </c>
      <c r="C3333" s="4" t="s">
        <v>3764</v>
      </c>
      <c r="D3333" s="4" t="s">
        <v>3765</v>
      </c>
      <c r="E3333" s="4" t="s">
        <v>7437</v>
      </c>
      <c r="F3333" s="4">
        <v>525640</v>
      </c>
      <c r="G3333" s="5" t="s">
        <v>1291</v>
      </c>
      <c r="H3333" s="4">
        <v>0</v>
      </c>
      <c r="I3333" s="6">
        <v>9210000</v>
      </c>
      <c r="J3333" s="6">
        <v>3574144</v>
      </c>
      <c r="K3333" s="7">
        <f t="shared" si="104"/>
        <v>5635856</v>
      </c>
      <c r="L3333" s="4" t="str">
        <f t="shared" si="105"/>
        <v>SIN REPORTE</v>
      </c>
    </row>
    <row r="3334" spans="1:12" x14ac:dyDescent="0.2">
      <c r="A3334" s="4" t="s">
        <v>11</v>
      </c>
      <c r="B3334" s="4" t="s">
        <v>16</v>
      </c>
      <c r="C3334" s="4" t="s">
        <v>1345</v>
      </c>
      <c r="D3334" s="4" t="s">
        <v>2564</v>
      </c>
      <c r="E3334" s="4" t="s">
        <v>7438</v>
      </c>
      <c r="F3334" s="4">
        <v>1616133</v>
      </c>
      <c r="G3334" s="5" t="s">
        <v>1291</v>
      </c>
      <c r="H3334" s="4">
        <v>0</v>
      </c>
      <c r="I3334" s="6">
        <v>9220000</v>
      </c>
      <c r="J3334" s="6">
        <v>3575148</v>
      </c>
      <c r="K3334" s="7">
        <f t="shared" si="104"/>
        <v>5644852</v>
      </c>
      <c r="L3334" s="4" t="str">
        <f t="shared" si="105"/>
        <v>SIN REPORTE</v>
      </c>
    </row>
    <row r="3335" spans="1:12" x14ac:dyDescent="0.2">
      <c r="A3335" s="4" t="s">
        <v>11</v>
      </c>
      <c r="B3335" s="4" t="s">
        <v>12</v>
      </c>
      <c r="C3335" s="4" t="s">
        <v>1345</v>
      </c>
      <c r="D3335" s="4" t="s">
        <v>3766</v>
      </c>
      <c r="E3335" s="4" t="s">
        <v>7439</v>
      </c>
      <c r="F3335" s="4">
        <v>770915</v>
      </c>
      <c r="G3335" s="5" t="s">
        <v>1291</v>
      </c>
      <c r="H3335" s="4">
        <v>0</v>
      </c>
      <c r="I3335" s="6">
        <v>9230000</v>
      </c>
      <c r="J3335" s="6">
        <v>3576152</v>
      </c>
      <c r="K3335" s="7">
        <f t="shared" si="104"/>
        <v>5653848</v>
      </c>
      <c r="L3335" s="4" t="str">
        <f t="shared" si="105"/>
        <v>SIN REPORTE</v>
      </c>
    </row>
    <row r="3336" spans="1:12" x14ac:dyDescent="0.2">
      <c r="A3336" s="4" t="s">
        <v>11</v>
      </c>
      <c r="B3336" s="4" t="s">
        <v>157</v>
      </c>
      <c r="C3336" s="4" t="s">
        <v>1345</v>
      </c>
      <c r="D3336" s="4" t="s">
        <v>3767</v>
      </c>
      <c r="E3336" s="4" t="s">
        <v>7440</v>
      </c>
      <c r="F3336" s="4">
        <v>757300</v>
      </c>
      <c r="G3336" s="5" t="s">
        <v>1291</v>
      </c>
      <c r="H3336" s="4">
        <v>0</v>
      </c>
      <c r="I3336" s="6">
        <v>9240000</v>
      </c>
      <c r="J3336" s="6">
        <v>3577156</v>
      </c>
      <c r="K3336" s="7">
        <f t="shared" si="104"/>
        <v>5662844</v>
      </c>
      <c r="L3336" s="4" t="str">
        <f t="shared" si="105"/>
        <v>SIN REPORTE</v>
      </c>
    </row>
    <row r="3337" spans="1:12" x14ac:dyDescent="0.2">
      <c r="A3337" s="4" t="s">
        <v>11</v>
      </c>
      <c r="B3337" s="4" t="s">
        <v>19</v>
      </c>
      <c r="C3337" s="4" t="s">
        <v>1345</v>
      </c>
      <c r="D3337" s="4" t="s">
        <v>3768</v>
      </c>
      <c r="E3337" s="4" t="s">
        <v>7441</v>
      </c>
      <c r="F3337" s="4">
        <v>1605946</v>
      </c>
      <c r="G3337" s="5" t="s">
        <v>1291</v>
      </c>
      <c r="H3337" s="4">
        <v>0</v>
      </c>
      <c r="I3337" s="6">
        <v>9250000</v>
      </c>
      <c r="J3337" s="6">
        <v>3578160</v>
      </c>
      <c r="K3337" s="7">
        <f t="shared" si="104"/>
        <v>5671840</v>
      </c>
      <c r="L3337" s="4" t="str">
        <f t="shared" si="105"/>
        <v>SIN REPORTE</v>
      </c>
    </row>
    <row r="3338" spans="1:12" x14ac:dyDescent="0.2">
      <c r="A3338" s="4" t="s">
        <v>11</v>
      </c>
      <c r="B3338" s="4" t="s">
        <v>12</v>
      </c>
      <c r="C3338" s="4" t="s">
        <v>1345</v>
      </c>
      <c r="D3338" s="4" t="s">
        <v>3769</v>
      </c>
      <c r="E3338" s="4" t="s">
        <v>7442</v>
      </c>
      <c r="F3338" s="4">
        <v>1660974</v>
      </c>
      <c r="G3338" s="5" t="s">
        <v>1291</v>
      </c>
      <c r="H3338" s="4">
        <v>0</v>
      </c>
      <c r="I3338" s="6">
        <v>9260000</v>
      </c>
      <c r="J3338" s="6">
        <v>3579164</v>
      </c>
      <c r="K3338" s="7">
        <f t="shared" si="104"/>
        <v>5680836</v>
      </c>
      <c r="L3338" s="4" t="str">
        <f t="shared" si="105"/>
        <v>SIN REPORTE</v>
      </c>
    </row>
    <row r="3339" spans="1:12" x14ac:dyDescent="0.2">
      <c r="A3339" s="4" t="s">
        <v>11</v>
      </c>
      <c r="B3339" s="4" t="s">
        <v>22</v>
      </c>
      <c r="C3339" s="4" t="s">
        <v>3764</v>
      </c>
      <c r="D3339" s="4" t="s">
        <v>3568</v>
      </c>
      <c r="E3339" s="4" t="s">
        <v>7443</v>
      </c>
      <c r="F3339" s="4">
        <v>753416</v>
      </c>
      <c r="G3339" s="5" t="s">
        <v>1291</v>
      </c>
      <c r="H3339" s="4">
        <v>0</v>
      </c>
      <c r="I3339" s="6">
        <v>9270000</v>
      </c>
      <c r="J3339" s="6">
        <v>3580168</v>
      </c>
      <c r="K3339" s="7">
        <f t="shared" si="104"/>
        <v>5689832</v>
      </c>
      <c r="L3339" s="4" t="str">
        <f t="shared" si="105"/>
        <v>SIN REPORTE</v>
      </c>
    </row>
    <row r="3340" spans="1:12" x14ac:dyDescent="0.2">
      <c r="A3340" s="4" t="s">
        <v>11</v>
      </c>
      <c r="B3340" s="4" t="s">
        <v>12</v>
      </c>
      <c r="C3340" s="4" t="s">
        <v>3764</v>
      </c>
      <c r="D3340" s="4" t="s">
        <v>377</v>
      </c>
      <c r="E3340" s="4" t="s">
        <v>7444</v>
      </c>
      <c r="F3340" s="4">
        <v>1659802</v>
      </c>
      <c r="G3340" s="5" t="s">
        <v>1291</v>
      </c>
      <c r="H3340" s="4">
        <v>0</v>
      </c>
      <c r="I3340" s="6">
        <v>9280000</v>
      </c>
      <c r="J3340" s="6">
        <v>3581172</v>
      </c>
      <c r="K3340" s="7">
        <f t="shared" si="104"/>
        <v>5698828</v>
      </c>
      <c r="L3340" s="4" t="str">
        <f t="shared" si="105"/>
        <v>SIN REPORTE</v>
      </c>
    </row>
    <row r="3341" spans="1:12" x14ac:dyDescent="0.2">
      <c r="A3341" s="4" t="s">
        <v>11</v>
      </c>
      <c r="B3341" s="4" t="s">
        <v>12</v>
      </c>
      <c r="C3341" s="4" t="s">
        <v>3180</v>
      </c>
      <c r="D3341" s="4" t="s">
        <v>2942</v>
      </c>
      <c r="E3341" s="4" t="s">
        <v>7445</v>
      </c>
      <c r="F3341" s="4">
        <v>1749595</v>
      </c>
      <c r="G3341" s="5" t="s">
        <v>1291</v>
      </c>
      <c r="H3341" s="4">
        <v>0</v>
      </c>
      <c r="I3341" s="6">
        <v>9290000</v>
      </c>
      <c r="J3341" s="6">
        <v>3582176</v>
      </c>
      <c r="K3341" s="7">
        <f t="shared" si="104"/>
        <v>5707824</v>
      </c>
      <c r="L3341" s="4" t="str">
        <f t="shared" si="105"/>
        <v>SIN REPORTE</v>
      </c>
    </row>
    <row r="3342" spans="1:12" x14ac:dyDescent="0.2">
      <c r="A3342" s="4" t="s">
        <v>11</v>
      </c>
      <c r="B3342" s="4" t="s">
        <v>157</v>
      </c>
      <c r="C3342" s="4" t="s">
        <v>3180</v>
      </c>
      <c r="D3342" s="4" t="s">
        <v>3770</v>
      </c>
      <c r="E3342" s="4" t="s">
        <v>7446</v>
      </c>
      <c r="F3342" s="4">
        <v>1090271</v>
      </c>
      <c r="G3342" s="5" t="s">
        <v>1291</v>
      </c>
      <c r="H3342" s="4">
        <v>0</v>
      </c>
      <c r="I3342" s="6">
        <v>9300000</v>
      </c>
      <c r="J3342" s="6">
        <v>3583180</v>
      </c>
      <c r="K3342" s="7">
        <f t="shared" si="104"/>
        <v>5716820</v>
      </c>
      <c r="L3342" s="4" t="str">
        <f t="shared" si="105"/>
        <v>SIN REPORTE</v>
      </c>
    </row>
    <row r="3343" spans="1:12" x14ac:dyDescent="0.2">
      <c r="A3343" s="4" t="s">
        <v>11</v>
      </c>
      <c r="B3343" s="4" t="s">
        <v>12</v>
      </c>
      <c r="C3343" s="4" t="s">
        <v>1014</v>
      </c>
      <c r="D3343" s="4" t="s">
        <v>3771</v>
      </c>
      <c r="E3343" s="4" t="s">
        <v>7447</v>
      </c>
      <c r="F3343" s="4">
        <v>800050</v>
      </c>
      <c r="G3343" s="5" t="s">
        <v>1291</v>
      </c>
      <c r="H3343" s="4">
        <v>0</v>
      </c>
      <c r="I3343" s="6">
        <v>9310000</v>
      </c>
      <c r="J3343" s="6">
        <v>3584184</v>
      </c>
      <c r="K3343" s="7">
        <f t="shared" si="104"/>
        <v>5725816</v>
      </c>
      <c r="L3343" s="4" t="str">
        <f t="shared" si="105"/>
        <v>SIN REPORTE</v>
      </c>
    </row>
    <row r="3344" spans="1:12" x14ac:dyDescent="0.2">
      <c r="A3344" s="4" t="s">
        <v>11</v>
      </c>
      <c r="B3344" s="4" t="s">
        <v>12</v>
      </c>
      <c r="C3344" s="4" t="s">
        <v>729</v>
      </c>
      <c r="D3344" s="4" t="s">
        <v>3012</v>
      </c>
      <c r="E3344" s="4" t="s">
        <v>7448</v>
      </c>
      <c r="F3344" s="4">
        <v>1661071</v>
      </c>
      <c r="G3344" s="5" t="s">
        <v>1291</v>
      </c>
      <c r="H3344" s="4">
        <v>0</v>
      </c>
      <c r="I3344" s="6">
        <v>9320000</v>
      </c>
      <c r="J3344" s="6">
        <v>3585188</v>
      </c>
      <c r="K3344" s="7">
        <f t="shared" si="104"/>
        <v>5734812</v>
      </c>
      <c r="L3344" s="4" t="str">
        <f t="shared" si="105"/>
        <v>SIN REPORTE</v>
      </c>
    </row>
    <row r="3345" spans="1:12" x14ac:dyDescent="0.2">
      <c r="A3345" s="4" t="s">
        <v>11</v>
      </c>
      <c r="B3345" s="4" t="s">
        <v>50</v>
      </c>
      <c r="C3345" s="4" t="s">
        <v>729</v>
      </c>
      <c r="D3345" s="4" t="s">
        <v>3772</v>
      </c>
      <c r="E3345" s="4" t="s">
        <v>7449</v>
      </c>
      <c r="F3345" s="4">
        <v>50464</v>
      </c>
      <c r="G3345" s="5" t="s">
        <v>1291</v>
      </c>
      <c r="H3345" s="4">
        <v>0</v>
      </c>
      <c r="I3345" s="6">
        <v>9330000</v>
      </c>
      <c r="J3345" s="6">
        <v>3586192</v>
      </c>
      <c r="K3345" s="7">
        <f t="shared" si="104"/>
        <v>5743808</v>
      </c>
      <c r="L3345" s="4" t="str">
        <f t="shared" si="105"/>
        <v>SIN REPORTE</v>
      </c>
    </row>
    <row r="3346" spans="1:12" x14ac:dyDescent="0.2">
      <c r="A3346" s="4" t="s">
        <v>11</v>
      </c>
      <c r="B3346" s="4" t="s">
        <v>16</v>
      </c>
      <c r="C3346" s="4" t="s">
        <v>1054</v>
      </c>
      <c r="D3346" s="4" t="s">
        <v>3773</v>
      </c>
      <c r="E3346" s="4" t="s">
        <v>7450</v>
      </c>
      <c r="F3346" s="4">
        <v>1604477</v>
      </c>
      <c r="G3346" s="5" t="s">
        <v>1291</v>
      </c>
      <c r="H3346" s="4">
        <v>0</v>
      </c>
      <c r="I3346" s="6">
        <v>9340000</v>
      </c>
      <c r="J3346" s="6">
        <v>3587196</v>
      </c>
      <c r="K3346" s="7">
        <f t="shared" si="104"/>
        <v>5752804</v>
      </c>
      <c r="L3346" s="4" t="str">
        <f t="shared" si="105"/>
        <v>SIN REPORTE</v>
      </c>
    </row>
    <row r="3347" spans="1:12" x14ac:dyDescent="0.2">
      <c r="A3347" s="4" t="s">
        <v>11</v>
      </c>
      <c r="B3347" s="4" t="s">
        <v>19</v>
      </c>
      <c r="C3347" s="4" t="s">
        <v>1054</v>
      </c>
      <c r="D3347" s="4" t="s">
        <v>3774</v>
      </c>
      <c r="E3347" s="4" t="s">
        <v>7451</v>
      </c>
      <c r="F3347" s="4">
        <v>1008489</v>
      </c>
      <c r="G3347" s="5" t="s">
        <v>1291</v>
      </c>
      <c r="H3347" s="4">
        <v>0</v>
      </c>
      <c r="I3347" s="6">
        <v>9350000</v>
      </c>
      <c r="J3347" s="6">
        <v>3588200</v>
      </c>
      <c r="K3347" s="7">
        <f t="shared" si="104"/>
        <v>5761800</v>
      </c>
      <c r="L3347" s="4" t="str">
        <f t="shared" si="105"/>
        <v>SIN REPORTE</v>
      </c>
    </row>
    <row r="3348" spans="1:12" x14ac:dyDescent="0.2">
      <c r="A3348" s="4" t="s">
        <v>11</v>
      </c>
      <c r="B3348" s="4" t="s">
        <v>16</v>
      </c>
      <c r="C3348" s="4" t="s">
        <v>1054</v>
      </c>
      <c r="D3348" s="4" t="s">
        <v>3775</v>
      </c>
      <c r="E3348" s="4" t="s">
        <v>7452</v>
      </c>
      <c r="F3348" s="4">
        <v>602100</v>
      </c>
      <c r="G3348" s="5" t="s">
        <v>1291</v>
      </c>
      <c r="H3348" s="4">
        <v>0</v>
      </c>
      <c r="I3348" s="6">
        <v>9360000</v>
      </c>
      <c r="J3348" s="6">
        <v>3589204</v>
      </c>
      <c r="K3348" s="7">
        <f t="shared" si="104"/>
        <v>5770796</v>
      </c>
      <c r="L3348" s="4" t="str">
        <f t="shared" si="105"/>
        <v>SIN REPORTE</v>
      </c>
    </row>
    <row r="3349" spans="1:12" x14ac:dyDescent="0.2">
      <c r="A3349" s="4" t="s">
        <v>11</v>
      </c>
      <c r="B3349" s="4" t="s">
        <v>50</v>
      </c>
      <c r="C3349" s="4" t="s">
        <v>3231</v>
      </c>
      <c r="D3349" s="4" t="s">
        <v>2911</v>
      </c>
      <c r="E3349" s="4" t="s">
        <v>7453</v>
      </c>
      <c r="F3349" s="4">
        <v>1601143</v>
      </c>
      <c r="G3349" s="5" t="s">
        <v>1291</v>
      </c>
      <c r="H3349" s="4">
        <v>0</v>
      </c>
      <c r="I3349" s="6">
        <v>9370000</v>
      </c>
      <c r="J3349" s="6">
        <v>3590208</v>
      </c>
      <c r="K3349" s="7">
        <f t="shared" si="104"/>
        <v>5779792</v>
      </c>
      <c r="L3349" s="4" t="str">
        <f t="shared" si="105"/>
        <v>SIN REPORTE</v>
      </c>
    </row>
    <row r="3350" spans="1:12" x14ac:dyDescent="0.2">
      <c r="A3350" s="4" t="s">
        <v>11</v>
      </c>
      <c r="B3350" s="4" t="s">
        <v>12</v>
      </c>
      <c r="C3350" s="4" t="s">
        <v>3776</v>
      </c>
      <c r="D3350" s="4" t="s">
        <v>3777</v>
      </c>
      <c r="E3350" s="4" t="s">
        <v>7454</v>
      </c>
      <c r="F3350" s="4">
        <v>757235</v>
      </c>
      <c r="G3350" s="5" t="s">
        <v>1291</v>
      </c>
      <c r="H3350" s="4">
        <v>0</v>
      </c>
      <c r="I3350" s="6">
        <v>9380000</v>
      </c>
      <c r="J3350" s="6">
        <v>3591212</v>
      </c>
      <c r="K3350" s="7">
        <f t="shared" si="104"/>
        <v>5788788</v>
      </c>
      <c r="L3350" s="4" t="str">
        <f t="shared" si="105"/>
        <v>SIN REPORTE</v>
      </c>
    </row>
    <row r="3351" spans="1:12" x14ac:dyDescent="0.2">
      <c r="A3351" s="4" t="s">
        <v>11</v>
      </c>
      <c r="B3351" s="4" t="s">
        <v>12</v>
      </c>
      <c r="C3351" s="4" t="s">
        <v>887</v>
      </c>
      <c r="D3351" s="4" t="s">
        <v>883</v>
      </c>
      <c r="E3351" s="4" t="s">
        <v>7455</v>
      </c>
      <c r="F3351" s="4">
        <v>118675</v>
      </c>
      <c r="G3351" s="5" t="s">
        <v>1291</v>
      </c>
      <c r="H3351" s="4">
        <v>0</v>
      </c>
      <c r="I3351" s="6">
        <v>9390000</v>
      </c>
      <c r="J3351" s="6">
        <v>3592216</v>
      </c>
      <c r="K3351" s="7">
        <f t="shared" si="104"/>
        <v>5797784</v>
      </c>
      <c r="L3351" s="4" t="str">
        <f t="shared" si="105"/>
        <v>SIN REPORTE</v>
      </c>
    </row>
    <row r="3352" spans="1:12" x14ac:dyDescent="0.2">
      <c r="A3352" s="4" t="s">
        <v>11</v>
      </c>
      <c r="B3352" s="4" t="s">
        <v>25</v>
      </c>
      <c r="C3352" s="4" t="s">
        <v>887</v>
      </c>
      <c r="D3352" s="4" t="s">
        <v>2875</v>
      </c>
      <c r="E3352" s="4" t="s">
        <v>7456</v>
      </c>
      <c r="F3352" s="4">
        <v>1604592</v>
      </c>
      <c r="G3352" s="5" t="s">
        <v>1291</v>
      </c>
      <c r="H3352" s="4">
        <v>0</v>
      </c>
      <c r="I3352" s="6">
        <v>9400000</v>
      </c>
      <c r="J3352" s="6">
        <v>3593220</v>
      </c>
      <c r="K3352" s="7">
        <f t="shared" si="104"/>
        <v>5806780</v>
      </c>
      <c r="L3352" s="4" t="str">
        <f t="shared" si="105"/>
        <v>SIN REPORTE</v>
      </c>
    </row>
    <row r="3353" spans="1:12" x14ac:dyDescent="0.2">
      <c r="A3353" s="4" t="s">
        <v>11</v>
      </c>
      <c r="B3353" s="4" t="s">
        <v>12</v>
      </c>
      <c r="C3353" s="4" t="s">
        <v>3086</v>
      </c>
      <c r="D3353" s="4" t="s">
        <v>3778</v>
      </c>
      <c r="E3353" s="4" t="s">
        <v>7457</v>
      </c>
      <c r="F3353" s="4">
        <v>750156</v>
      </c>
      <c r="G3353" s="5" t="s">
        <v>1291</v>
      </c>
      <c r="H3353" s="4">
        <v>0</v>
      </c>
      <c r="I3353" s="6">
        <v>9410000</v>
      </c>
      <c r="J3353" s="6">
        <v>3594224</v>
      </c>
      <c r="K3353" s="7">
        <f t="shared" si="104"/>
        <v>5815776</v>
      </c>
      <c r="L3353" s="4" t="str">
        <f t="shared" si="105"/>
        <v>SIN REPORTE</v>
      </c>
    </row>
    <row r="3354" spans="1:12" x14ac:dyDescent="0.2">
      <c r="A3354" s="4" t="s">
        <v>11</v>
      </c>
      <c r="B3354" s="4" t="s">
        <v>22</v>
      </c>
      <c r="C3354" s="4" t="s">
        <v>887</v>
      </c>
      <c r="D3354" s="4" t="s">
        <v>3121</v>
      </c>
      <c r="E3354" s="4" t="s">
        <v>7458</v>
      </c>
      <c r="F3354" s="4">
        <v>1451127</v>
      </c>
      <c r="G3354" s="5" t="s">
        <v>1291</v>
      </c>
      <c r="H3354" s="4">
        <v>0</v>
      </c>
      <c r="I3354" s="6">
        <v>9420000</v>
      </c>
      <c r="J3354" s="6">
        <v>3595228</v>
      </c>
      <c r="K3354" s="7">
        <f t="shared" si="104"/>
        <v>5824772</v>
      </c>
      <c r="L3354" s="4" t="str">
        <f t="shared" si="105"/>
        <v>SIN REPORTE</v>
      </c>
    </row>
    <row r="3355" spans="1:12" x14ac:dyDescent="0.2">
      <c r="A3355" s="4" t="s">
        <v>11</v>
      </c>
      <c r="B3355" s="4" t="s">
        <v>12</v>
      </c>
      <c r="C3355" s="4" t="s">
        <v>3779</v>
      </c>
      <c r="D3355" s="4" t="s">
        <v>3780</v>
      </c>
      <c r="E3355" s="4" t="s">
        <v>7459</v>
      </c>
      <c r="F3355" s="4">
        <v>306710</v>
      </c>
      <c r="G3355" s="5" t="s">
        <v>1291</v>
      </c>
      <c r="H3355" s="4">
        <v>0</v>
      </c>
      <c r="I3355" s="6">
        <v>9430000</v>
      </c>
      <c r="J3355" s="6">
        <v>3596232</v>
      </c>
      <c r="K3355" s="7">
        <f t="shared" si="104"/>
        <v>5833768</v>
      </c>
      <c r="L3355" s="4" t="str">
        <f t="shared" si="105"/>
        <v>SIN REPORTE</v>
      </c>
    </row>
    <row r="3356" spans="1:12" x14ac:dyDescent="0.2">
      <c r="A3356" s="4" t="s">
        <v>11</v>
      </c>
      <c r="B3356" s="4" t="s">
        <v>67</v>
      </c>
      <c r="C3356" s="4" t="s">
        <v>2642</v>
      </c>
      <c r="D3356" s="4" t="s">
        <v>3781</v>
      </c>
      <c r="E3356" s="4" t="s">
        <v>7460</v>
      </c>
      <c r="F3356" s="4">
        <v>68250</v>
      </c>
      <c r="G3356" s="5" t="s">
        <v>1291</v>
      </c>
      <c r="H3356" s="4">
        <v>0</v>
      </c>
      <c r="I3356" s="6">
        <v>9440000</v>
      </c>
      <c r="J3356" s="6">
        <v>3597236</v>
      </c>
      <c r="K3356" s="7">
        <f t="shared" si="104"/>
        <v>5842764</v>
      </c>
      <c r="L3356" s="4" t="str">
        <f t="shared" si="105"/>
        <v>SIN REPORTE</v>
      </c>
    </row>
    <row r="3357" spans="1:12" x14ac:dyDescent="0.2">
      <c r="A3357" s="4" t="s">
        <v>11</v>
      </c>
      <c r="B3357" s="4" t="s">
        <v>157</v>
      </c>
      <c r="C3357" s="4" t="s">
        <v>1308</v>
      </c>
      <c r="D3357" s="4" t="s">
        <v>3782</v>
      </c>
      <c r="E3357" s="4" t="s">
        <v>7461</v>
      </c>
      <c r="F3357" s="4">
        <v>730208</v>
      </c>
      <c r="G3357" s="5" t="s">
        <v>1291</v>
      </c>
      <c r="H3357" s="4">
        <v>0</v>
      </c>
      <c r="I3357" s="6">
        <v>9450000</v>
      </c>
      <c r="J3357" s="6">
        <v>3598240</v>
      </c>
      <c r="K3357" s="7">
        <f t="shared" si="104"/>
        <v>5851760</v>
      </c>
      <c r="L3357" s="4" t="str">
        <f t="shared" si="105"/>
        <v>SIN REPORTE</v>
      </c>
    </row>
    <row r="3358" spans="1:12" x14ac:dyDescent="0.2">
      <c r="A3358" s="4" t="s">
        <v>11</v>
      </c>
      <c r="B3358" s="4" t="s">
        <v>19</v>
      </c>
      <c r="C3358" s="4" t="s">
        <v>2642</v>
      </c>
      <c r="D3358" s="4" t="s">
        <v>3339</v>
      </c>
      <c r="E3358" s="4" t="s">
        <v>7462</v>
      </c>
      <c r="F3358" s="4">
        <v>1049954</v>
      </c>
      <c r="G3358" s="5" t="s">
        <v>1291</v>
      </c>
      <c r="H3358" s="4">
        <v>0</v>
      </c>
      <c r="I3358" s="6">
        <v>9460000</v>
      </c>
      <c r="J3358" s="6">
        <v>3599244</v>
      </c>
      <c r="K3358" s="7">
        <f t="shared" si="104"/>
        <v>5860756</v>
      </c>
      <c r="L3358" s="4" t="str">
        <f t="shared" si="105"/>
        <v>SIN REPORTE</v>
      </c>
    </row>
    <row r="3359" spans="1:12" x14ac:dyDescent="0.2">
      <c r="A3359" s="4" t="s">
        <v>11</v>
      </c>
      <c r="B3359" s="4" t="s">
        <v>19</v>
      </c>
      <c r="C3359" s="4" t="s">
        <v>1164</v>
      </c>
      <c r="D3359" s="4" t="s">
        <v>1300</v>
      </c>
      <c r="E3359" s="4" t="s">
        <v>7463</v>
      </c>
      <c r="F3359" s="4">
        <v>640977</v>
      </c>
      <c r="G3359" s="5" t="s">
        <v>1291</v>
      </c>
      <c r="H3359" s="4">
        <v>0</v>
      </c>
      <c r="I3359" s="6">
        <v>9470000</v>
      </c>
      <c r="J3359" s="6">
        <v>3600248</v>
      </c>
      <c r="K3359" s="7">
        <f t="shared" si="104"/>
        <v>5869752</v>
      </c>
      <c r="L3359" s="4" t="str">
        <f t="shared" si="105"/>
        <v>SIN REPORTE</v>
      </c>
    </row>
    <row r="3360" spans="1:12" x14ac:dyDescent="0.2">
      <c r="A3360" s="4" t="s">
        <v>11</v>
      </c>
      <c r="B3360" s="4" t="s">
        <v>12</v>
      </c>
      <c r="C3360" s="4" t="s">
        <v>191</v>
      </c>
      <c r="D3360" s="4" t="s">
        <v>3783</v>
      </c>
      <c r="E3360" s="4" t="s">
        <v>7464</v>
      </c>
      <c r="F3360" s="4">
        <v>747038</v>
      </c>
      <c r="G3360" s="5" t="s">
        <v>1291</v>
      </c>
      <c r="H3360" s="4">
        <v>0</v>
      </c>
      <c r="I3360" s="6">
        <v>9480000</v>
      </c>
      <c r="J3360" s="6">
        <v>3601252</v>
      </c>
      <c r="K3360" s="7">
        <f t="shared" si="104"/>
        <v>5878748</v>
      </c>
      <c r="L3360" s="4" t="str">
        <f t="shared" si="105"/>
        <v>SIN REPORTE</v>
      </c>
    </row>
    <row r="3361" spans="1:12" x14ac:dyDescent="0.2">
      <c r="A3361" s="4" t="s">
        <v>11</v>
      </c>
      <c r="B3361" s="4" t="s">
        <v>50</v>
      </c>
      <c r="C3361" s="4" t="s">
        <v>586</v>
      </c>
      <c r="D3361" s="4" t="s">
        <v>3784</v>
      </c>
      <c r="E3361" s="4" t="s">
        <v>7465</v>
      </c>
      <c r="F3361" s="4">
        <v>676633</v>
      </c>
      <c r="G3361" s="5" t="s">
        <v>1291</v>
      </c>
      <c r="H3361" s="4">
        <v>0</v>
      </c>
      <c r="I3361" s="6">
        <v>9490000</v>
      </c>
      <c r="J3361" s="6">
        <v>3602256</v>
      </c>
      <c r="K3361" s="7">
        <f t="shared" si="104"/>
        <v>5887744</v>
      </c>
      <c r="L3361" s="4" t="str">
        <f t="shared" si="105"/>
        <v>SIN REPORTE</v>
      </c>
    </row>
    <row r="3362" spans="1:12" x14ac:dyDescent="0.2">
      <c r="A3362" s="4" t="s">
        <v>11</v>
      </c>
      <c r="B3362" s="4" t="s">
        <v>50</v>
      </c>
      <c r="C3362" s="4" t="s">
        <v>586</v>
      </c>
      <c r="D3362" s="4" t="s">
        <v>3785</v>
      </c>
      <c r="E3362" s="4" t="s">
        <v>7466</v>
      </c>
      <c r="F3362" s="4">
        <v>642213</v>
      </c>
      <c r="G3362" s="5" t="s">
        <v>1291</v>
      </c>
      <c r="H3362" s="4">
        <v>0</v>
      </c>
      <c r="I3362" s="6">
        <v>9500000</v>
      </c>
      <c r="J3362" s="6">
        <v>3603260</v>
      </c>
      <c r="K3362" s="7">
        <f t="shared" si="104"/>
        <v>5896740</v>
      </c>
      <c r="L3362" s="4" t="str">
        <f t="shared" si="105"/>
        <v>SIN REPORTE</v>
      </c>
    </row>
    <row r="3363" spans="1:12" x14ac:dyDescent="0.2">
      <c r="A3363" s="4" t="s">
        <v>11</v>
      </c>
      <c r="B3363" s="4" t="s">
        <v>12</v>
      </c>
      <c r="C3363" s="4" t="s">
        <v>191</v>
      </c>
      <c r="D3363" s="4" t="s">
        <v>3339</v>
      </c>
      <c r="E3363" s="4" t="s">
        <v>6869</v>
      </c>
      <c r="F3363" s="4">
        <v>83333</v>
      </c>
      <c r="G3363" s="5" t="s">
        <v>1291</v>
      </c>
      <c r="H3363" s="4">
        <v>0</v>
      </c>
      <c r="I3363" s="6">
        <v>9510000</v>
      </c>
      <c r="J3363" s="6">
        <v>3604264</v>
      </c>
      <c r="K3363" s="7">
        <f t="shared" si="104"/>
        <v>5905736</v>
      </c>
      <c r="L3363" s="4" t="str">
        <f t="shared" si="105"/>
        <v>SIN REPORTE</v>
      </c>
    </row>
    <row r="3364" spans="1:12" x14ac:dyDescent="0.2">
      <c r="A3364" s="4" t="s">
        <v>11</v>
      </c>
      <c r="B3364" s="4" t="s">
        <v>22</v>
      </c>
      <c r="C3364" s="4" t="s">
        <v>765</v>
      </c>
      <c r="D3364" s="4" t="s">
        <v>3263</v>
      </c>
      <c r="E3364" s="4" t="s">
        <v>7467</v>
      </c>
      <c r="F3364" s="4">
        <v>1389855</v>
      </c>
      <c r="G3364" s="5" t="s">
        <v>1291</v>
      </c>
      <c r="H3364" s="4">
        <v>0</v>
      </c>
      <c r="I3364" s="6">
        <v>9520000</v>
      </c>
      <c r="J3364" s="6">
        <v>3605268</v>
      </c>
      <c r="K3364" s="7">
        <f t="shared" si="104"/>
        <v>5914732</v>
      </c>
      <c r="L3364" s="4" t="str">
        <f t="shared" si="105"/>
        <v>SIN REPORTE</v>
      </c>
    </row>
    <row r="3365" spans="1:12" x14ac:dyDescent="0.2">
      <c r="A3365" s="4" t="s">
        <v>11</v>
      </c>
      <c r="B3365" s="4" t="s">
        <v>19</v>
      </c>
      <c r="C3365" s="4" t="s">
        <v>586</v>
      </c>
      <c r="D3365" s="4" t="s">
        <v>3786</v>
      </c>
      <c r="E3365" s="4" t="s">
        <v>7468</v>
      </c>
      <c r="F3365" s="4">
        <v>1357464</v>
      </c>
      <c r="G3365" s="5" t="s">
        <v>1291</v>
      </c>
      <c r="H3365" s="4">
        <v>0</v>
      </c>
      <c r="I3365" s="6">
        <v>9530000</v>
      </c>
      <c r="J3365" s="6">
        <v>3606272</v>
      </c>
      <c r="K3365" s="7">
        <f t="shared" si="104"/>
        <v>5923728</v>
      </c>
      <c r="L3365" s="4" t="str">
        <f t="shared" si="105"/>
        <v>SIN REPORTE</v>
      </c>
    </row>
    <row r="3366" spans="1:12" x14ac:dyDescent="0.2">
      <c r="A3366" s="4" t="s">
        <v>11</v>
      </c>
      <c r="B3366" s="4" t="s">
        <v>19</v>
      </c>
      <c r="C3366" s="4" t="s">
        <v>830</v>
      </c>
      <c r="D3366" s="4" t="s">
        <v>3787</v>
      </c>
      <c r="E3366" s="4" t="s">
        <v>7469</v>
      </c>
      <c r="F3366" s="4">
        <v>507622</v>
      </c>
      <c r="G3366" s="5" t="s">
        <v>1291</v>
      </c>
      <c r="H3366" s="4">
        <v>0</v>
      </c>
      <c r="I3366" s="6">
        <v>9540000</v>
      </c>
      <c r="J3366" s="6">
        <v>3607276</v>
      </c>
      <c r="K3366" s="7">
        <f t="shared" si="104"/>
        <v>5932724</v>
      </c>
      <c r="L3366" s="4" t="str">
        <f t="shared" si="105"/>
        <v>SIN REPORTE</v>
      </c>
    </row>
    <row r="3367" spans="1:12" x14ac:dyDescent="0.2">
      <c r="A3367" s="4" t="s">
        <v>11</v>
      </c>
      <c r="B3367" s="4" t="s">
        <v>12</v>
      </c>
      <c r="C3367" s="4" t="s">
        <v>1740</v>
      </c>
      <c r="D3367" s="4" t="s">
        <v>3788</v>
      </c>
      <c r="E3367" s="4" t="s">
        <v>7470</v>
      </c>
      <c r="F3367" s="4">
        <v>1379500</v>
      </c>
      <c r="G3367" s="5" t="s">
        <v>1291</v>
      </c>
      <c r="H3367" s="4">
        <v>0</v>
      </c>
      <c r="I3367" s="6">
        <v>9550000</v>
      </c>
      <c r="J3367" s="6">
        <v>3608280</v>
      </c>
      <c r="K3367" s="7">
        <f t="shared" si="104"/>
        <v>5941720</v>
      </c>
      <c r="L3367" s="4" t="str">
        <f t="shared" si="105"/>
        <v>SIN REPORTE</v>
      </c>
    </row>
    <row r="3368" spans="1:12" x14ac:dyDescent="0.2">
      <c r="A3368" s="4" t="s">
        <v>11</v>
      </c>
      <c r="B3368" s="4" t="s">
        <v>50</v>
      </c>
      <c r="C3368" s="4" t="s">
        <v>757</v>
      </c>
      <c r="D3368" s="4" t="s">
        <v>3789</v>
      </c>
      <c r="E3368" s="4" t="s">
        <v>7471</v>
      </c>
      <c r="F3368" s="4">
        <v>1508306</v>
      </c>
      <c r="G3368" s="5" t="s">
        <v>1291</v>
      </c>
      <c r="H3368" s="4">
        <v>0</v>
      </c>
      <c r="I3368" s="6">
        <v>9560000</v>
      </c>
      <c r="J3368" s="6">
        <v>3609284</v>
      </c>
      <c r="K3368" s="7">
        <f t="shared" si="104"/>
        <v>5950716</v>
      </c>
      <c r="L3368" s="4" t="str">
        <f t="shared" si="105"/>
        <v>SIN REPORTE</v>
      </c>
    </row>
    <row r="3369" spans="1:12" x14ac:dyDescent="0.2">
      <c r="A3369" s="4" t="s">
        <v>11</v>
      </c>
      <c r="B3369" s="4" t="s">
        <v>12</v>
      </c>
      <c r="C3369" s="4" t="s">
        <v>3790</v>
      </c>
      <c r="D3369" s="4" t="s">
        <v>1076</v>
      </c>
      <c r="E3369" s="4" t="s">
        <v>7472</v>
      </c>
      <c r="F3369" s="4">
        <v>1437928</v>
      </c>
      <c r="G3369" s="5" t="s">
        <v>1291</v>
      </c>
      <c r="H3369" s="4">
        <v>0</v>
      </c>
      <c r="I3369" s="6">
        <v>9570000</v>
      </c>
      <c r="J3369" s="6">
        <v>3610288</v>
      </c>
      <c r="K3369" s="7">
        <f t="shared" si="104"/>
        <v>5959712</v>
      </c>
      <c r="L3369" s="4" t="str">
        <f t="shared" si="105"/>
        <v>SIN REPORTE</v>
      </c>
    </row>
    <row r="3370" spans="1:12" x14ac:dyDescent="0.2">
      <c r="A3370" s="4" t="s">
        <v>11</v>
      </c>
      <c r="B3370" s="4" t="s">
        <v>22</v>
      </c>
      <c r="C3370" s="4" t="s">
        <v>3791</v>
      </c>
      <c r="D3370" s="4" t="s">
        <v>3792</v>
      </c>
      <c r="E3370" s="4" t="s">
        <v>7473</v>
      </c>
      <c r="F3370" s="4">
        <v>1446606</v>
      </c>
      <c r="G3370" s="5" t="s">
        <v>1291</v>
      </c>
      <c r="H3370" s="4">
        <v>0</v>
      </c>
      <c r="I3370" s="6">
        <v>9580000</v>
      </c>
      <c r="J3370" s="6">
        <v>3611292</v>
      </c>
      <c r="K3370" s="7">
        <f t="shared" si="104"/>
        <v>5968708</v>
      </c>
      <c r="L3370" s="4" t="str">
        <f t="shared" si="105"/>
        <v>SIN REPORTE</v>
      </c>
    </row>
    <row r="3371" spans="1:12" x14ac:dyDescent="0.2">
      <c r="A3371" s="4" t="s">
        <v>11</v>
      </c>
      <c r="B3371" s="4" t="s">
        <v>16</v>
      </c>
      <c r="C3371" s="4" t="s">
        <v>3793</v>
      </c>
      <c r="D3371" s="4" t="s">
        <v>3794</v>
      </c>
      <c r="E3371" s="4" t="s">
        <v>7474</v>
      </c>
      <c r="F3371" s="4">
        <v>586097</v>
      </c>
      <c r="G3371" s="5" t="s">
        <v>1291</v>
      </c>
      <c r="H3371" s="4">
        <v>0</v>
      </c>
      <c r="I3371" s="6">
        <v>9590000</v>
      </c>
      <c r="J3371" s="6">
        <v>3612296</v>
      </c>
      <c r="K3371" s="7">
        <f t="shared" si="104"/>
        <v>5977704</v>
      </c>
      <c r="L3371" s="4" t="str">
        <f t="shared" si="105"/>
        <v>SIN REPORTE</v>
      </c>
    </row>
    <row r="3372" spans="1:12" x14ac:dyDescent="0.2">
      <c r="A3372" s="4" t="s">
        <v>11</v>
      </c>
      <c r="B3372" s="4" t="s">
        <v>12</v>
      </c>
      <c r="C3372" s="4" t="s">
        <v>737</v>
      </c>
      <c r="D3372" s="4" t="s">
        <v>1328</v>
      </c>
      <c r="E3372" s="4" t="s">
        <v>7475</v>
      </c>
      <c r="F3372" s="4">
        <v>1600665</v>
      </c>
      <c r="G3372" s="5" t="s">
        <v>1291</v>
      </c>
      <c r="H3372" s="4">
        <v>0</v>
      </c>
      <c r="I3372" s="6">
        <v>9600000</v>
      </c>
      <c r="J3372" s="6">
        <v>3613300</v>
      </c>
      <c r="K3372" s="7">
        <f t="shared" si="104"/>
        <v>5986700</v>
      </c>
      <c r="L3372" s="4" t="str">
        <f t="shared" si="105"/>
        <v>SIN REPORTE</v>
      </c>
    </row>
    <row r="3373" spans="1:12" x14ac:dyDescent="0.2">
      <c r="A3373" s="4" t="s">
        <v>11</v>
      </c>
      <c r="B3373" s="4" t="s">
        <v>12</v>
      </c>
      <c r="C3373" s="4" t="s">
        <v>191</v>
      </c>
      <c r="D3373" s="4" t="s">
        <v>3795</v>
      </c>
      <c r="E3373" s="4" t="s">
        <v>7476</v>
      </c>
      <c r="F3373" s="4">
        <v>1739802</v>
      </c>
      <c r="G3373" s="5" t="s">
        <v>1291</v>
      </c>
      <c r="H3373" s="4">
        <v>0</v>
      </c>
      <c r="I3373" s="6">
        <v>9610000</v>
      </c>
      <c r="J3373" s="6">
        <v>3614304</v>
      </c>
      <c r="K3373" s="7">
        <f t="shared" si="104"/>
        <v>5995696</v>
      </c>
      <c r="L3373" s="4" t="str">
        <f t="shared" si="105"/>
        <v>SIN REPORTE</v>
      </c>
    </row>
    <row r="3374" spans="1:12" x14ac:dyDescent="0.2">
      <c r="A3374" s="4" t="s">
        <v>11</v>
      </c>
      <c r="B3374" s="4" t="s">
        <v>19</v>
      </c>
      <c r="C3374" s="4" t="s">
        <v>2462</v>
      </c>
      <c r="D3374" s="4" t="s">
        <v>3493</v>
      </c>
      <c r="E3374" s="4" t="s">
        <v>7477</v>
      </c>
      <c r="F3374" s="4">
        <v>61214</v>
      </c>
      <c r="G3374" s="5" t="s">
        <v>1291</v>
      </c>
      <c r="H3374" s="4">
        <v>0</v>
      </c>
      <c r="I3374" s="6">
        <v>9620000</v>
      </c>
      <c r="J3374" s="6">
        <v>3615308</v>
      </c>
      <c r="K3374" s="7">
        <f t="shared" si="104"/>
        <v>6004692</v>
      </c>
      <c r="L3374" s="4" t="str">
        <f t="shared" si="105"/>
        <v>SIN REPORTE</v>
      </c>
    </row>
    <row r="3375" spans="1:12" x14ac:dyDescent="0.2">
      <c r="A3375" s="4" t="s">
        <v>11</v>
      </c>
      <c r="B3375" s="4" t="s">
        <v>50</v>
      </c>
      <c r="C3375" s="4" t="s">
        <v>1356</v>
      </c>
      <c r="D3375" s="4" t="s">
        <v>3796</v>
      </c>
      <c r="E3375" s="4" t="s">
        <v>7478</v>
      </c>
      <c r="F3375" s="4">
        <v>750230</v>
      </c>
      <c r="G3375" s="5" t="s">
        <v>1291</v>
      </c>
      <c r="H3375" s="4">
        <v>0</v>
      </c>
      <c r="I3375" s="6">
        <v>9630000</v>
      </c>
      <c r="J3375" s="6">
        <v>3616312</v>
      </c>
      <c r="K3375" s="7">
        <f t="shared" si="104"/>
        <v>6013688</v>
      </c>
      <c r="L3375" s="4" t="str">
        <f t="shared" si="105"/>
        <v>SIN REPORTE</v>
      </c>
    </row>
    <row r="3376" spans="1:12" x14ac:dyDescent="0.2">
      <c r="A3376" s="4" t="s">
        <v>11</v>
      </c>
      <c r="B3376" s="4" t="s">
        <v>12</v>
      </c>
      <c r="C3376" s="4" t="s">
        <v>737</v>
      </c>
      <c r="D3376" s="4" t="s">
        <v>3797</v>
      </c>
      <c r="E3376" s="4" t="s">
        <v>7479</v>
      </c>
      <c r="F3376" s="4">
        <v>69530</v>
      </c>
      <c r="G3376" s="5" t="s">
        <v>1291</v>
      </c>
      <c r="H3376" s="4">
        <v>0</v>
      </c>
      <c r="I3376" s="6">
        <v>9640000</v>
      </c>
      <c r="J3376" s="6">
        <v>3617316</v>
      </c>
      <c r="K3376" s="7">
        <f t="shared" si="104"/>
        <v>6022684</v>
      </c>
      <c r="L3376" s="4" t="str">
        <f t="shared" si="105"/>
        <v>SIN REPORTE</v>
      </c>
    </row>
    <row r="3377" spans="1:12" x14ac:dyDescent="0.2">
      <c r="A3377" s="4" t="s">
        <v>11</v>
      </c>
      <c r="B3377" s="4" t="s">
        <v>12</v>
      </c>
      <c r="C3377" s="4" t="s">
        <v>191</v>
      </c>
      <c r="D3377" s="4" t="s">
        <v>548</v>
      </c>
      <c r="E3377" s="4" t="s">
        <v>7480</v>
      </c>
      <c r="F3377" s="4">
        <v>1658572</v>
      </c>
      <c r="G3377" s="5" t="s">
        <v>1291</v>
      </c>
      <c r="H3377" s="4">
        <v>0</v>
      </c>
      <c r="I3377" s="6">
        <v>9650000</v>
      </c>
      <c r="J3377" s="6">
        <v>3618320</v>
      </c>
      <c r="K3377" s="7">
        <f t="shared" si="104"/>
        <v>6031680</v>
      </c>
      <c r="L3377" s="4" t="str">
        <f t="shared" si="105"/>
        <v>SIN REPORTE</v>
      </c>
    </row>
    <row r="3378" spans="1:12" x14ac:dyDescent="0.2">
      <c r="A3378" s="4" t="s">
        <v>11</v>
      </c>
      <c r="B3378" s="4" t="s">
        <v>25</v>
      </c>
      <c r="C3378" s="4" t="s">
        <v>1166</v>
      </c>
      <c r="D3378" s="4" t="s">
        <v>3798</v>
      </c>
      <c r="E3378" s="4" t="s">
        <v>7481</v>
      </c>
      <c r="F3378" s="4">
        <v>531861</v>
      </c>
      <c r="G3378" s="5" t="s">
        <v>1291</v>
      </c>
      <c r="H3378" s="4">
        <v>0</v>
      </c>
      <c r="I3378" s="6">
        <v>9660000</v>
      </c>
      <c r="J3378" s="6">
        <v>3619324</v>
      </c>
      <c r="K3378" s="7">
        <f t="shared" si="104"/>
        <v>6040676</v>
      </c>
      <c r="L3378" s="4" t="str">
        <f t="shared" si="105"/>
        <v>SIN REPORTE</v>
      </c>
    </row>
    <row r="3379" spans="1:12" x14ac:dyDescent="0.2">
      <c r="A3379" s="4" t="s">
        <v>11</v>
      </c>
      <c r="B3379" s="4" t="s">
        <v>12</v>
      </c>
      <c r="C3379" s="4" t="s">
        <v>3799</v>
      </c>
      <c r="D3379" s="4" t="s">
        <v>3800</v>
      </c>
      <c r="E3379" s="4" t="s">
        <v>7482</v>
      </c>
      <c r="F3379" s="4">
        <v>1659166</v>
      </c>
      <c r="G3379" s="5" t="s">
        <v>1291</v>
      </c>
      <c r="H3379" s="4">
        <v>0</v>
      </c>
      <c r="I3379" s="6">
        <v>9670000</v>
      </c>
      <c r="J3379" s="6">
        <v>3620328</v>
      </c>
      <c r="K3379" s="7">
        <f t="shared" si="104"/>
        <v>6049672</v>
      </c>
      <c r="L3379" s="4" t="str">
        <f t="shared" si="105"/>
        <v>SIN REPORTE</v>
      </c>
    </row>
    <row r="3380" spans="1:12" x14ac:dyDescent="0.2">
      <c r="A3380" s="4" t="s">
        <v>11</v>
      </c>
      <c r="B3380" s="4" t="s">
        <v>25</v>
      </c>
      <c r="C3380" s="4" t="s">
        <v>191</v>
      </c>
      <c r="D3380" s="4" t="s">
        <v>3801</v>
      </c>
      <c r="E3380" s="4" t="s">
        <v>7483</v>
      </c>
      <c r="F3380" s="4">
        <v>1604451</v>
      </c>
      <c r="G3380" s="5" t="s">
        <v>1291</v>
      </c>
      <c r="H3380" s="4">
        <v>0</v>
      </c>
      <c r="I3380" s="6">
        <v>9680000</v>
      </c>
      <c r="J3380" s="6">
        <v>3621332</v>
      </c>
      <c r="K3380" s="7">
        <f t="shared" si="104"/>
        <v>6058668</v>
      </c>
      <c r="L3380" s="4" t="str">
        <f t="shared" si="105"/>
        <v>SIN REPORTE</v>
      </c>
    </row>
    <row r="3381" spans="1:12" x14ac:dyDescent="0.2">
      <c r="A3381" s="4" t="s">
        <v>11</v>
      </c>
      <c r="B3381" s="4" t="s">
        <v>25</v>
      </c>
      <c r="C3381" s="4" t="s">
        <v>791</v>
      </c>
      <c r="D3381" s="4" t="s">
        <v>3802</v>
      </c>
      <c r="E3381" s="4" t="s">
        <v>7484</v>
      </c>
      <c r="F3381" s="4">
        <v>751139</v>
      </c>
      <c r="G3381" s="5" t="s">
        <v>1291</v>
      </c>
      <c r="H3381" s="4">
        <v>0</v>
      </c>
      <c r="I3381" s="6">
        <v>9690000</v>
      </c>
      <c r="J3381" s="6">
        <v>3622336</v>
      </c>
      <c r="K3381" s="7">
        <f t="shared" si="104"/>
        <v>6067664</v>
      </c>
      <c r="L3381" s="4" t="str">
        <f t="shared" si="105"/>
        <v>SIN REPORTE</v>
      </c>
    </row>
    <row r="3382" spans="1:12" x14ac:dyDescent="0.2">
      <c r="A3382" s="4" t="s">
        <v>11</v>
      </c>
      <c r="B3382" s="4" t="s">
        <v>67</v>
      </c>
      <c r="C3382" s="4" t="s">
        <v>3651</v>
      </c>
      <c r="D3382" s="4" t="s">
        <v>3803</v>
      </c>
      <c r="E3382" s="4" t="s">
        <v>7485</v>
      </c>
      <c r="F3382" s="4">
        <v>1529153</v>
      </c>
      <c r="G3382" s="5" t="s">
        <v>1291</v>
      </c>
      <c r="H3382" s="4">
        <v>0</v>
      </c>
      <c r="I3382" s="6">
        <v>9700000</v>
      </c>
      <c r="J3382" s="6">
        <v>3623340</v>
      </c>
      <c r="K3382" s="7">
        <f t="shared" si="104"/>
        <v>6076660</v>
      </c>
      <c r="L3382" s="4" t="str">
        <f t="shared" si="105"/>
        <v>SIN REPORTE</v>
      </c>
    </row>
    <row r="3383" spans="1:12" x14ac:dyDescent="0.2">
      <c r="A3383" s="4" t="s">
        <v>11</v>
      </c>
      <c r="B3383" s="4" t="s">
        <v>67</v>
      </c>
      <c r="C3383" s="4" t="s">
        <v>3246</v>
      </c>
      <c r="D3383" s="4" t="s">
        <v>3804</v>
      </c>
      <c r="E3383" s="4" t="s">
        <v>7486</v>
      </c>
      <c r="F3383" s="4">
        <v>858348</v>
      </c>
      <c r="G3383" s="5" t="s">
        <v>1291</v>
      </c>
      <c r="H3383" s="4">
        <v>0</v>
      </c>
      <c r="I3383" s="6">
        <v>9710000</v>
      </c>
      <c r="J3383" s="6">
        <v>3624344</v>
      </c>
      <c r="K3383" s="7">
        <f t="shared" si="104"/>
        <v>6085656</v>
      </c>
      <c r="L3383" s="4" t="str">
        <f t="shared" si="105"/>
        <v>SIN REPORTE</v>
      </c>
    </row>
    <row r="3384" spans="1:12" x14ac:dyDescent="0.2">
      <c r="A3384" s="4" t="s">
        <v>11</v>
      </c>
      <c r="B3384" s="4" t="s">
        <v>12</v>
      </c>
      <c r="C3384" s="4" t="s">
        <v>1359</v>
      </c>
      <c r="D3384" s="4" t="s">
        <v>3805</v>
      </c>
      <c r="E3384" s="4" t="s">
        <v>7487</v>
      </c>
      <c r="F3384" s="4">
        <v>1661485</v>
      </c>
      <c r="G3384" s="5" t="s">
        <v>1291</v>
      </c>
      <c r="H3384" s="4">
        <v>0</v>
      </c>
      <c r="I3384" s="6">
        <v>9720000</v>
      </c>
      <c r="J3384" s="6">
        <v>3625348</v>
      </c>
      <c r="K3384" s="7">
        <f t="shared" si="104"/>
        <v>6094652</v>
      </c>
      <c r="L3384" s="4" t="str">
        <f t="shared" si="105"/>
        <v>SIN REPORTE</v>
      </c>
    </row>
    <row r="3385" spans="1:12" x14ac:dyDescent="0.2">
      <c r="A3385" s="4" t="s">
        <v>11</v>
      </c>
      <c r="B3385" s="4" t="s">
        <v>25</v>
      </c>
      <c r="C3385" s="4" t="s">
        <v>191</v>
      </c>
      <c r="D3385" s="4" t="s">
        <v>3806</v>
      </c>
      <c r="E3385" s="4" t="s">
        <v>7488</v>
      </c>
      <c r="F3385" s="4">
        <v>1380326</v>
      </c>
      <c r="G3385" s="5" t="s">
        <v>1291</v>
      </c>
      <c r="H3385" s="4">
        <v>0</v>
      </c>
      <c r="I3385" s="6">
        <v>9730000</v>
      </c>
      <c r="J3385" s="6">
        <v>3626352</v>
      </c>
      <c r="K3385" s="7">
        <f t="shared" si="104"/>
        <v>6103648</v>
      </c>
      <c r="L3385" s="4" t="str">
        <f t="shared" si="105"/>
        <v>SIN REPORTE</v>
      </c>
    </row>
    <row r="3386" spans="1:12" x14ac:dyDescent="0.2">
      <c r="A3386" s="4" t="s">
        <v>11</v>
      </c>
      <c r="B3386" s="4" t="s">
        <v>50</v>
      </c>
      <c r="C3386" s="4" t="s">
        <v>1359</v>
      </c>
      <c r="D3386" s="4" t="s">
        <v>3807</v>
      </c>
      <c r="E3386" s="4" t="s">
        <v>7489</v>
      </c>
      <c r="F3386" s="4">
        <v>1598489</v>
      </c>
      <c r="G3386" s="5" t="s">
        <v>1291</v>
      </c>
      <c r="H3386" s="4">
        <v>0</v>
      </c>
      <c r="I3386" s="6">
        <v>9740000</v>
      </c>
      <c r="J3386" s="6">
        <v>3627356</v>
      </c>
      <c r="K3386" s="7">
        <f t="shared" si="104"/>
        <v>6112644</v>
      </c>
      <c r="L3386" s="4" t="str">
        <f t="shared" si="105"/>
        <v>SIN REPORTE</v>
      </c>
    </row>
    <row r="3387" spans="1:12" x14ac:dyDescent="0.2">
      <c r="A3387" s="4" t="s">
        <v>11</v>
      </c>
      <c r="B3387" s="4" t="s">
        <v>19</v>
      </c>
      <c r="C3387" s="4" t="s">
        <v>1359</v>
      </c>
      <c r="D3387" s="4" t="s">
        <v>372</v>
      </c>
      <c r="E3387" s="4" t="s">
        <v>7490</v>
      </c>
      <c r="F3387" s="4">
        <v>645539</v>
      </c>
      <c r="G3387" s="5" t="s">
        <v>1291</v>
      </c>
      <c r="H3387" s="4">
        <v>0</v>
      </c>
      <c r="I3387" s="6">
        <v>9750000</v>
      </c>
      <c r="J3387" s="6">
        <v>3628360</v>
      </c>
      <c r="K3387" s="7">
        <f t="shared" si="104"/>
        <v>6121640</v>
      </c>
      <c r="L3387" s="4" t="str">
        <f t="shared" si="105"/>
        <v>SIN REPORTE</v>
      </c>
    </row>
    <row r="3388" spans="1:12" x14ac:dyDescent="0.2">
      <c r="A3388" s="4" t="s">
        <v>11</v>
      </c>
      <c r="B3388" s="4" t="s">
        <v>12</v>
      </c>
      <c r="C3388" s="4" t="s">
        <v>191</v>
      </c>
      <c r="D3388" s="4" t="s">
        <v>3808</v>
      </c>
      <c r="E3388" s="4" t="s">
        <v>7491</v>
      </c>
      <c r="F3388" s="4">
        <v>38873</v>
      </c>
      <c r="G3388" s="5" t="s">
        <v>1291</v>
      </c>
      <c r="H3388" s="4">
        <v>0</v>
      </c>
      <c r="I3388" s="6">
        <v>9760000</v>
      </c>
      <c r="J3388" s="6">
        <v>3629364</v>
      </c>
      <c r="K3388" s="7">
        <f t="shared" si="104"/>
        <v>6130636</v>
      </c>
      <c r="L3388" s="4" t="str">
        <f t="shared" si="105"/>
        <v>SIN REPORTE</v>
      </c>
    </row>
    <row r="3389" spans="1:12" x14ac:dyDescent="0.2">
      <c r="A3389" s="4" t="s">
        <v>11</v>
      </c>
      <c r="B3389" s="4" t="s">
        <v>12</v>
      </c>
      <c r="C3389" s="4" t="s">
        <v>191</v>
      </c>
      <c r="D3389" s="4" t="s">
        <v>1300</v>
      </c>
      <c r="E3389" s="4" t="s">
        <v>5082</v>
      </c>
      <c r="F3389" s="4">
        <v>503209</v>
      </c>
      <c r="G3389" s="5" t="s">
        <v>1291</v>
      </c>
      <c r="H3389" s="4">
        <v>0</v>
      </c>
      <c r="I3389" s="6">
        <v>9770000</v>
      </c>
      <c r="J3389" s="6">
        <v>3630368</v>
      </c>
      <c r="K3389" s="7">
        <f t="shared" si="104"/>
        <v>6139632</v>
      </c>
      <c r="L3389" s="4" t="str">
        <f t="shared" si="105"/>
        <v>SIN REPORTE</v>
      </c>
    </row>
    <row r="3390" spans="1:12" x14ac:dyDescent="0.2">
      <c r="A3390" s="4" t="s">
        <v>11</v>
      </c>
      <c r="B3390" s="4" t="s">
        <v>25</v>
      </c>
      <c r="C3390" s="4" t="s">
        <v>3402</v>
      </c>
      <c r="D3390" s="4" t="s">
        <v>79</v>
      </c>
      <c r="E3390" s="4" t="s">
        <v>7492</v>
      </c>
      <c r="F3390" s="4">
        <v>1280096</v>
      </c>
      <c r="G3390" s="5" t="s">
        <v>1291</v>
      </c>
      <c r="H3390" s="4">
        <v>0</v>
      </c>
      <c r="I3390" s="6">
        <v>9780000</v>
      </c>
      <c r="J3390" s="6">
        <v>3631372</v>
      </c>
      <c r="K3390" s="7">
        <f t="shared" si="104"/>
        <v>6148628</v>
      </c>
      <c r="L3390" s="4" t="str">
        <f t="shared" si="105"/>
        <v>SIN REPORTE</v>
      </c>
    </row>
    <row r="3391" spans="1:12" x14ac:dyDescent="0.2">
      <c r="A3391" s="4" t="s">
        <v>11</v>
      </c>
      <c r="B3391" s="4" t="s">
        <v>12</v>
      </c>
      <c r="C3391" s="4" t="s">
        <v>3402</v>
      </c>
      <c r="D3391" s="4" t="s">
        <v>3809</v>
      </c>
      <c r="E3391" s="4" t="s">
        <v>7493</v>
      </c>
      <c r="F3391" s="4">
        <v>639789</v>
      </c>
      <c r="G3391" s="5" t="s">
        <v>1291</v>
      </c>
      <c r="H3391" s="4">
        <v>0</v>
      </c>
      <c r="I3391" s="6">
        <v>9790000</v>
      </c>
      <c r="J3391" s="6">
        <v>3632376</v>
      </c>
      <c r="K3391" s="7">
        <f t="shared" si="104"/>
        <v>6157624</v>
      </c>
      <c r="L3391" s="4" t="str">
        <f t="shared" si="105"/>
        <v>SIN REPORTE</v>
      </c>
    </row>
    <row r="3392" spans="1:12" x14ac:dyDescent="0.2">
      <c r="A3392" s="4" t="s">
        <v>11</v>
      </c>
      <c r="B3392" s="4" t="s">
        <v>25</v>
      </c>
      <c r="C3392" s="4" t="s">
        <v>3096</v>
      </c>
      <c r="D3392" s="4" t="s">
        <v>2402</v>
      </c>
      <c r="E3392" s="4" t="s">
        <v>7494</v>
      </c>
      <c r="F3392" s="4">
        <v>1535739</v>
      </c>
      <c r="G3392" s="5" t="s">
        <v>1291</v>
      </c>
      <c r="H3392" s="4">
        <v>0</v>
      </c>
      <c r="I3392" s="6">
        <v>9800000</v>
      </c>
      <c r="J3392" s="6">
        <v>3633380</v>
      </c>
      <c r="K3392" s="7">
        <f t="shared" si="104"/>
        <v>6166620</v>
      </c>
      <c r="L3392" s="4" t="str">
        <f t="shared" si="105"/>
        <v>SIN REPORTE</v>
      </c>
    </row>
    <row r="3393" spans="1:12" x14ac:dyDescent="0.2">
      <c r="A3393" s="4" t="s">
        <v>11</v>
      </c>
      <c r="B3393" s="4" t="s">
        <v>25</v>
      </c>
      <c r="C3393" s="4" t="s">
        <v>691</v>
      </c>
      <c r="D3393" s="4" t="s">
        <v>3810</v>
      </c>
      <c r="E3393" s="4" t="s">
        <v>7495</v>
      </c>
      <c r="F3393" s="4">
        <v>1625233</v>
      </c>
      <c r="G3393" s="5" t="s">
        <v>1291</v>
      </c>
      <c r="H3393" s="4">
        <v>0</v>
      </c>
      <c r="I3393" s="6">
        <v>9810000</v>
      </c>
      <c r="J3393" s="6">
        <v>3634384</v>
      </c>
      <c r="K3393" s="7">
        <f t="shared" si="104"/>
        <v>6175616</v>
      </c>
      <c r="L3393" s="4" t="str">
        <f t="shared" si="105"/>
        <v>SIN REPORTE</v>
      </c>
    </row>
    <row r="3394" spans="1:12" x14ac:dyDescent="0.2">
      <c r="A3394" s="4" t="s">
        <v>11</v>
      </c>
      <c r="B3394" s="4" t="s">
        <v>25</v>
      </c>
      <c r="C3394" s="4" t="s">
        <v>1361</v>
      </c>
      <c r="D3394" s="4" t="s">
        <v>1278</v>
      </c>
      <c r="E3394" s="4" t="s">
        <v>7496</v>
      </c>
      <c r="F3394" s="4">
        <v>582617</v>
      </c>
      <c r="G3394" s="5" t="s">
        <v>1291</v>
      </c>
      <c r="H3394" s="4">
        <v>0</v>
      </c>
      <c r="I3394" s="6">
        <v>9820000</v>
      </c>
      <c r="J3394" s="6">
        <v>3635388</v>
      </c>
      <c r="K3394" s="7">
        <f t="shared" si="104"/>
        <v>6184612</v>
      </c>
      <c r="L3394" s="4" t="str">
        <f t="shared" si="105"/>
        <v>SIN REPORTE</v>
      </c>
    </row>
    <row r="3395" spans="1:12" x14ac:dyDescent="0.2">
      <c r="A3395" s="4" t="s">
        <v>11</v>
      </c>
      <c r="B3395" s="4" t="s">
        <v>12</v>
      </c>
      <c r="C3395" s="4" t="s">
        <v>1361</v>
      </c>
      <c r="D3395" s="4" t="s">
        <v>2386</v>
      </c>
      <c r="E3395" s="4" t="s">
        <v>7497</v>
      </c>
      <c r="F3395" s="4">
        <v>99370</v>
      </c>
      <c r="G3395" s="5" t="s">
        <v>1291</v>
      </c>
      <c r="H3395" s="4">
        <v>0</v>
      </c>
      <c r="I3395" s="6">
        <v>9830000</v>
      </c>
      <c r="J3395" s="6">
        <v>3636392</v>
      </c>
      <c r="K3395" s="7">
        <f t="shared" ref="K3395:K3458" si="106">I3395-J3395</f>
        <v>6193608</v>
      </c>
      <c r="L3395" s="4" t="str">
        <f t="shared" ref="L3395:L3458" si="107">IF(H3395=0,"SIN REPORTE",IF(H3395&lt;=90,"COBRO JURIDICO","CARTERA CASTIGADA"))</f>
        <v>SIN REPORTE</v>
      </c>
    </row>
    <row r="3396" spans="1:12" x14ac:dyDescent="0.2">
      <c r="A3396" s="4" t="s">
        <v>11</v>
      </c>
      <c r="B3396" s="4" t="s">
        <v>67</v>
      </c>
      <c r="C3396" s="4" t="s">
        <v>1361</v>
      </c>
      <c r="D3396" s="4" t="s">
        <v>3811</v>
      </c>
      <c r="E3396" s="4" t="s">
        <v>7498</v>
      </c>
      <c r="F3396" s="4">
        <v>1604113</v>
      </c>
      <c r="G3396" s="5" t="s">
        <v>1291</v>
      </c>
      <c r="H3396" s="4">
        <v>0</v>
      </c>
      <c r="I3396" s="6">
        <v>9840000</v>
      </c>
      <c r="J3396" s="6">
        <v>3637396</v>
      </c>
      <c r="K3396" s="7">
        <f t="shared" si="106"/>
        <v>6202604</v>
      </c>
      <c r="L3396" s="4" t="str">
        <f t="shared" si="107"/>
        <v>SIN REPORTE</v>
      </c>
    </row>
    <row r="3397" spans="1:12" x14ac:dyDescent="0.2">
      <c r="A3397" s="4" t="s">
        <v>11</v>
      </c>
      <c r="B3397" s="4" t="s">
        <v>12</v>
      </c>
      <c r="C3397" s="4" t="s">
        <v>1361</v>
      </c>
      <c r="D3397" s="4" t="s">
        <v>3812</v>
      </c>
      <c r="E3397" s="4" t="s">
        <v>7499</v>
      </c>
      <c r="F3397" s="4">
        <v>528818</v>
      </c>
      <c r="G3397" s="5" t="s">
        <v>1291</v>
      </c>
      <c r="H3397" s="4">
        <v>0</v>
      </c>
      <c r="I3397" s="6">
        <v>9850000</v>
      </c>
      <c r="J3397" s="6">
        <v>3638400</v>
      </c>
      <c r="K3397" s="7">
        <f t="shared" si="106"/>
        <v>6211600</v>
      </c>
      <c r="L3397" s="4" t="str">
        <f t="shared" si="107"/>
        <v>SIN REPORTE</v>
      </c>
    </row>
    <row r="3398" spans="1:12" x14ac:dyDescent="0.2">
      <c r="A3398" s="4" t="s">
        <v>11</v>
      </c>
      <c r="B3398" s="4" t="s">
        <v>19</v>
      </c>
      <c r="C3398" s="4" t="s">
        <v>2484</v>
      </c>
      <c r="D3398" s="4" t="s">
        <v>3813</v>
      </c>
      <c r="E3398" s="4" t="s">
        <v>7500</v>
      </c>
      <c r="F3398" s="4">
        <v>588101</v>
      </c>
      <c r="G3398" s="5" t="s">
        <v>1291</v>
      </c>
      <c r="H3398" s="4">
        <v>0</v>
      </c>
      <c r="I3398" s="6">
        <v>9860000</v>
      </c>
      <c r="J3398" s="6">
        <v>3639404</v>
      </c>
      <c r="K3398" s="7">
        <f t="shared" si="106"/>
        <v>6220596</v>
      </c>
      <c r="L3398" s="4" t="str">
        <f t="shared" si="107"/>
        <v>SIN REPORTE</v>
      </c>
    </row>
    <row r="3399" spans="1:12" x14ac:dyDescent="0.2">
      <c r="A3399" s="4" t="s">
        <v>11</v>
      </c>
      <c r="B3399" s="4" t="s">
        <v>67</v>
      </c>
      <c r="C3399" s="4" t="s">
        <v>231</v>
      </c>
      <c r="D3399" s="4" t="s">
        <v>3814</v>
      </c>
      <c r="E3399" s="4" t="s">
        <v>7501</v>
      </c>
      <c r="F3399" s="4">
        <v>514909</v>
      </c>
      <c r="G3399" s="5" t="s">
        <v>1291</v>
      </c>
      <c r="H3399" s="4">
        <v>0</v>
      </c>
      <c r="I3399" s="6">
        <v>9870000</v>
      </c>
      <c r="J3399" s="6">
        <v>3640408</v>
      </c>
      <c r="K3399" s="7">
        <f t="shared" si="106"/>
        <v>6229592</v>
      </c>
      <c r="L3399" s="4" t="str">
        <f t="shared" si="107"/>
        <v>SIN REPORTE</v>
      </c>
    </row>
    <row r="3400" spans="1:12" x14ac:dyDescent="0.2">
      <c r="A3400" s="4" t="s">
        <v>11</v>
      </c>
      <c r="B3400" s="4" t="s">
        <v>12</v>
      </c>
      <c r="C3400" s="4" t="s">
        <v>952</v>
      </c>
      <c r="D3400" s="4" t="s">
        <v>3815</v>
      </c>
      <c r="E3400" s="4" t="s">
        <v>7502</v>
      </c>
      <c r="F3400" s="4">
        <v>674570</v>
      </c>
      <c r="G3400" s="5" t="s">
        <v>1291</v>
      </c>
      <c r="H3400" s="4">
        <v>0</v>
      </c>
      <c r="I3400" s="6">
        <v>9880000</v>
      </c>
      <c r="J3400" s="6">
        <v>3641412</v>
      </c>
      <c r="K3400" s="7">
        <f t="shared" si="106"/>
        <v>6238588</v>
      </c>
      <c r="L3400" s="4" t="str">
        <f t="shared" si="107"/>
        <v>SIN REPORTE</v>
      </c>
    </row>
    <row r="3401" spans="1:12" x14ac:dyDescent="0.2">
      <c r="A3401" s="4" t="s">
        <v>11</v>
      </c>
      <c r="B3401" s="4" t="s">
        <v>19</v>
      </c>
      <c r="C3401" s="4" t="s">
        <v>809</v>
      </c>
      <c r="D3401" s="4" t="s">
        <v>3816</v>
      </c>
      <c r="E3401" s="4" t="s">
        <v>7503</v>
      </c>
      <c r="F3401" s="4">
        <v>1654035</v>
      </c>
      <c r="G3401" s="5" t="s">
        <v>1291</v>
      </c>
      <c r="H3401" s="4">
        <v>0</v>
      </c>
      <c r="I3401" s="6">
        <v>9890000</v>
      </c>
      <c r="J3401" s="6">
        <v>3642416</v>
      </c>
      <c r="K3401" s="7">
        <f t="shared" si="106"/>
        <v>6247584</v>
      </c>
      <c r="L3401" s="4" t="str">
        <f t="shared" si="107"/>
        <v>SIN REPORTE</v>
      </c>
    </row>
    <row r="3402" spans="1:12" x14ac:dyDescent="0.2">
      <c r="A3402" s="4" t="s">
        <v>11</v>
      </c>
      <c r="B3402" s="4" t="s">
        <v>12</v>
      </c>
      <c r="C3402" s="4" t="s">
        <v>809</v>
      </c>
      <c r="D3402" s="4" t="s">
        <v>1137</v>
      </c>
      <c r="E3402" s="4" t="s">
        <v>7504</v>
      </c>
      <c r="F3402" s="4">
        <v>639276</v>
      </c>
      <c r="G3402" s="5" t="s">
        <v>1291</v>
      </c>
      <c r="H3402" s="4">
        <v>0</v>
      </c>
      <c r="I3402" s="6">
        <v>9900000</v>
      </c>
      <c r="J3402" s="6">
        <v>3643420</v>
      </c>
      <c r="K3402" s="7">
        <f t="shared" si="106"/>
        <v>6256580</v>
      </c>
      <c r="L3402" s="4" t="str">
        <f t="shared" si="107"/>
        <v>SIN REPORTE</v>
      </c>
    </row>
    <row r="3403" spans="1:12" x14ac:dyDescent="0.2">
      <c r="A3403" s="4" t="s">
        <v>11</v>
      </c>
      <c r="B3403" s="4" t="s">
        <v>50</v>
      </c>
      <c r="C3403" s="4" t="s">
        <v>809</v>
      </c>
      <c r="D3403" s="4" t="s">
        <v>3815</v>
      </c>
      <c r="E3403" s="4" t="s">
        <v>7505</v>
      </c>
      <c r="F3403" s="4">
        <v>613511</v>
      </c>
      <c r="G3403" s="5" t="s">
        <v>1291</v>
      </c>
      <c r="H3403" s="4">
        <v>0</v>
      </c>
      <c r="I3403" s="6">
        <v>9910000</v>
      </c>
      <c r="J3403" s="6">
        <v>3644424</v>
      </c>
      <c r="K3403" s="7">
        <f t="shared" si="106"/>
        <v>6265576</v>
      </c>
      <c r="L3403" s="4" t="str">
        <f t="shared" si="107"/>
        <v>SIN REPORTE</v>
      </c>
    </row>
    <row r="3404" spans="1:12" x14ac:dyDescent="0.2">
      <c r="A3404" s="4" t="s">
        <v>11</v>
      </c>
      <c r="B3404" s="4" t="s">
        <v>25</v>
      </c>
      <c r="C3404" s="4" t="s">
        <v>809</v>
      </c>
      <c r="D3404" s="4" t="s">
        <v>3817</v>
      </c>
      <c r="E3404" s="4" t="s">
        <v>7506</v>
      </c>
      <c r="F3404" s="4">
        <v>1745759</v>
      </c>
      <c r="G3404" s="5" t="s">
        <v>1291</v>
      </c>
      <c r="H3404" s="4">
        <v>0</v>
      </c>
      <c r="I3404" s="6">
        <v>9920000</v>
      </c>
      <c r="J3404" s="6">
        <v>3645428</v>
      </c>
      <c r="K3404" s="7">
        <f t="shared" si="106"/>
        <v>6274572</v>
      </c>
      <c r="L3404" s="4" t="str">
        <f t="shared" si="107"/>
        <v>SIN REPORTE</v>
      </c>
    </row>
    <row r="3405" spans="1:12" x14ac:dyDescent="0.2">
      <c r="A3405" s="4" t="s">
        <v>11</v>
      </c>
      <c r="B3405" s="4" t="s">
        <v>25</v>
      </c>
      <c r="C3405" s="4" t="s">
        <v>586</v>
      </c>
      <c r="D3405" s="4" t="s">
        <v>3818</v>
      </c>
      <c r="E3405" s="4" t="s">
        <v>7507</v>
      </c>
      <c r="F3405" s="4">
        <v>1132834</v>
      </c>
      <c r="G3405" s="5" t="s">
        <v>1291</v>
      </c>
      <c r="H3405" s="4">
        <v>0</v>
      </c>
      <c r="I3405" s="6">
        <v>9930000</v>
      </c>
      <c r="J3405" s="6">
        <v>3646432</v>
      </c>
      <c r="K3405" s="7">
        <f t="shared" si="106"/>
        <v>6283568</v>
      </c>
      <c r="L3405" s="4" t="str">
        <f t="shared" si="107"/>
        <v>SIN REPORTE</v>
      </c>
    </row>
    <row r="3406" spans="1:12" x14ac:dyDescent="0.2">
      <c r="A3406" s="4" t="s">
        <v>11</v>
      </c>
      <c r="B3406" s="4" t="s">
        <v>12</v>
      </c>
      <c r="C3406" s="4" t="s">
        <v>1184</v>
      </c>
      <c r="D3406" s="4" t="s">
        <v>3819</v>
      </c>
      <c r="E3406" s="4" t="s">
        <v>7508</v>
      </c>
      <c r="F3406" s="4">
        <v>602167</v>
      </c>
      <c r="G3406" s="5" t="s">
        <v>1291</v>
      </c>
      <c r="H3406" s="4">
        <v>0</v>
      </c>
      <c r="I3406" s="6">
        <v>9940000</v>
      </c>
      <c r="J3406" s="6">
        <v>3647436</v>
      </c>
      <c r="K3406" s="7">
        <f t="shared" si="106"/>
        <v>6292564</v>
      </c>
      <c r="L3406" s="4" t="str">
        <f t="shared" si="107"/>
        <v>SIN REPORTE</v>
      </c>
    </row>
    <row r="3407" spans="1:12" x14ac:dyDescent="0.2">
      <c r="A3407" s="4" t="s">
        <v>11</v>
      </c>
      <c r="B3407" s="4" t="s">
        <v>25</v>
      </c>
      <c r="C3407" s="4" t="s">
        <v>3467</v>
      </c>
      <c r="D3407" s="4" t="s">
        <v>3820</v>
      </c>
      <c r="E3407" s="4" t="s">
        <v>7509</v>
      </c>
      <c r="F3407" s="4">
        <v>645398</v>
      </c>
      <c r="G3407" s="5" t="s">
        <v>1291</v>
      </c>
      <c r="H3407" s="4">
        <v>0</v>
      </c>
      <c r="I3407" s="6">
        <v>9950000</v>
      </c>
      <c r="J3407" s="6">
        <v>3648440</v>
      </c>
      <c r="K3407" s="7">
        <f t="shared" si="106"/>
        <v>6301560</v>
      </c>
      <c r="L3407" s="4" t="str">
        <f t="shared" si="107"/>
        <v>SIN REPORTE</v>
      </c>
    </row>
    <row r="3408" spans="1:12" x14ac:dyDescent="0.2">
      <c r="A3408" s="4" t="s">
        <v>11</v>
      </c>
      <c r="B3408" s="4" t="s">
        <v>25</v>
      </c>
      <c r="C3408" s="4" t="s">
        <v>3467</v>
      </c>
      <c r="D3408" s="4" t="s">
        <v>141</v>
      </c>
      <c r="E3408" s="4" t="s">
        <v>7510</v>
      </c>
      <c r="F3408" s="4">
        <v>1608924</v>
      </c>
      <c r="G3408" s="5" t="s">
        <v>1291</v>
      </c>
      <c r="H3408" s="4">
        <v>0</v>
      </c>
      <c r="I3408" s="6">
        <v>9960000</v>
      </c>
      <c r="J3408" s="6">
        <v>3649444</v>
      </c>
      <c r="K3408" s="7">
        <f t="shared" si="106"/>
        <v>6310556</v>
      </c>
      <c r="L3408" s="4" t="str">
        <f t="shared" si="107"/>
        <v>SIN REPORTE</v>
      </c>
    </row>
    <row r="3409" spans="1:12" x14ac:dyDescent="0.2">
      <c r="A3409" s="4" t="s">
        <v>11</v>
      </c>
      <c r="B3409" s="4" t="s">
        <v>12</v>
      </c>
      <c r="C3409" s="4" t="s">
        <v>1034</v>
      </c>
      <c r="D3409" s="4" t="s">
        <v>372</v>
      </c>
      <c r="E3409" s="4" t="s">
        <v>7511</v>
      </c>
      <c r="F3409" s="4">
        <v>606655</v>
      </c>
      <c r="G3409" s="5" t="s">
        <v>1291</v>
      </c>
      <c r="H3409" s="4">
        <v>0</v>
      </c>
      <c r="I3409" s="6">
        <v>9970000</v>
      </c>
      <c r="J3409" s="6">
        <v>3650448</v>
      </c>
      <c r="K3409" s="7">
        <f t="shared" si="106"/>
        <v>6319552</v>
      </c>
      <c r="L3409" s="4" t="str">
        <f t="shared" si="107"/>
        <v>SIN REPORTE</v>
      </c>
    </row>
    <row r="3410" spans="1:12" x14ac:dyDescent="0.2">
      <c r="A3410" s="4" t="s">
        <v>11</v>
      </c>
      <c r="B3410" s="4" t="s">
        <v>22</v>
      </c>
      <c r="C3410" s="4" t="s">
        <v>1365</v>
      </c>
      <c r="D3410" s="4" t="s">
        <v>3821</v>
      </c>
      <c r="E3410" s="4" t="s">
        <v>7512</v>
      </c>
      <c r="F3410" s="4">
        <v>734390</v>
      </c>
      <c r="G3410" s="5" t="s">
        <v>1291</v>
      </c>
      <c r="H3410" s="4">
        <v>0</v>
      </c>
      <c r="I3410" s="6">
        <v>9980000</v>
      </c>
      <c r="J3410" s="6">
        <v>3651452</v>
      </c>
      <c r="K3410" s="7">
        <f t="shared" si="106"/>
        <v>6328548</v>
      </c>
      <c r="L3410" s="4" t="str">
        <f t="shared" si="107"/>
        <v>SIN REPORTE</v>
      </c>
    </row>
    <row r="3411" spans="1:12" x14ac:dyDescent="0.2">
      <c r="A3411" s="4" t="s">
        <v>11</v>
      </c>
      <c r="B3411" s="4" t="s">
        <v>19</v>
      </c>
      <c r="C3411" s="4" t="s">
        <v>1718</v>
      </c>
      <c r="D3411" s="4" t="s">
        <v>3822</v>
      </c>
      <c r="E3411" s="4" t="s">
        <v>7513</v>
      </c>
      <c r="F3411" s="4">
        <v>1076536</v>
      </c>
      <c r="G3411" s="5" t="s">
        <v>1291</v>
      </c>
      <c r="H3411" s="4">
        <v>0</v>
      </c>
      <c r="I3411" s="6">
        <v>9990000</v>
      </c>
      <c r="J3411" s="6">
        <v>3652456</v>
      </c>
      <c r="K3411" s="7">
        <f t="shared" si="106"/>
        <v>6337544</v>
      </c>
      <c r="L3411" s="4" t="str">
        <f t="shared" si="107"/>
        <v>SIN REPORTE</v>
      </c>
    </row>
    <row r="3412" spans="1:12" x14ac:dyDescent="0.2">
      <c r="A3412" s="4" t="s">
        <v>11</v>
      </c>
      <c r="B3412" s="4" t="s">
        <v>22</v>
      </c>
      <c r="C3412" s="4" t="s">
        <v>1718</v>
      </c>
      <c r="D3412" s="4" t="s">
        <v>3823</v>
      </c>
      <c r="E3412" s="4" t="s">
        <v>7514</v>
      </c>
      <c r="F3412" s="4">
        <v>38972</v>
      </c>
      <c r="G3412" s="5" t="s">
        <v>1291</v>
      </c>
      <c r="H3412" s="4">
        <v>0</v>
      </c>
      <c r="I3412" s="6">
        <v>10000000</v>
      </c>
      <c r="J3412" s="6">
        <v>3653460</v>
      </c>
      <c r="K3412" s="7">
        <f t="shared" si="106"/>
        <v>6346540</v>
      </c>
      <c r="L3412" s="4" t="str">
        <f t="shared" si="107"/>
        <v>SIN REPORTE</v>
      </c>
    </row>
    <row r="3413" spans="1:12" x14ac:dyDescent="0.2">
      <c r="A3413" s="4" t="s">
        <v>11</v>
      </c>
      <c r="B3413" s="4" t="s">
        <v>12</v>
      </c>
      <c r="C3413" s="4" t="s">
        <v>1032</v>
      </c>
      <c r="D3413" s="4" t="s">
        <v>3824</v>
      </c>
      <c r="E3413" s="4" t="s">
        <v>7515</v>
      </c>
      <c r="F3413" s="4">
        <v>1621158</v>
      </c>
      <c r="G3413" s="5" t="s">
        <v>1291</v>
      </c>
      <c r="H3413" s="4">
        <v>0</v>
      </c>
      <c r="I3413" s="6">
        <v>10010000</v>
      </c>
      <c r="J3413" s="6">
        <v>3654464</v>
      </c>
      <c r="K3413" s="7">
        <f t="shared" si="106"/>
        <v>6355536</v>
      </c>
      <c r="L3413" s="4" t="str">
        <f t="shared" si="107"/>
        <v>SIN REPORTE</v>
      </c>
    </row>
    <row r="3414" spans="1:12" x14ac:dyDescent="0.2">
      <c r="A3414" s="4" t="s">
        <v>11</v>
      </c>
      <c r="B3414" s="4" t="s">
        <v>12</v>
      </c>
      <c r="C3414" s="4" t="s">
        <v>1367</v>
      </c>
      <c r="D3414" s="4" t="s">
        <v>2534</v>
      </c>
      <c r="E3414" s="4" t="s">
        <v>7516</v>
      </c>
      <c r="F3414" s="4">
        <v>105748</v>
      </c>
      <c r="G3414" s="5" t="s">
        <v>1291</v>
      </c>
      <c r="H3414" s="4">
        <v>0</v>
      </c>
      <c r="I3414" s="6">
        <v>10020000</v>
      </c>
      <c r="J3414" s="6">
        <v>3655468</v>
      </c>
      <c r="K3414" s="7">
        <f t="shared" si="106"/>
        <v>6364532</v>
      </c>
      <c r="L3414" s="4" t="str">
        <f t="shared" si="107"/>
        <v>SIN REPORTE</v>
      </c>
    </row>
    <row r="3415" spans="1:12" x14ac:dyDescent="0.2">
      <c r="A3415" s="4" t="s">
        <v>11</v>
      </c>
      <c r="B3415" s="4" t="s">
        <v>67</v>
      </c>
      <c r="C3415" s="4" t="s">
        <v>3825</v>
      </c>
      <c r="D3415" s="4" t="s">
        <v>3826</v>
      </c>
      <c r="E3415" s="4" t="s">
        <v>7517</v>
      </c>
      <c r="F3415" s="4">
        <v>613784</v>
      </c>
      <c r="G3415" s="5" t="s">
        <v>1291</v>
      </c>
      <c r="H3415" s="4">
        <v>0</v>
      </c>
      <c r="I3415" s="6">
        <v>10030000</v>
      </c>
      <c r="J3415" s="6">
        <v>3656472</v>
      </c>
      <c r="K3415" s="7">
        <f t="shared" si="106"/>
        <v>6373528</v>
      </c>
      <c r="L3415" s="4" t="str">
        <f t="shared" si="107"/>
        <v>SIN REPORTE</v>
      </c>
    </row>
    <row r="3416" spans="1:12" x14ac:dyDescent="0.2">
      <c r="A3416" s="4" t="s">
        <v>11</v>
      </c>
      <c r="B3416" s="4" t="s">
        <v>12</v>
      </c>
      <c r="C3416" s="4" t="s">
        <v>1367</v>
      </c>
      <c r="D3416" s="4" t="s">
        <v>3827</v>
      </c>
      <c r="E3416" s="4" t="s">
        <v>7518</v>
      </c>
      <c r="F3416" s="4">
        <v>1608353</v>
      </c>
      <c r="G3416" s="5" t="s">
        <v>1291</v>
      </c>
      <c r="H3416" s="4">
        <v>0</v>
      </c>
      <c r="I3416" s="6">
        <v>10040000</v>
      </c>
      <c r="J3416" s="6">
        <v>3657476</v>
      </c>
      <c r="K3416" s="7">
        <f t="shared" si="106"/>
        <v>6382524</v>
      </c>
      <c r="L3416" s="4" t="str">
        <f t="shared" si="107"/>
        <v>SIN REPORTE</v>
      </c>
    </row>
    <row r="3417" spans="1:12" x14ac:dyDescent="0.2">
      <c r="A3417" s="4" t="s">
        <v>11</v>
      </c>
      <c r="B3417" s="4" t="s">
        <v>67</v>
      </c>
      <c r="C3417" s="4" t="s">
        <v>1367</v>
      </c>
      <c r="D3417" s="4" t="s">
        <v>674</v>
      </c>
      <c r="E3417" s="4" t="s">
        <v>7519</v>
      </c>
      <c r="F3417" s="4">
        <v>1604840</v>
      </c>
      <c r="G3417" s="5" t="s">
        <v>1291</v>
      </c>
      <c r="H3417" s="4">
        <v>0</v>
      </c>
      <c r="I3417" s="6">
        <v>10050000</v>
      </c>
      <c r="J3417" s="6">
        <v>3658480</v>
      </c>
      <c r="K3417" s="7">
        <f t="shared" si="106"/>
        <v>6391520</v>
      </c>
      <c r="L3417" s="4" t="str">
        <f t="shared" si="107"/>
        <v>SIN REPORTE</v>
      </c>
    </row>
    <row r="3418" spans="1:12" x14ac:dyDescent="0.2">
      <c r="A3418" s="4" t="s">
        <v>11</v>
      </c>
      <c r="B3418" s="4" t="s">
        <v>12</v>
      </c>
      <c r="C3418" s="4" t="s">
        <v>887</v>
      </c>
      <c r="D3418" s="4" t="s">
        <v>1076</v>
      </c>
      <c r="E3418" s="4" t="s">
        <v>7520</v>
      </c>
      <c r="F3418" s="4">
        <v>637072</v>
      </c>
      <c r="G3418" s="5" t="s">
        <v>1291</v>
      </c>
      <c r="H3418" s="4">
        <v>0</v>
      </c>
      <c r="I3418" s="6">
        <v>10060000</v>
      </c>
      <c r="J3418" s="6">
        <v>3659484</v>
      </c>
      <c r="K3418" s="7">
        <f t="shared" si="106"/>
        <v>6400516</v>
      </c>
      <c r="L3418" s="4" t="str">
        <f t="shared" si="107"/>
        <v>SIN REPORTE</v>
      </c>
    </row>
    <row r="3419" spans="1:12" x14ac:dyDescent="0.2">
      <c r="A3419" s="4" t="s">
        <v>11</v>
      </c>
      <c r="B3419" s="4" t="s">
        <v>25</v>
      </c>
      <c r="C3419" s="4" t="s">
        <v>1367</v>
      </c>
      <c r="D3419" s="4" t="s">
        <v>2719</v>
      </c>
      <c r="E3419" s="4" t="s">
        <v>7521</v>
      </c>
      <c r="F3419" s="4">
        <v>859189</v>
      </c>
      <c r="G3419" s="5" t="s">
        <v>1291</v>
      </c>
      <c r="H3419" s="4">
        <v>0</v>
      </c>
      <c r="I3419" s="6">
        <v>10070000</v>
      </c>
      <c r="J3419" s="6">
        <v>3660488</v>
      </c>
      <c r="K3419" s="7">
        <f t="shared" si="106"/>
        <v>6409512</v>
      </c>
      <c r="L3419" s="4" t="str">
        <f t="shared" si="107"/>
        <v>SIN REPORTE</v>
      </c>
    </row>
    <row r="3420" spans="1:12" x14ac:dyDescent="0.2">
      <c r="A3420" s="4" t="s">
        <v>11</v>
      </c>
      <c r="B3420" s="4" t="s">
        <v>25</v>
      </c>
      <c r="C3420" s="4" t="s">
        <v>700</v>
      </c>
      <c r="D3420" s="4" t="s">
        <v>3828</v>
      </c>
      <c r="E3420" s="4" t="s">
        <v>7522</v>
      </c>
      <c r="F3420" s="4">
        <v>735058</v>
      </c>
      <c r="G3420" s="5" t="s">
        <v>1291</v>
      </c>
      <c r="H3420" s="4">
        <v>0</v>
      </c>
      <c r="I3420" s="6">
        <v>10080000</v>
      </c>
      <c r="J3420" s="6">
        <v>3661492</v>
      </c>
      <c r="K3420" s="7">
        <f t="shared" si="106"/>
        <v>6418508</v>
      </c>
      <c r="L3420" s="4" t="str">
        <f t="shared" si="107"/>
        <v>SIN REPORTE</v>
      </c>
    </row>
    <row r="3421" spans="1:12" x14ac:dyDescent="0.2">
      <c r="A3421" s="4" t="s">
        <v>11</v>
      </c>
      <c r="B3421" s="4" t="s">
        <v>12</v>
      </c>
      <c r="C3421" s="4" t="s">
        <v>3829</v>
      </c>
      <c r="D3421" s="4" t="s">
        <v>3830</v>
      </c>
      <c r="E3421" s="4" t="s">
        <v>7523</v>
      </c>
      <c r="F3421" s="4">
        <v>526648</v>
      </c>
      <c r="G3421" s="5" t="s">
        <v>1291</v>
      </c>
      <c r="H3421" s="4">
        <v>0</v>
      </c>
      <c r="I3421" s="6">
        <v>10090000</v>
      </c>
      <c r="J3421" s="6">
        <v>3662496</v>
      </c>
      <c r="K3421" s="7">
        <f t="shared" si="106"/>
        <v>6427504</v>
      </c>
      <c r="L3421" s="4" t="str">
        <f t="shared" si="107"/>
        <v>SIN REPORTE</v>
      </c>
    </row>
    <row r="3422" spans="1:12" x14ac:dyDescent="0.2">
      <c r="A3422" s="4" t="s">
        <v>11</v>
      </c>
      <c r="B3422" s="4" t="s">
        <v>25</v>
      </c>
      <c r="C3422" s="4" t="s">
        <v>1045</v>
      </c>
      <c r="D3422" s="4" t="s">
        <v>3831</v>
      </c>
      <c r="E3422" s="4" t="s">
        <v>7524</v>
      </c>
      <c r="F3422" s="4">
        <v>1745692</v>
      </c>
      <c r="G3422" s="5" t="s">
        <v>1291</v>
      </c>
      <c r="H3422" s="4">
        <v>0</v>
      </c>
      <c r="I3422" s="6">
        <v>10100000</v>
      </c>
      <c r="J3422" s="6">
        <v>3663500</v>
      </c>
      <c r="K3422" s="7">
        <f t="shared" si="106"/>
        <v>6436500</v>
      </c>
      <c r="L3422" s="4" t="str">
        <f t="shared" si="107"/>
        <v>SIN REPORTE</v>
      </c>
    </row>
    <row r="3423" spans="1:12" x14ac:dyDescent="0.2">
      <c r="A3423" s="4" t="s">
        <v>11</v>
      </c>
      <c r="B3423" s="4" t="s">
        <v>12</v>
      </c>
      <c r="C3423" s="4" t="s">
        <v>3829</v>
      </c>
      <c r="D3423" s="4" t="s">
        <v>3832</v>
      </c>
      <c r="E3423" s="4" t="s">
        <v>7525</v>
      </c>
      <c r="F3423" s="4">
        <v>600617</v>
      </c>
      <c r="G3423" s="5" t="s">
        <v>1291</v>
      </c>
      <c r="H3423" s="4">
        <v>0</v>
      </c>
      <c r="I3423" s="6">
        <v>10110000</v>
      </c>
      <c r="J3423" s="6">
        <v>3664504</v>
      </c>
      <c r="K3423" s="7">
        <f t="shared" si="106"/>
        <v>6445496</v>
      </c>
      <c r="L3423" s="4" t="str">
        <f t="shared" si="107"/>
        <v>SIN REPORTE</v>
      </c>
    </row>
    <row r="3424" spans="1:12" x14ac:dyDescent="0.2">
      <c r="A3424" s="4" t="s">
        <v>11</v>
      </c>
      <c r="B3424" s="4" t="s">
        <v>67</v>
      </c>
      <c r="C3424" s="4" t="s">
        <v>700</v>
      </c>
      <c r="D3424" s="4" t="s">
        <v>3833</v>
      </c>
      <c r="E3424" s="4" t="s">
        <v>7526</v>
      </c>
      <c r="F3424" s="4">
        <v>578805</v>
      </c>
      <c r="G3424" s="5" t="s">
        <v>1291</v>
      </c>
      <c r="H3424" s="4">
        <v>0</v>
      </c>
      <c r="I3424" s="6">
        <v>10120000</v>
      </c>
      <c r="J3424" s="6">
        <v>3665508</v>
      </c>
      <c r="K3424" s="7">
        <f t="shared" si="106"/>
        <v>6454492</v>
      </c>
      <c r="L3424" s="4" t="str">
        <f t="shared" si="107"/>
        <v>SIN REPORTE</v>
      </c>
    </row>
    <row r="3425" spans="1:12" x14ac:dyDescent="0.2">
      <c r="A3425" s="4" t="s">
        <v>11</v>
      </c>
      <c r="B3425" s="4" t="s">
        <v>12</v>
      </c>
      <c r="C3425" s="4" t="s">
        <v>700</v>
      </c>
      <c r="D3425" s="4" t="s">
        <v>3834</v>
      </c>
      <c r="E3425" s="4" t="s">
        <v>7527</v>
      </c>
      <c r="F3425" s="4">
        <v>1535911</v>
      </c>
      <c r="G3425" s="5" t="s">
        <v>1291</v>
      </c>
      <c r="H3425" s="4">
        <v>0</v>
      </c>
      <c r="I3425" s="6">
        <v>10130000</v>
      </c>
      <c r="J3425" s="6">
        <v>3666512</v>
      </c>
      <c r="K3425" s="7">
        <f t="shared" si="106"/>
        <v>6463488</v>
      </c>
      <c r="L3425" s="4" t="str">
        <f t="shared" si="107"/>
        <v>SIN REPORTE</v>
      </c>
    </row>
    <row r="3426" spans="1:12" x14ac:dyDescent="0.2">
      <c r="A3426" s="4" t="s">
        <v>11</v>
      </c>
      <c r="B3426" s="4" t="s">
        <v>22</v>
      </c>
      <c r="C3426" s="4" t="s">
        <v>700</v>
      </c>
      <c r="D3426" s="4" t="s">
        <v>3835</v>
      </c>
      <c r="E3426" s="4" t="s">
        <v>7528</v>
      </c>
      <c r="F3426" s="4">
        <v>801090</v>
      </c>
      <c r="G3426" s="5" t="s">
        <v>1291</v>
      </c>
      <c r="H3426" s="4">
        <v>0</v>
      </c>
      <c r="I3426" s="6">
        <v>10140000</v>
      </c>
      <c r="J3426" s="6">
        <v>3667516</v>
      </c>
      <c r="K3426" s="7">
        <f t="shared" si="106"/>
        <v>6472484</v>
      </c>
      <c r="L3426" s="4" t="str">
        <f t="shared" si="107"/>
        <v>SIN REPORTE</v>
      </c>
    </row>
    <row r="3427" spans="1:12" x14ac:dyDescent="0.2">
      <c r="A3427" s="4" t="s">
        <v>11</v>
      </c>
      <c r="B3427" s="4" t="s">
        <v>12</v>
      </c>
      <c r="C3427" s="4" t="s">
        <v>700</v>
      </c>
      <c r="D3427" s="4" t="s">
        <v>3836</v>
      </c>
      <c r="E3427" s="4" t="s">
        <v>7529</v>
      </c>
      <c r="F3427" s="4">
        <v>1661030</v>
      </c>
      <c r="G3427" s="5" t="s">
        <v>1291</v>
      </c>
      <c r="H3427" s="4">
        <v>0</v>
      </c>
      <c r="I3427" s="6">
        <v>10150000</v>
      </c>
      <c r="J3427" s="6">
        <v>3668520</v>
      </c>
      <c r="K3427" s="7">
        <f t="shared" si="106"/>
        <v>6481480</v>
      </c>
      <c r="L3427" s="4" t="str">
        <f t="shared" si="107"/>
        <v>SIN REPORTE</v>
      </c>
    </row>
    <row r="3428" spans="1:12" x14ac:dyDescent="0.2">
      <c r="A3428" s="4" t="s">
        <v>11</v>
      </c>
      <c r="B3428" s="4" t="s">
        <v>19</v>
      </c>
      <c r="C3428" s="4" t="s">
        <v>2425</v>
      </c>
      <c r="D3428" s="4" t="s">
        <v>3837</v>
      </c>
      <c r="E3428" s="4" t="s">
        <v>7530</v>
      </c>
      <c r="F3428" s="4">
        <v>609626</v>
      </c>
      <c r="G3428" s="5" t="s">
        <v>1291</v>
      </c>
      <c r="H3428" s="4">
        <v>0</v>
      </c>
      <c r="I3428" s="6">
        <v>10160000</v>
      </c>
      <c r="J3428" s="6">
        <v>3669524</v>
      </c>
      <c r="K3428" s="7">
        <f t="shared" si="106"/>
        <v>6490476</v>
      </c>
      <c r="L3428" s="4" t="str">
        <f t="shared" si="107"/>
        <v>SIN REPORTE</v>
      </c>
    </row>
    <row r="3429" spans="1:12" x14ac:dyDescent="0.2">
      <c r="A3429" s="4" t="s">
        <v>11</v>
      </c>
      <c r="B3429" s="4" t="s">
        <v>50</v>
      </c>
      <c r="C3429" s="4" t="s">
        <v>1369</v>
      </c>
      <c r="D3429" s="4" t="s">
        <v>3838</v>
      </c>
      <c r="E3429" s="4" t="s">
        <v>7531</v>
      </c>
      <c r="F3429" s="4">
        <v>609030</v>
      </c>
      <c r="G3429" s="5" t="s">
        <v>1291</v>
      </c>
      <c r="H3429" s="4">
        <v>0</v>
      </c>
      <c r="I3429" s="6">
        <v>10170000</v>
      </c>
      <c r="J3429" s="6">
        <v>3670528</v>
      </c>
      <c r="K3429" s="7">
        <f t="shared" si="106"/>
        <v>6499472</v>
      </c>
      <c r="L3429" s="4" t="str">
        <f t="shared" si="107"/>
        <v>SIN REPORTE</v>
      </c>
    </row>
    <row r="3430" spans="1:12" x14ac:dyDescent="0.2">
      <c r="A3430" s="4" t="s">
        <v>11</v>
      </c>
      <c r="B3430" s="4" t="s">
        <v>50</v>
      </c>
      <c r="C3430" s="4" t="s">
        <v>867</v>
      </c>
      <c r="D3430" s="4" t="s">
        <v>377</v>
      </c>
      <c r="E3430" s="4" t="s">
        <v>7532</v>
      </c>
      <c r="F3430" s="4">
        <v>1390424</v>
      </c>
      <c r="G3430" s="5" t="s">
        <v>1291</v>
      </c>
      <c r="H3430" s="4">
        <v>0</v>
      </c>
      <c r="I3430" s="6">
        <v>10180000</v>
      </c>
      <c r="J3430" s="6">
        <v>3671532</v>
      </c>
      <c r="K3430" s="7">
        <f t="shared" si="106"/>
        <v>6508468</v>
      </c>
      <c r="L3430" s="4" t="str">
        <f t="shared" si="107"/>
        <v>SIN REPORTE</v>
      </c>
    </row>
    <row r="3431" spans="1:12" x14ac:dyDescent="0.2">
      <c r="A3431" s="4" t="s">
        <v>11</v>
      </c>
      <c r="B3431" s="4" t="s">
        <v>50</v>
      </c>
      <c r="C3431" s="4" t="s">
        <v>1020</v>
      </c>
      <c r="D3431" s="4" t="s">
        <v>3839</v>
      </c>
      <c r="E3431" s="4" t="s">
        <v>7533</v>
      </c>
      <c r="F3431" s="4">
        <v>731164</v>
      </c>
      <c r="G3431" s="5" t="s">
        <v>1291</v>
      </c>
      <c r="H3431" s="4">
        <v>0</v>
      </c>
      <c r="I3431" s="6">
        <v>10190000</v>
      </c>
      <c r="J3431" s="6">
        <v>3672536</v>
      </c>
      <c r="K3431" s="7">
        <f t="shared" si="106"/>
        <v>6517464</v>
      </c>
      <c r="L3431" s="4" t="str">
        <f t="shared" si="107"/>
        <v>SIN REPORTE</v>
      </c>
    </row>
    <row r="3432" spans="1:12" x14ac:dyDescent="0.2">
      <c r="A3432" s="4" t="s">
        <v>11</v>
      </c>
      <c r="B3432" s="4" t="s">
        <v>12</v>
      </c>
      <c r="C3432" s="4" t="s">
        <v>1166</v>
      </c>
      <c r="D3432" s="4" t="s">
        <v>3840</v>
      </c>
      <c r="E3432" s="4" t="s">
        <v>7534</v>
      </c>
      <c r="F3432" s="4">
        <v>997294</v>
      </c>
      <c r="G3432" s="5" t="s">
        <v>1291</v>
      </c>
      <c r="H3432" s="4">
        <v>0</v>
      </c>
      <c r="I3432" s="6">
        <v>10200000</v>
      </c>
      <c r="J3432" s="6">
        <v>3673540</v>
      </c>
      <c r="K3432" s="7">
        <f t="shared" si="106"/>
        <v>6526460</v>
      </c>
      <c r="L3432" s="4" t="str">
        <f t="shared" si="107"/>
        <v>SIN REPORTE</v>
      </c>
    </row>
    <row r="3433" spans="1:12" x14ac:dyDescent="0.2">
      <c r="A3433" s="4" t="s">
        <v>11</v>
      </c>
      <c r="B3433" s="4" t="s">
        <v>22</v>
      </c>
      <c r="C3433" s="4" t="s">
        <v>191</v>
      </c>
      <c r="D3433" s="4" t="s">
        <v>3841</v>
      </c>
      <c r="E3433" s="4" t="s">
        <v>7535</v>
      </c>
      <c r="F3433" s="4">
        <v>68029</v>
      </c>
      <c r="G3433" s="5" t="s">
        <v>1291</v>
      </c>
      <c r="H3433" s="4">
        <v>0</v>
      </c>
      <c r="I3433" s="6">
        <v>10210000</v>
      </c>
      <c r="J3433" s="6">
        <v>3674544</v>
      </c>
      <c r="K3433" s="7">
        <f t="shared" si="106"/>
        <v>6535456</v>
      </c>
      <c r="L3433" s="4" t="str">
        <f t="shared" si="107"/>
        <v>SIN REPORTE</v>
      </c>
    </row>
    <row r="3434" spans="1:12" x14ac:dyDescent="0.2">
      <c r="A3434" s="4" t="s">
        <v>11</v>
      </c>
      <c r="B3434" s="4" t="s">
        <v>12</v>
      </c>
      <c r="C3434" s="4" t="s">
        <v>193</v>
      </c>
      <c r="D3434" s="4" t="s">
        <v>258</v>
      </c>
      <c r="E3434" s="4" t="s">
        <v>7536</v>
      </c>
      <c r="F3434" s="4">
        <v>1608841</v>
      </c>
      <c r="G3434" s="5" t="s">
        <v>1291</v>
      </c>
      <c r="H3434" s="4">
        <v>0</v>
      </c>
      <c r="I3434" s="6">
        <v>10220000</v>
      </c>
      <c r="J3434" s="6">
        <v>3675548</v>
      </c>
      <c r="K3434" s="7">
        <f t="shared" si="106"/>
        <v>6544452</v>
      </c>
      <c r="L3434" s="4" t="str">
        <f t="shared" si="107"/>
        <v>SIN REPORTE</v>
      </c>
    </row>
    <row r="3435" spans="1:12" x14ac:dyDescent="0.2">
      <c r="A3435" s="4" t="s">
        <v>11</v>
      </c>
      <c r="B3435" s="4" t="s">
        <v>19</v>
      </c>
      <c r="C3435" s="4" t="s">
        <v>193</v>
      </c>
      <c r="D3435" s="4" t="s">
        <v>796</v>
      </c>
      <c r="E3435" s="4" t="s">
        <v>7537</v>
      </c>
      <c r="F3435" s="4">
        <v>676039</v>
      </c>
      <c r="G3435" s="5" t="s">
        <v>1291</v>
      </c>
      <c r="H3435" s="4">
        <v>0</v>
      </c>
      <c r="I3435" s="6">
        <v>10230000</v>
      </c>
      <c r="J3435" s="6">
        <v>3676552</v>
      </c>
      <c r="K3435" s="7">
        <f t="shared" si="106"/>
        <v>6553448</v>
      </c>
      <c r="L3435" s="4" t="str">
        <f t="shared" si="107"/>
        <v>SIN REPORTE</v>
      </c>
    </row>
    <row r="3436" spans="1:12" x14ac:dyDescent="0.2">
      <c r="A3436" s="4" t="s">
        <v>11</v>
      </c>
      <c r="B3436" s="4" t="s">
        <v>12</v>
      </c>
      <c r="C3436" s="4" t="s">
        <v>193</v>
      </c>
      <c r="D3436" s="4" t="s">
        <v>3842</v>
      </c>
      <c r="E3436" s="4" t="s">
        <v>7538</v>
      </c>
      <c r="F3436" s="4">
        <v>588093</v>
      </c>
      <c r="G3436" s="5" t="s">
        <v>1291</v>
      </c>
      <c r="H3436" s="4">
        <v>0</v>
      </c>
      <c r="I3436" s="6">
        <v>10240000</v>
      </c>
      <c r="J3436" s="6">
        <v>3677556</v>
      </c>
      <c r="K3436" s="7">
        <f t="shared" si="106"/>
        <v>6562444</v>
      </c>
      <c r="L3436" s="4" t="str">
        <f t="shared" si="107"/>
        <v>SIN REPORTE</v>
      </c>
    </row>
    <row r="3437" spans="1:12" x14ac:dyDescent="0.2">
      <c r="A3437" s="4" t="s">
        <v>11</v>
      </c>
      <c r="B3437" s="4" t="s">
        <v>12</v>
      </c>
      <c r="C3437" s="4" t="s">
        <v>3540</v>
      </c>
      <c r="D3437" s="4" t="s">
        <v>2689</v>
      </c>
      <c r="E3437" s="4" t="s">
        <v>7539</v>
      </c>
      <c r="F3437" s="4">
        <v>585628</v>
      </c>
      <c r="G3437" s="5" t="s">
        <v>1291</v>
      </c>
      <c r="H3437" s="4">
        <v>0</v>
      </c>
      <c r="I3437" s="6">
        <v>10250000</v>
      </c>
      <c r="J3437" s="6">
        <v>3678560</v>
      </c>
      <c r="K3437" s="7">
        <f t="shared" si="106"/>
        <v>6571440</v>
      </c>
      <c r="L3437" s="4" t="str">
        <f t="shared" si="107"/>
        <v>SIN REPORTE</v>
      </c>
    </row>
    <row r="3438" spans="1:12" x14ac:dyDescent="0.2">
      <c r="A3438" s="4" t="s">
        <v>11</v>
      </c>
      <c r="B3438" s="4" t="s">
        <v>12</v>
      </c>
      <c r="C3438" s="4" t="s">
        <v>3655</v>
      </c>
      <c r="D3438" s="4" t="s">
        <v>3843</v>
      </c>
      <c r="E3438" s="4" t="s">
        <v>7540</v>
      </c>
      <c r="F3438" s="4">
        <v>763902</v>
      </c>
      <c r="G3438" s="5" t="s">
        <v>1291</v>
      </c>
      <c r="H3438" s="4">
        <v>0</v>
      </c>
      <c r="I3438" s="6">
        <v>10260000</v>
      </c>
      <c r="J3438" s="6">
        <v>3679564</v>
      </c>
      <c r="K3438" s="7">
        <f t="shared" si="106"/>
        <v>6580436</v>
      </c>
      <c r="L3438" s="4" t="str">
        <f t="shared" si="107"/>
        <v>SIN REPORTE</v>
      </c>
    </row>
    <row r="3439" spans="1:12" x14ac:dyDescent="0.2">
      <c r="A3439" s="4" t="s">
        <v>11</v>
      </c>
      <c r="B3439" s="4" t="s">
        <v>67</v>
      </c>
      <c r="C3439" s="4" t="s">
        <v>1027</v>
      </c>
      <c r="D3439" s="4" t="s">
        <v>3844</v>
      </c>
      <c r="E3439" s="4" t="s">
        <v>7541</v>
      </c>
      <c r="F3439" s="4">
        <v>508695</v>
      </c>
      <c r="G3439" s="5" t="s">
        <v>1291</v>
      </c>
      <c r="H3439" s="4">
        <v>0</v>
      </c>
      <c r="I3439" s="6">
        <v>10270000</v>
      </c>
      <c r="J3439" s="6">
        <v>3680568</v>
      </c>
      <c r="K3439" s="7">
        <f t="shared" si="106"/>
        <v>6589432</v>
      </c>
      <c r="L3439" s="4" t="str">
        <f t="shared" si="107"/>
        <v>SIN REPORTE</v>
      </c>
    </row>
    <row r="3440" spans="1:12" x14ac:dyDescent="0.2">
      <c r="A3440" s="4" t="s">
        <v>11</v>
      </c>
      <c r="B3440" s="4" t="s">
        <v>12</v>
      </c>
      <c r="C3440" s="4" t="s">
        <v>3845</v>
      </c>
      <c r="D3440" s="4" t="s">
        <v>3846</v>
      </c>
      <c r="E3440" s="4" t="s">
        <v>7542</v>
      </c>
      <c r="F3440" s="4">
        <v>1600343</v>
      </c>
      <c r="G3440" s="5" t="s">
        <v>1291</v>
      </c>
      <c r="H3440" s="4">
        <v>0</v>
      </c>
      <c r="I3440" s="6">
        <v>10280000</v>
      </c>
      <c r="J3440" s="6">
        <v>3681572</v>
      </c>
      <c r="K3440" s="7">
        <f t="shared" si="106"/>
        <v>6598428</v>
      </c>
      <c r="L3440" s="4" t="str">
        <f t="shared" si="107"/>
        <v>SIN REPORTE</v>
      </c>
    </row>
    <row r="3441" spans="1:12" x14ac:dyDescent="0.2">
      <c r="A3441" s="4" t="s">
        <v>11</v>
      </c>
      <c r="B3441" s="4" t="s">
        <v>19</v>
      </c>
      <c r="C3441" s="4" t="s">
        <v>1375</v>
      </c>
      <c r="D3441" s="4" t="s">
        <v>3847</v>
      </c>
      <c r="E3441" s="4" t="s">
        <v>7543</v>
      </c>
      <c r="F3441" s="4">
        <v>1297298</v>
      </c>
      <c r="G3441" s="5" t="s">
        <v>1291</v>
      </c>
      <c r="H3441" s="4">
        <v>0</v>
      </c>
      <c r="I3441" s="6">
        <v>10290000</v>
      </c>
      <c r="J3441" s="6">
        <v>3682576</v>
      </c>
      <c r="K3441" s="7">
        <f t="shared" si="106"/>
        <v>6607424</v>
      </c>
      <c r="L3441" s="4" t="str">
        <f t="shared" si="107"/>
        <v>SIN REPORTE</v>
      </c>
    </row>
    <row r="3442" spans="1:12" x14ac:dyDescent="0.2">
      <c r="A3442" s="4" t="s">
        <v>11</v>
      </c>
      <c r="B3442" s="4" t="s">
        <v>12</v>
      </c>
      <c r="C3442" s="4" t="s">
        <v>3848</v>
      </c>
      <c r="D3442" s="4" t="s">
        <v>3849</v>
      </c>
      <c r="E3442" s="4" t="s">
        <v>7544</v>
      </c>
      <c r="F3442" s="4">
        <v>118428</v>
      </c>
      <c r="G3442" s="5" t="s">
        <v>1291</v>
      </c>
      <c r="H3442" s="4">
        <v>0</v>
      </c>
      <c r="I3442" s="6">
        <v>10300000</v>
      </c>
      <c r="J3442" s="6">
        <v>3683580</v>
      </c>
      <c r="K3442" s="7">
        <f t="shared" si="106"/>
        <v>6616420</v>
      </c>
      <c r="L3442" s="4" t="str">
        <f t="shared" si="107"/>
        <v>SIN REPORTE</v>
      </c>
    </row>
    <row r="3443" spans="1:12" x14ac:dyDescent="0.2">
      <c r="A3443" s="4" t="s">
        <v>11</v>
      </c>
      <c r="B3443" s="4" t="s">
        <v>25</v>
      </c>
      <c r="C3443" s="4" t="s">
        <v>3850</v>
      </c>
      <c r="D3443" s="4" t="s">
        <v>1415</v>
      </c>
      <c r="E3443" s="4" t="s">
        <v>7545</v>
      </c>
      <c r="F3443" s="4">
        <v>1382231</v>
      </c>
      <c r="G3443" s="5" t="s">
        <v>1291</v>
      </c>
      <c r="H3443" s="4">
        <v>0</v>
      </c>
      <c r="I3443" s="6">
        <v>10310000</v>
      </c>
      <c r="J3443" s="6">
        <v>3684584</v>
      </c>
      <c r="K3443" s="7">
        <f t="shared" si="106"/>
        <v>6625416</v>
      </c>
      <c r="L3443" s="4" t="str">
        <f t="shared" si="107"/>
        <v>SIN REPORTE</v>
      </c>
    </row>
    <row r="3444" spans="1:12" x14ac:dyDescent="0.2">
      <c r="A3444" s="4" t="s">
        <v>11</v>
      </c>
      <c r="B3444" s="4" t="s">
        <v>12</v>
      </c>
      <c r="C3444" s="4" t="s">
        <v>1375</v>
      </c>
      <c r="D3444" s="4" t="s">
        <v>2685</v>
      </c>
      <c r="E3444" s="4" t="s">
        <v>7546</v>
      </c>
      <c r="F3444" s="4">
        <v>1432465</v>
      </c>
      <c r="G3444" s="5" t="s">
        <v>1291</v>
      </c>
      <c r="H3444" s="4">
        <v>0</v>
      </c>
      <c r="I3444" s="6">
        <v>10320000</v>
      </c>
      <c r="J3444" s="6">
        <v>3685588</v>
      </c>
      <c r="K3444" s="7">
        <f t="shared" si="106"/>
        <v>6634412</v>
      </c>
      <c r="L3444" s="4" t="str">
        <f t="shared" si="107"/>
        <v>SIN REPORTE</v>
      </c>
    </row>
    <row r="3445" spans="1:12" x14ac:dyDescent="0.2">
      <c r="A3445" s="4" t="s">
        <v>11</v>
      </c>
      <c r="B3445" s="4" t="s">
        <v>12</v>
      </c>
      <c r="C3445" s="4" t="s">
        <v>1375</v>
      </c>
      <c r="D3445" s="4" t="s">
        <v>3566</v>
      </c>
      <c r="E3445" s="4" t="s">
        <v>7547</v>
      </c>
      <c r="F3445" s="4">
        <v>103149</v>
      </c>
      <c r="G3445" s="5" t="s">
        <v>1291</v>
      </c>
      <c r="H3445" s="4">
        <v>0</v>
      </c>
      <c r="I3445" s="6">
        <v>10330000</v>
      </c>
      <c r="J3445" s="6">
        <v>3686592</v>
      </c>
      <c r="K3445" s="7">
        <f t="shared" si="106"/>
        <v>6643408</v>
      </c>
      <c r="L3445" s="4" t="str">
        <f t="shared" si="107"/>
        <v>SIN REPORTE</v>
      </c>
    </row>
    <row r="3446" spans="1:12" x14ac:dyDescent="0.2">
      <c r="A3446" s="4" t="s">
        <v>11</v>
      </c>
      <c r="B3446" s="4" t="s">
        <v>12</v>
      </c>
      <c r="C3446" s="4" t="s">
        <v>1375</v>
      </c>
      <c r="D3446" s="4" t="s">
        <v>1007</v>
      </c>
      <c r="E3446" s="4" t="s">
        <v>7548</v>
      </c>
      <c r="F3446" s="4">
        <v>1608361</v>
      </c>
      <c r="G3446" s="5" t="s">
        <v>1291</v>
      </c>
      <c r="H3446" s="4">
        <v>0</v>
      </c>
      <c r="I3446" s="6">
        <v>10340000</v>
      </c>
      <c r="J3446" s="6">
        <v>3687596</v>
      </c>
      <c r="K3446" s="7">
        <f t="shared" si="106"/>
        <v>6652404</v>
      </c>
      <c r="L3446" s="4" t="str">
        <f t="shared" si="107"/>
        <v>SIN REPORTE</v>
      </c>
    </row>
    <row r="3447" spans="1:12" x14ac:dyDescent="0.2">
      <c r="A3447" s="4" t="s">
        <v>11</v>
      </c>
      <c r="B3447" s="4" t="s">
        <v>19</v>
      </c>
      <c r="C3447" s="4" t="s">
        <v>1375</v>
      </c>
      <c r="D3447" s="4" t="s">
        <v>3851</v>
      </c>
      <c r="E3447" s="4" t="s">
        <v>7549</v>
      </c>
      <c r="F3447" s="4">
        <v>757557</v>
      </c>
      <c r="G3447" s="5" t="s">
        <v>1291</v>
      </c>
      <c r="H3447" s="4">
        <v>0</v>
      </c>
      <c r="I3447" s="6">
        <v>10350000</v>
      </c>
      <c r="J3447" s="6">
        <v>3688600</v>
      </c>
      <c r="K3447" s="7">
        <f t="shared" si="106"/>
        <v>6661400</v>
      </c>
      <c r="L3447" s="4" t="str">
        <f t="shared" si="107"/>
        <v>SIN REPORTE</v>
      </c>
    </row>
    <row r="3448" spans="1:12" x14ac:dyDescent="0.2">
      <c r="A3448" s="4" t="s">
        <v>11</v>
      </c>
      <c r="B3448" s="4" t="s">
        <v>25</v>
      </c>
      <c r="C3448" s="4" t="s">
        <v>191</v>
      </c>
      <c r="D3448" s="4" t="s">
        <v>837</v>
      </c>
      <c r="E3448" s="4" t="s">
        <v>7550</v>
      </c>
      <c r="F3448" s="4">
        <v>34674</v>
      </c>
      <c r="G3448" s="5" t="s">
        <v>1291</v>
      </c>
      <c r="H3448" s="4">
        <v>0</v>
      </c>
      <c r="I3448" s="6">
        <v>10360000</v>
      </c>
      <c r="J3448" s="6">
        <v>3689604</v>
      </c>
      <c r="K3448" s="7">
        <f t="shared" si="106"/>
        <v>6670396</v>
      </c>
      <c r="L3448" s="4" t="str">
        <f t="shared" si="107"/>
        <v>SIN REPORTE</v>
      </c>
    </row>
    <row r="3449" spans="1:12" x14ac:dyDescent="0.2">
      <c r="A3449" s="4" t="s">
        <v>11</v>
      </c>
      <c r="B3449" s="4" t="s">
        <v>25</v>
      </c>
      <c r="C3449" s="4" t="s">
        <v>3852</v>
      </c>
      <c r="D3449" s="4" t="s">
        <v>3853</v>
      </c>
      <c r="E3449" s="4" t="s">
        <v>7551</v>
      </c>
      <c r="F3449" s="4">
        <v>1017084</v>
      </c>
      <c r="G3449" s="5" t="s">
        <v>1291</v>
      </c>
      <c r="H3449" s="4">
        <v>0</v>
      </c>
      <c r="I3449" s="6">
        <v>10370000</v>
      </c>
      <c r="J3449" s="6">
        <v>3690608</v>
      </c>
      <c r="K3449" s="7">
        <f t="shared" si="106"/>
        <v>6679392</v>
      </c>
      <c r="L3449" s="4" t="str">
        <f t="shared" si="107"/>
        <v>SIN REPORTE</v>
      </c>
    </row>
    <row r="3450" spans="1:12" x14ac:dyDescent="0.2">
      <c r="A3450" s="4" t="s">
        <v>11</v>
      </c>
      <c r="B3450" s="4" t="s">
        <v>12</v>
      </c>
      <c r="C3450" s="4" t="s">
        <v>3852</v>
      </c>
      <c r="D3450" s="4" t="s">
        <v>1558</v>
      </c>
      <c r="E3450" s="4" t="s">
        <v>7552</v>
      </c>
      <c r="F3450" s="4">
        <v>685170</v>
      </c>
      <c r="G3450" s="5" t="s">
        <v>1291</v>
      </c>
      <c r="H3450" s="4">
        <v>0</v>
      </c>
      <c r="I3450" s="6">
        <v>10380000</v>
      </c>
      <c r="J3450" s="6">
        <v>3691612</v>
      </c>
      <c r="K3450" s="7">
        <f t="shared" si="106"/>
        <v>6688388</v>
      </c>
      <c r="L3450" s="4" t="str">
        <f t="shared" si="107"/>
        <v>SIN REPORTE</v>
      </c>
    </row>
    <row r="3451" spans="1:12" x14ac:dyDescent="0.2">
      <c r="A3451" s="4" t="s">
        <v>11</v>
      </c>
      <c r="B3451" s="4" t="s">
        <v>22</v>
      </c>
      <c r="C3451" s="4" t="s">
        <v>3852</v>
      </c>
      <c r="D3451" s="4" t="s">
        <v>3854</v>
      </c>
      <c r="E3451" s="4" t="s">
        <v>7553</v>
      </c>
      <c r="F3451" s="4">
        <v>740447</v>
      </c>
      <c r="G3451" s="5" t="s">
        <v>1291</v>
      </c>
      <c r="H3451" s="4">
        <v>0</v>
      </c>
      <c r="I3451" s="6">
        <v>10390000</v>
      </c>
      <c r="J3451" s="6">
        <v>3692616</v>
      </c>
      <c r="K3451" s="7">
        <f t="shared" si="106"/>
        <v>6697384</v>
      </c>
      <c r="L3451" s="4" t="str">
        <f t="shared" si="107"/>
        <v>SIN REPORTE</v>
      </c>
    </row>
    <row r="3452" spans="1:12" x14ac:dyDescent="0.2">
      <c r="A3452" s="4" t="s">
        <v>11</v>
      </c>
      <c r="B3452" s="4" t="s">
        <v>12</v>
      </c>
      <c r="C3452" s="4" t="s">
        <v>3855</v>
      </c>
      <c r="D3452" s="4" t="s">
        <v>2868</v>
      </c>
      <c r="E3452" s="4" t="s">
        <v>7554</v>
      </c>
      <c r="F3452" s="4">
        <v>769776</v>
      </c>
      <c r="G3452" s="5" t="s">
        <v>1291</v>
      </c>
      <c r="H3452" s="4">
        <v>0</v>
      </c>
      <c r="I3452" s="6">
        <v>10400000</v>
      </c>
      <c r="J3452" s="6">
        <v>3693620</v>
      </c>
      <c r="K3452" s="7">
        <f t="shared" si="106"/>
        <v>6706380</v>
      </c>
      <c r="L3452" s="4" t="str">
        <f t="shared" si="107"/>
        <v>SIN REPORTE</v>
      </c>
    </row>
    <row r="3453" spans="1:12" x14ac:dyDescent="0.2">
      <c r="A3453" s="4" t="s">
        <v>11</v>
      </c>
      <c r="B3453" s="4" t="s">
        <v>146</v>
      </c>
      <c r="C3453" s="4" t="s">
        <v>2520</v>
      </c>
      <c r="D3453" s="4" t="s">
        <v>3628</v>
      </c>
      <c r="E3453" s="4" t="s">
        <v>7555</v>
      </c>
      <c r="F3453" s="4">
        <v>1521044</v>
      </c>
      <c r="G3453" s="5" t="s">
        <v>1291</v>
      </c>
      <c r="H3453" s="4">
        <v>0</v>
      </c>
      <c r="I3453" s="6">
        <v>10410000</v>
      </c>
      <c r="J3453" s="6">
        <v>3694624</v>
      </c>
      <c r="K3453" s="7">
        <f t="shared" si="106"/>
        <v>6715376</v>
      </c>
      <c r="L3453" s="4" t="str">
        <f t="shared" si="107"/>
        <v>SIN REPORTE</v>
      </c>
    </row>
    <row r="3454" spans="1:12" x14ac:dyDescent="0.2">
      <c r="A3454" s="4" t="s">
        <v>11</v>
      </c>
      <c r="B3454" s="4" t="s">
        <v>12</v>
      </c>
      <c r="C3454" s="4" t="s">
        <v>805</v>
      </c>
      <c r="D3454" s="4" t="s">
        <v>3856</v>
      </c>
      <c r="E3454" s="4" t="s">
        <v>7556</v>
      </c>
      <c r="F3454" s="4">
        <v>1608239</v>
      </c>
      <c r="G3454" s="5" t="s">
        <v>1291</v>
      </c>
      <c r="H3454" s="4">
        <v>0</v>
      </c>
      <c r="I3454" s="6">
        <v>10420000</v>
      </c>
      <c r="J3454" s="6">
        <v>3695628</v>
      </c>
      <c r="K3454" s="7">
        <f t="shared" si="106"/>
        <v>6724372</v>
      </c>
      <c r="L3454" s="4" t="str">
        <f t="shared" si="107"/>
        <v>SIN REPORTE</v>
      </c>
    </row>
    <row r="3455" spans="1:12" x14ac:dyDescent="0.2">
      <c r="A3455" s="4" t="s">
        <v>11</v>
      </c>
      <c r="B3455" s="4" t="s">
        <v>12</v>
      </c>
      <c r="C3455" s="4" t="s">
        <v>700</v>
      </c>
      <c r="D3455" s="4" t="s">
        <v>3857</v>
      </c>
      <c r="E3455" s="4" t="s">
        <v>7557</v>
      </c>
      <c r="F3455" s="4">
        <v>857530</v>
      </c>
      <c r="G3455" s="5" t="s">
        <v>1291</v>
      </c>
      <c r="H3455" s="4">
        <v>0</v>
      </c>
      <c r="I3455" s="6">
        <v>10430000</v>
      </c>
      <c r="J3455" s="6">
        <v>3696632</v>
      </c>
      <c r="K3455" s="7">
        <f t="shared" si="106"/>
        <v>6733368</v>
      </c>
      <c r="L3455" s="4" t="str">
        <f t="shared" si="107"/>
        <v>SIN REPORTE</v>
      </c>
    </row>
    <row r="3456" spans="1:12" x14ac:dyDescent="0.2">
      <c r="A3456" s="4" t="s">
        <v>11</v>
      </c>
      <c r="B3456" s="4" t="s">
        <v>50</v>
      </c>
      <c r="C3456" s="4" t="s">
        <v>542</v>
      </c>
      <c r="D3456" s="4" t="s">
        <v>3858</v>
      </c>
      <c r="E3456" s="4" t="s">
        <v>7558</v>
      </c>
      <c r="F3456" s="4">
        <v>1444734</v>
      </c>
      <c r="G3456" s="5" t="s">
        <v>1291</v>
      </c>
      <c r="H3456" s="4">
        <v>0</v>
      </c>
      <c r="I3456" s="6">
        <v>10440000</v>
      </c>
      <c r="J3456" s="6">
        <v>3697636</v>
      </c>
      <c r="K3456" s="7">
        <f t="shared" si="106"/>
        <v>6742364</v>
      </c>
      <c r="L3456" s="4" t="str">
        <f t="shared" si="107"/>
        <v>SIN REPORTE</v>
      </c>
    </row>
    <row r="3457" spans="1:12" x14ac:dyDescent="0.2">
      <c r="A3457" s="4" t="s">
        <v>11</v>
      </c>
      <c r="B3457" s="4" t="s">
        <v>67</v>
      </c>
      <c r="C3457" s="4" t="s">
        <v>1377</v>
      </c>
      <c r="D3457" s="4" t="s">
        <v>343</v>
      </c>
      <c r="E3457" s="4" t="s">
        <v>7559</v>
      </c>
      <c r="F3457" s="4">
        <v>516128</v>
      </c>
      <c r="G3457" s="5" t="s">
        <v>1291</v>
      </c>
      <c r="H3457" s="4">
        <v>0</v>
      </c>
      <c r="I3457" s="6">
        <v>10450000</v>
      </c>
      <c r="J3457" s="6">
        <v>3698640</v>
      </c>
      <c r="K3457" s="7">
        <f t="shared" si="106"/>
        <v>6751360</v>
      </c>
      <c r="L3457" s="4" t="str">
        <f t="shared" si="107"/>
        <v>SIN REPORTE</v>
      </c>
    </row>
    <row r="3458" spans="1:12" x14ac:dyDescent="0.2">
      <c r="A3458" s="4" t="s">
        <v>11</v>
      </c>
      <c r="B3458" s="4" t="s">
        <v>19</v>
      </c>
      <c r="C3458" s="4" t="s">
        <v>3859</v>
      </c>
      <c r="D3458" s="4" t="s">
        <v>3860</v>
      </c>
      <c r="E3458" s="4" t="s">
        <v>7560</v>
      </c>
      <c r="F3458" s="4">
        <v>1605995</v>
      </c>
      <c r="G3458" s="5" t="s">
        <v>1291</v>
      </c>
      <c r="H3458" s="4">
        <v>0</v>
      </c>
      <c r="I3458" s="6">
        <v>10460000</v>
      </c>
      <c r="J3458" s="6">
        <v>3699644</v>
      </c>
      <c r="K3458" s="7">
        <f t="shared" si="106"/>
        <v>6760356</v>
      </c>
      <c r="L3458" s="4" t="str">
        <f t="shared" si="107"/>
        <v>SIN REPORTE</v>
      </c>
    </row>
    <row r="3459" spans="1:12" x14ac:dyDescent="0.2">
      <c r="A3459" s="4" t="s">
        <v>11</v>
      </c>
      <c r="B3459" s="4" t="s">
        <v>67</v>
      </c>
      <c r="C3459" s="4" t="s">
        <v>1957</v>
      </c>
      <c r="D3459" s="4" t="s">
        <v>79</v>
      </c>
      <c r="E3459" s="4" t="s">
        <v>7561</v>
      </c>
      <c r="F3459" s="4">
        <v>1684883</v>
      </c>
      <c r="G3459" s="5" t="s">
        <v>1291</v>
      </c>
      <c r="H3459" s="4">
        <v>0</v>
      </c>
      <c r="I3459" s="6">
        <v>10470000</v>
      </c>
      <c r="J3459" s="6">
        <v>3700648</v>
      </c>
      <c r="K3459" s="7">
        <f t="shared" ref="K3459:K3522" si="108">I3459-J3459</f>
        <v>6769352</v>
      </c>
      <c r="L3459" s="4" t="str">
        <f t="shared" ref="L3459:L3522" si="109">IF(H3459=0,"SIN REPORTE",IF(H3459&lt;=90,"COBRO JURIDICO","CARTERA CASTIGADA"))</f>
        <v>SIN REPORTE</v>
      </c>
    </row>
    <row r="3460" spans="1:12" x14ac:dyDescent="0.2">
      <c r="A3460" s="4" t="s">
        <v>11</v>
      </c>
      <c r="B3460" s="4" t="s">
        <v>12</v>
      </c>
      <c r="C3460" s="4" t="s">
        <v>627</v>
      </c>
      <c r="D3460" s="4" t="s">
        <v>3843</v>
      </c>
      <c r="E3460" s="4" t="s">
        <v>7562</v>
      </c>
      <c r="F3460" s="4">
        <v>997278</v>
      </c>
      <c r="G3460" s="5" t="s">
        <v>1291</v>
      </c>
      <c r="H3460" s="4">
        <v>0</v>
      </c>
      <c r="I3460" s="6">
        <v>10480000</v>
      </c>
      <c r="J3460" s="6">
        <v>3701652</v>
      </c>
      <c r="K3460" s="7">
        <f t="shared" si="108"/>
        <v>6778348</v>
      </c>
      <c r="L3460" s="4" t="str">
        <f t="shared" si="109"/>
        <v>SIN REPORTE</v>
      </c>
    </row>
    <row r="3461" spans="1:12" x14ac:dyDescent="0.2">
      <c r="A3461" s="4" t="s">
        <v>11</v>
      </c>
      <c r="B3461" s="4" t="s">
        <v>12</v>
      </c>
      <c r="C3461" s="4" t="s">
        <v>1246</v>
      </c>
      <c r="D3461" s="4" t="s">
        <v>3861</v>
      </c>
      <c r="E3461" s="4" t="s">
        <v>7563</v>
      </c>
      <c r="F3461" s="4">
        <v>1436656</v>
      </c>
      <c r="G3461" s="5" t="s">
        <v>1291</v>
      </c>
      <c r="H3461" s="4">
        <v>0</v>
      </c>
      <c r="I3461" s="6">
        <v>10490000</v>
      </c>
      <c r="J3461" s="6">
        <v>3702656</v>
      </c>
      <c r="K3461" s="7">
        <f t="shared" si="108"/>
        <v>6787344</v>
      </c>
      <c r="L3461" s="4" t="str">
        <f t="shared" si="109"/>
        <v>SIN REPORTE</v>
      </c>
    </row>
    <row r="3462" spans="1:12" x14ac:dyDescent="0.2">
      <c r="A3462" s="4" t="s">
        <v>11</v>
      </c>
      <c r="B3462" s="4" t="s">
        <v>157</v>
      </c>
      <c r="C3462" s="4" t="s">
        <v>627</v>
      </c>
      <c r="D3462" s="4" t="s">
        <v>458</v>
      </c>
      <c r="E3462" s="4" t="s">
        <v>7564</v>
      </c>
      <c r="F3462" s="4">
        <v>1526464</v>
      </c>
      <c r="G3462" s="5" t="s">
        <v>1291</v>
      </c>
      <c r="H3462" s="4">
        <v>0</v>
      </c>
      <c r="I3462" s="6">
        <v>10500000</v>
      </c>
      <c r="J3462" s="6">
        <v>3703660</v>
      </c>
      <c r="K3462" s="7">
        <f t="shared" si="108"/>
        <v>6796340</v>
      </c>
      <c r="L3462" s="4" t="str">
        <f t="shared" si="109"/>
        <v>SIN REPORTE</v>
      </c>
    </row>
    <row r="3463" spans="1:12" x14ac:dyDescent="0.2">
      <c r="A3463" s="4" t="s">
        <v>11</v>
      </c>
      <c r="B3463" s="4" t="s">
        <v>25</v>
      </c>
      <c r="C3463" s="4" t="s">
        <v>1032</v>
      </c>
      <c r="D3463" s="4" t="s">
        <v>3862</v>
      </c>
      <c r="E3463" s="4" t="s">
        <v>7565</v>
      </c>
      <c r="F3463" s="4">
        <v>530459</v>
      </c>
      <c r="G3463" s="5" t="s">
        <v>1291</v>
      </c>
      <c r="H3463" s="4">
        <v>0</v>
      </c>
      <c r="I3463" s="6">
        <v>10510000</v>
      </c>
      <c r="J3463" s="6">
        <v>3704664</v>
      </c>
      <c r="K3463" s="7">
        <f t="shared" si="108"/>
        <v>6805336</v>
      </c>
      <c r="L3463" s="4" t="str">
        <f t="shared" si="109"/>
        <v>SIN REPORTE</v>
      </c>
    </row>
    <row r="3464" spans="1:12" x14ac:dyDescent="0.2">
      <c r="A3464" s="4" t="s">
        <v>11</v>
      </c>
      <c r="B3464" s="4" t="s">
        <v>19</v>
      </c>
      <c r="C3464" s="4" t="s">
        <v>1032</v>
      </c>
      <c r="D3464" s="4" t="s">
        <v>3863</v>
      </c>
      <c r="E3464" s="4" t="s">
        <v>7566</v>
      </c>
      <c r="F3464" s="4">
        <v>684017</v>
      </c>
      <c r="G3464" s="5" t="s">
        <v>1291</v>
      </c>
      <c r="H3464" s="4">
        <v>0</v>
      </c>
      <c r="I3464" s="6">
        <v>10520000</v>
      </c>
      <c r="J3464" s="6">
        <v>3705668</v>
      </c>
      <c r="K3464" s="7">
        <f t="shared" si="108"/>
        <v>6814332</v>
      </c>
      <c r="L3464" s="4" t="str">
        <f t="shared" si="109"/>
        <v>SIN REPORTE</v>
      </c>
    </row>
    <row r="3465" spans="1:12" x14ac:dyDescent="0.2">
      <c r="A3465" s="4" t="s">
        <v>11</v>
      </c>
      <c r="B3465" s="4" t="s">
        <v>16</v>
      </c>
      <c r="C3465" s="4" t="s">
        <v>191</v>
      </c>
      <c r="D3465" s="4" t="s">
        <v>3864</v>
      </c>
      <c r="E3465" s="4" t="s">
        <v>7567</v>
      </c>
      <c r="F3465" s="4">
        <v>750024</v>
      </c>
      <c r="G3465" s="5" t="s">
        <v>1291</v>
      </c>
      <c r="H3465" s="4">
        <v>0</v>
      </c>
      <c r="I3465" s="6">
        <v>10530000</v>
      </c>
      <c r="J3465" s="6">
        <v>3706672</v>
      </c>
      <c r="K3465" s="7">
        <f t="shared" si="108"/>
        <v>6823328</v>
      </c>
      <c r="L3465" s="4" t="str">
        <f t="shared" si="109"/>
        <v>SIN REPORTE</v>
      </c>
    </row>
    <row r="3466" spans="1:12" x14ac:dyDescent="0.2">
      <c r="A3466" s="4" t="s">
        <v>11</v>
      </c>
      <c r="B3466" s="4" t="s">
        <v>12</v>
      </c>
      <c r="C3466" s="4" t="s">
        <v>1032</v>
      </c>
      <c r="D3466" s="4" t="s">
        <v>1586</v>
      </c>
      <c r="E3466" s="4" t="s">
        <v>7568</v>
      </c>
      <c r="F3466" s="4">
        <v>1658531</v>
      </c>
      <c r="G3466" s="5" t="s">
        <v>1291</v>
      </c>
      <c r="H3466" s="4">
        <v>0</v>
      </c>
      <c r="I3466" s="6">
        <v>10540000</v>
      </c>
      <c r="J3466" s="6">
        <v>3707676</v>
      </c>
      <c r="K3466" s="7">
        <f t="shared" si="108"/>
        <v>6832324</v>
      </c>
      <c r="L3466" s="4" t="str">
        <f t="shared" si="109"/>
        <v>SIN REPORTE</v>
      </c>
    </row>
    <row r="3467" spans="1:12" x14ac:dyDescent="0.2">
      <c r="A3467" s="4" t="s">
        <v>11</v>
      </c>
      <c r="B3467" s="4" t="s">
        <v>488</v>
      </c>
      <c r="C3467" s="4" t="s">
        <v>2506</v>
      </c>
      <c r="D3467" s="4" t="s">
        <v>3865</v>
      </c>
      <c r="E3467" s="4" t="s">
        <v>7569</v>
      </c>
      <c r="F3467" s="4">
        <v>668515</v>
      </c>
      <c r="G3467" s="5" t="s">
        <v>1291</v>
      </c>
      <c r="H3467" s="4">
        <v>0</v>
      </c>
      <c r="I3467" s="6">
        <v>10550000</v>
      </c>
      <c r="J3467" s="6">
        <v>3708680</v>
      </c>
      <c r="K3467" s="7">
        <f t="shared" si="108"/>
        <v>6841320</v>
      </c>
      <c r="L3467" s="4" t="str">
        <f t="shared" si="109"/>
        <v>SIN REPORTE</v>
      </c>
    </row>
    <row r="3468" spans="1:12" x14ac:dyDescent="0.2">
      <c r="A3468" s="4" t="s">
        <v>11</v>
      </c>
      <c r="B3468" s="4" t="s">
        <v>25</v>
      </c>
      <c r="C3468" s="4" t="s">
        <v>2506</v>
      </c>
      <c r="D3468" s="4" t="s">
        <v>3866</v>
      </c>
      <c r="E3468" s="4" t="s">
        <v>7570</v>
      </c>
      <c r="F3468" s="4">
        <v>96384</v>
      </c>
      <c r="G3468" s="5" t="s">
        <v>1291</v>
      </c>
      <c r="H3468" s="4">
        <v>0</v>
      </c>
      <c r="I3468" s="6">
        <v>10560000</v>
      </c>
      <c r="J3468" s="6">
        <v>3709684</v>
      </c>
      <c r="K3468" s="7">
        <f t="shared" si="108"/>
        <v>6850316</v>
      </c>
      <c r="L3468" s="4" t="str">
        <f t="shared" si="109"/>
        <v>SIN REPORTE</v>
      </c>
    </row>
    <row r="3469" spans="1:12" x14ac:dyDescent="0.2">
      <c r="A3469" s="4" t="s">
        <v>11</v>
      </c>
      <c r="B3469" s="4" t="s">
        <v>22</v>
      </c>
      <c r="C3469" s="4" t="s">
        <v>1381</v>
      </c>
      <c r="D3469" s="4" t="s">
        <v>3867</v>
      </c>
      <c r="E3469" s="4" t="s">
        <v>7571</v>
      </c>
      <c r="F3469" s="4">
        <v>1683224</v>
      </c>
      <c r="G3469" s="5" t="s">
        <v>1291</v>
      </c>
      <c r="H3469" s="4">
        <v>0</v>
      </c>
      <c r="I3469" s="6">
        <v>10570000</v>
      </c>
      <c r="J3469" s="6">
        <v>3710688</v>
      </c>
      <c r="K3469" s="7">
        <f t="shared" si="108"/>
        <v>6859312</v>
      </c>
      <c r="L3469" s="4" t="str">
        <f t="shared" si="109"/>
        <v>SIN REPORTE</v>
      </c>
    </row>
    <row r="3470" spans="1:12" x14ac:dyDescent="0.2">
      <c r="A3470" s="4" t="s">
        <v>11</v>
      </c>
      <c r="B3470" s="4" t="s">
        <v>22</v>
      </c>
      <c r="C3470" s="4" t="s">
        <v>2506</v>
      </c>
      <c r="D3470" s="4" t="s">
        <v>2486</v>
      </c>
      <c r="E3470" s="4" t="s">
        <v>7572</v>
      </c>
      <c r="F3470" s="4">
        <v>1171931</v>
      </c>
      <c r="G3470" s="5" t="s">
        <v>1291</v>
      </c>
      <c r="H3470" s="4">
        <v>0</v>
      </c>
      <c r="I3470" s="6">
        <v>10580000</v>
      </c>
      <c r="J3470" s="6">
        <v>3711692</v>
      </c>
      <c r="K3470" s="7">
        <f t="shared" si="108"/>
        <v>6868308</v>
      </c>
      <c r="L3470" s="4" t="str">
        <f t="shared" si="109"/>
        <v>SIN REPORTE</v>
      </c>
    </row>
    <row r="3471" spans="1:12" x14ac:dyDescent="0.2">
      <c r="A3471" s="4" t="s">
        <v>11</v>
      </c>
      <c r="B3471" s="4" t="s">
        <v>488</v>
      </c>
      <c r="C3471" s="4" t="s">
        <v>3868</v>
      </c>
      <c r="D3471" s="4" t="s">
        <v>3869</v>
      </c>
      <c r="E3471" s="4" t="s">
        <v>7573</v>
      </c>
      <c r="F3471" s="4">
        <v>35556</v>
      </c>
      <c r="G3471" s="5" t="s">
        <v>1291</v>
      </c>
      <c r="H3471" s="4">
        <v>0</v>
      </c>
      <c r="I3471" s="6">
        <v>10590000</v>
      </c>
      <c r="J3471" s="6">
        <v>3712696</v>
      </c>
      <c r="K3471" s="7">
        <f t="shared" si="108"/>
        <v>6877304</v>
      </c>
      <c r="L3471" s="4" t="str">
        <f t="shared" si="109"/>
        <v>SIN REPORTE</v>
      </c>
    </row>
    <row r="3472" spans="1:12" x14ac:dyDescent="0.2">
      <c r="A3472" s="4" t="s">
        <v>11</v>
      </c>
      <c r="B3472" s="4" t="s">
        <v>19</v>
      </c>
      <c r="C3472" s="4" t="s">
        <v>3868</v>
      </c>
      <c r="D3472" s="4" t="s">
        <v>3870</v>
      </c>
      <c r="E3472" s="4" t="s">
        <v>7574</v>
      </c>
      <c r="F3472" s="4">
        <v>602464</v>
      </c>
      <c r="G3472" s="5" t="s">
        <v>1291</v>
      </c>
      <c r="H3472" s="4">
        <v>0</v>
      </c>
      <c r="I3472" s="6">
        <v>10600000</v>
      </c>
      <c r="J3472" s="6">
        <v>3713700</v>
      </c>
      <c r="K3472" s="7">
        <f t="shared" si="108"/>
        <v>6886300</v>
      </c>
      <c r="L3472" s="4" t="str">
        <f t="shared" si="109"/>
        <v>SIN REPORTE</v>
      </c>
    </row>
    <row r="3473" spans="1:12" x14ac:dyDescent="0.2">
      <c r="A3473" s="4" t="s">
        <v>11</v>
      </c>
      <c r="B3473" s="4" t="s">
        <v>12</v>
      </c>
      <c r="C3473" s="4" t="s">
        <v>191</v>
      </c>
      <c r="D3473" s="4" t="s">
        <v>3871</v>
      </c>
      <c r="E3473" s="4" t="s">
        <v>7575</v>
      </c>
      <c r="F3473" s="4">
        <v>514420</v>
      </c>
      <c r="G3473" s="5" t="s">
        <v>1291</v>
      </c>
      <c r="H3473" s="4">
        <v>0</v>
      </c>
      <c r="I3473" s="6">
        <v>10610000</v>
      </c>
      <c r="J3473" s="6">
        <v>3714704</v>
      </c>
      <c r="K3473" s="7">
        <f t="shared" si="108"/>
        <v>6895296</v>
      </c>
      <c r="L3473" s="4" t="str">
        <f t="shared" si="109"/>
        <v>SIN REPORTE</v>
      </c>
    </row>
    <row r="3474" spans="1:12" x14ac:dyDescent="0.2">
      <c r="A3474" s="4" t="s">
        <v>11</v>
      </c>
      <c r="B3474" s="4" t="s">
        <v>19</v>
      </c>
      <c r="C3474" s="4" t="s">
        <v>1176</v>
      </c>
      <c r="D3474" s="4" t="s">
        <v>131</v>
      </c>
      <c r="E3474" s="4" t="s">
        <v>7576</v>
      </c>
      <c r="F3474" s="4">
        <v>571487</v>
      </c>
      <c r="G3474" s="5" t="s">
        <v>1291</v>
      </c>
      <c r="H3474" s="4">
        <v>0</v>
      </c>
      <c r="I3474" s="6">
        <v>10620000</v>
      </c>
      <c r="J3474" s="6">
        <v>3715708</v>
      </c>
      <c r="K3474" s="7">
        <f t="shared" si="108"/>
        <v>6904292</v>
      </c>
      <c r="L3474" s="4" t="str">
        <f t="shared" si="109"/>
        <v>SIN REPORTE</v>
      </c>
    </row>
    <row r="3475" spans="1:12" x14ac:dyDescent="0.2">
      <c r="A3475" s="4" t="s">
        <v>11</v>
      </c>
      <c r="B3475" s="4" t="s">
        <v>22</v>
      </c>
      <c r="C3475" s="4" t="s">
        <v>1384</v>
      </c>
      <c r="D3475" s="4" t="s">
        <v>327</v>
      </c>
      <c r="E3475" s="4" t="s">
        <v>7577</v>
      </c>
      <c r="F3475" s="4">
        <v>1684891</v>
      </c>
      <c r="G3475" s="5" t="s">
        <v>1291</v>
      </c>
      <c r="H3475" s="4">
        <v>0</v>
      </c>
      <c r="I3475" s="6">
        <v>10630000</v>
      </c>
      <c r="J3475" s="6">
        <v>3716712</v>
      </c>
      <c r="K3475" s="7">
        <f t="shared" si="108"/>
        <v>6913288</v>
      </c>
      <c r="L3475" s="4" t="str">
        <f t="shared" si="109"/>
        <v>SIN REPORTE</v>
      </c>
    </row>
    <row r="3476" spans="1:12" x14ac:dyDescent="0.2">
      <c r="A3476" s="4" t="s">
        <v>11</v>
      </c>
      <c r="B3476" s="4" t="s">
        <v>25</v>
      </c>
      <c r="C3476" s="4" t="s">
        <v>1176</v>
      </c>
      <c r="D3476" s="4" t="s">
        <v>1435</v>
      </c>
      <c r="E3476" s="4" t="s">
        <v>7578</v>
      </c>
      <c r="F3476" s="4">
        <v>764298</v>
      </c>
      <c r="G3476" s="5" t="s">
        <v>1291</v>
      </c>
      <c r="H3476" s="4">
        <v>0</v>
      </c>
      <c r="I3476" s="6">
        <v>10640000</v>
      </c>
      <c r="J3476" s="6">
        <v>3717716</v>
      </c>
      <c r="K3476" s="7">
        <f t="shared" si="108"/>
        <v>6922284</v>
      </c>
      <c r="L3476" s="4" t="str">
        <f t="shared" si="109"/>
        <v>SIN REPORTE</v>
      </c>
    </row>
    <row r="3477" spans="1:12" x14ac:dyDescent="0.2">
      <c r="A3477" s="4" t="s">
        <v>11</v>
      </c>
      <c r="B3477" s="4" t="s">
        <v>19</v>
      </c>
      <c r="C3477" s="4" t="s">
        <v>1176</v>
      </c>
      <c r="D3477" s="4" t="s">
        <v>2916</v>
      </c>
      <c r="E3477" s="4" t="s">
        <v>7579</v>
      </c>
      <c r="F3477" s="4">
        <v>647477</v>
      </c>
      <c r="G3477" s="5" t="s">
        <v>1291</v>
      </c>
      <c r="H3477" s="4">
        <v>0</v>
      </c>
      <c r="I3477" s="6">
        <v>10650000</v>
      </c>
      <c r="J3477" s="6">
        <v>3718720</v>
      </c>
      <c r="K3477" s="7">
        <f t="shared" si="108"/>
        <v>6931280</v>
      </c>
      <c r="L3477" s="4" t="str">
        <f t="shared" si="109"/>
        <v>SIN REPORTE</v>
      </c>
    </row>
    <row r="3478" spans="1:12" x14ac:dyDescent="0.2">
      <c r="A3478" s="4" t="s">
        <v>11</v>
      </c>
      <c r="B3478" s="4" t="s">
        <v>12</v>
      </c>
      <c r="C3478" s="4" t="s">
        <v>1154</v>
      </c>
      <c r="D3478" s="4" t="s">
        <v>3872</v>
      </c>
      <c r="E3478" s="4" t="s">
        <v>7580</v>
      </c>
      <c r="F3478" s="4">
        <v>114112</v>
      </c>
      <c r="G3478" s="5" t="s">
        <v>1291</v>
      </c>
      <c r="H3478" s="4">
        <v>0</v>
      </c>
      <c r="I3478" s="6">
        <v>10660000</v>
      </c>
      <c r="J3478" s="6">
        <v>3719724</v>
      </c>
      <c r="K3478" s="7">
        <f t="shared" si="108"/>
        <v>6940276</v>
      </c>
      <c r="L3478" s="4" t="str">
        <f t="shared" si="109"/>
        <v>SIN REPORTE</v>
      </c>
    </row>
    <row r="3479" spans="1:12" x14ac:dyDescent="0.2">
      <c r="A3479" s="4" t="s">
        <v>11</v>
      </c>
      <c r="B3479" s="4" t="s">
        <v>16</v>
      </c>
      <c r="C3479" s="4" t="s">
        <v>1154</v>
      </c>
      <c r="D3479" s="4" t="s">
        <v>97</v>
      </c>
      <c r="E3479" s="4" t="s">
        <v>7581</v>
      </c>
      <c r="F3479" s="4">
        <v>1604766</v>
      </c>
      <c r="G3479" s="5" t="s">
        <v>1291</v>
      </c>
      <c r="H3479" s="4">
        <v>0</v>
      </c>
      <c r="I3479" s="6">
        <v>10670000</v>
      </c>
      <c r="J3479" s="6">
        <v>3720728</v>
      </c>
      <c r="K3479" s="7">
        <f t="shared" si="108"/>
        <v>6949272</v>
      </c>
      <c r="L3479" s="4" t="str">
        <f t="shared" si="109"/>
        <v>SIN REPORTE</v>
      </c>
    </row>
    <row r="3480" spans="1:12" x14ac:dyDescent="0.2">
      <c r="A3480" s="4" t="s">
        <v>11</v>
      </c>
      <c r="B3480" s="4" t="s">
        <v>19</v>
      </c>
      <c r="C3480" s="4" t="s">
        <v>1154</v>
      </c>
      <c r="D3480" s="4" t="s">
        <v>665</v>
      </c>
      <c r="E3480" s="4" t="s">
        <v>7582</v>
      </c>
      <c r="F3480" s="4">
        <v>42016</v>
      </c>
      <c r="G3480" s="5" t="s">
        <v>1291</v>
      </c>
      <c r="H3480" s="4">
        <v>0</v>
      </c>
      <c r="I3480" s="6">
        <v>10680000</v>
      </c>
      <c r="J3480" s="6">
        <v>3721732</v>
      </c>
      <c r="K3480" s="7">
        <f t="shared" si="108"/>
        <v>6958268</v>
      </c>
      <c r="L3480" s="4" t="str">
        <f t="shared" si="109"/>
        <v>SIN REPORTE</v>
      </c>
    </row>
    <row r="3481" spans="1:12" x14ac:dyDescent="0.2">
      <c r="A3481" s="4" t="s">
        <v>11</v>
      </c>
      <c r="B3481" s="4" t="s">
        <v>67</v>
      </c>
      <c r="C3481" s="4" t="s">
        <v>1388</v>
      </c>
      <c r="D3481" s="4" t="s">
        <v>3873</v>
      </c>
      <c r="E3481" s="4" t="s">
        <v>7583</v>
      </c>
      <c r="F3481" s="4">
        <v>738607</v>
      </c>
      <c r="G3481" s="5" t="s">
        <v>1291</v>
      </c>
      <c r="H3481" s="4">
        <v>0</v>
      </c>
      <c r="I3481" s="6">
        <v>10690000</v>
      </c>
      <c r="J3481" s="6">
        <v>3722736</v>
      </c>
      <c r="K3481" s="7">
        <f t="shared" si="108"/>
        <v>6967264</v>
      </c>
      <c r="L3481" s="4" t="str">
        <f t="shared" si="109"/>
        <v>SIN REPORTE</v>
      </c>
    </row>
    <row r="3482" spans="1:12" x14ac:dyDescent="0.2">
      <c r="A3482" s="4" t="s">
        <v>11</v>
      </c>
      <c r="B3482" s="4" t="s">
        <v>22</v>
      </c>
      <c r="C3482" s="4" t="s">
        <v>686</v>
      </c>
      <c r="D3482" s="4" t="s">
        <v>3548</v>
      </c>
      <c r="E3482" s="4" t="s">
        <v>7584</v>
      </c>
      <c r="F3482" s="4">
        <v>1357639</v>
      </c>
      <c r="G3482" s="5" t="s">
        <v>1291</v>
      </c>
      <c r="H3482" s="4">
        <v>0</v>
      </c>
      <c r="I3482" s="6">
        <v>10700000</v>
      </c>
      <c r="J3482" s="6">
        <v>3723740</v>
      </c>
      <c r="K3482" s="7">
        <f t="shared" si="108"/>
        <v>6976260</v>
      </c>
      <c r="L3482" s="4" t="str">
        <f t="shared" si="109"/>
        <v>SIN REPORTE</v>
      </c>
    </row>
    <row r="3483" spans="1:12" x14ac:dyDescent="0.2">
      <c r="A3483" s="4" t="s">
        <v>11</v>
      </c>
      <c r="B3483" s="4" t="s">
        <v>50</v>
      </c>
      <c r="C3483" s="4" t="s">
        <v>686</v>
      </c>
      <c r="D3483" s="4" t="s">
        <v>3874</v>
      </c>
      <c r="E3483" s="4" t="s">
        <v>7585</v>
      </c>
      <c r="F3483" s="4">
        <v>641140</v>
      </c>
      <c r="G3483" s="5" t="s">
        <v>1291</v>
      </c>
      <c r="H3483" s="4">
        <v>0</v>
      </c>
      <c r="I3483" s="6">
        <v>10710000</v>
      </c>
      <c r="J3483" s="6">
        <v>3724744</v>
      </c>
      <c r="K3483" s="7">
        <f t="shared" si="108"/>
        <v>6985256</v>
      </c>
      <c r="L3483" s="4" t="str">
        <f t="shared" si="109"/>
        <v>SIN REPORTE</v>
      </c>
    </row>
    <row r="3484" spans="1:12" x14ac:dyDescent="0.2">
      <c r="A3484" s="4" t="s">
        <v>11</v>
      </c>
      <c r="B3484" s="4" t="s">
        <v>19</v>
      </c>
      <c r="C3484" s="4" t="s">
        <v>3875</v>
      </c>
      <c r="D3484" s="4" t="s">
        <v>318</v>
      </c>
      <c r="E3484" s="4" t="s">
        <v>7586</v>
      </c>
      <c r="F3484" s="4">
        <v>115549</v>
      </c>
      <c r="G3484" s="5" t="s">
        <v>1291</v>
      </c>
      <c r="H3484" s="4">
        <v>0</v>
      </c>
      <c r="I3484" s="6">
        <v>10720000</v>
      </c>
      <c r="J3484" s="6">
        <v>3725748</v>
      </c>
      <c r="K3484" s="7">
        <f t="shared" si="108"/>
        <v>6994252</v>
      </c>
      <c r="L3484" s="4" t="str">
        <f t="shared" si="109"/>
        <v>SIN REPORTE</v>
      </c>
    </row>
    <row r="3485" spans="1:12" x14ac:dyDescent="0.2">
      <c r="A3485" s="4" t="s">
        <v>11</v>
      </c>
      <c r="B3485" s="4" t="s">
        <v>19</v>
      </c>
      <c r="C3485" s="4" t="s">
        <v>686</v>
      </c>
      <c r="D3485" s="4" t="s">
        <v>3876</v>
      </c>
      <c r="E3485" s="4" t="s">
        <v>7587</v>
      </c>
      <c r="F3485" s="4">
        <v>1068889</v>
      </c>
      <c r="G3485" s="5" t="s">
        <v>1291</v>
      </c>
      <c r="H3485" s="4">
        <v>0</v>
      </c>
      <c r="I3485" s="6">
        <v>10730000</v>
      </c>
      <c r="J3485" s="6">
        <v>3726752</v>
      </c>
      <c r="K3485" s="7">
        <f t="shared" si="108"/>
        <v>7003248</v>
      </c>
      <c r="L3485" s="4" t="str">
        <f t="shared" si="109"/>
        <v>SIN REPORTE</v>
      </c>
    </row>
    <row r="3486" spans="1:12" x14ac:dyDescent="0.2">
      <c r="A3486" s="4" t="s">
        <v>11</v>
      </c>
      <c r="B3486" s="4" t="s">
        <v>67</v>
      </c>
      <c r="C3486" s="4" t="s">
        <v>686</v>
      </c>
      <c r="D3486" s="4" t="s">
        <v>52</v>
      </c>
      <c r="E3486" s="4" t="s">
        <v>7588</v>
      </c>
      <c r="F3486" s="4">
        <v>748630</v>
      </c>
      <c r="G3486" s="5" t="s">
        <v>1291</v>
      </c>
      <c r="H3486" s="4">
        <v>0</v>
      </c>
      <c r="I3486" s="6">
        <v>10740000</v>
      </c>
      <c r="J3486" s="6">
        <v>3727756</v>
      </c>
      <c r="K3486" s="7">
        <f t="shared" si="108"/>
        <v>7012244</v>
      </c>
      <c r="L3486" s="4" t="str">
        <f t="shared" si="109"/>
        <v>SIN REPORTE</v>
      </c>
    </row>
    <row r="3487" spans="1:12" x14ac:dyDescent="0.2">
      <c r="A3487" s="4" t="s">
        <v>11</v>
      </c>
      <c r="B3487" s="4" t="s">
        <v>50</v>
      </c>
      <c r="C3487" s="4" t="s">
        <v>231</v>
      </c>
      <c r="D3487" s="4" t="s">
        <v>3877</v>
      </c>
      <c r="E3487" s="4" t="s">
        <v>7589</v>
      </c>
      <c r="F3487" s="4">
        <v>37305</v>
      </c>
      <c r="G3487" s="5" t="s">
        <v>1291</v>
      </c>
      <c r="H3487" s="4">
        <v>0</v>
      </c>
      <c r="I3487" s="6">
        <v>10750000</v>
      </c>
      <c r="J3487" s="6">
        <v>3728760</v>
      </c>
      <c r="K3487" s="7">
        <f t="shared" si="108"/>
        <v>7021240</v>
      </c>
      <c r="L3487" s="4" t="str">
        <f t="shared" si="109"/>
        <v>SIN REPORTE</v>
      </c>
    </row>
    <row r="3488" spans="1:12" x14ac:dyDescent="0.2">
      <c r="A3488" s="4" t="s">
        <v>11</v>
      </c>
      <c r="B3488" s="4" t="s">
        <v>50</v>
      </c>
      <c r="C3488" s="4" t="s">
        <v>686</v>
      </c>
      <c r="D3488" s="4" t="s">
        <v>3878</v>
      </c>
      <c r="E3488" s="4" t="s">
        <v>7590</v>
      </c>
      <c r="F3488" s="4">
        <v>47940</v>
      </c>
      <c r="G3488" s="5" t="s">
        <v>1291</v>
      </c>
      <c r="H3488" s="4">
        <v>0</v>
      </c>
      <c r="I3488" s="6">
        <v>10760000</v>
      </c>
      <c r="J3488" s="6">
        <v>3729764</v>
      </c>
      <c r="K3488" s="7">
        <f t="shared" si="108"/>
        <v>7030236</v>
      </c>
      <c r="L3488" s="4" t="str">
        <f t="shared" si="109"/>
        <v>SIN REPORTE</v>
      </c>
    </row>
    <row r="3489" spans="1:12" x14ac:dyDescent="0.2">
      <c r="A3489" s="4" t="s">
        <v>11</v>
      </c>
      <c r="B3489" s="4" t="s">
        <v>12</v>
      </c>
      <c r="C3489" s="4" t="s">
        <v>3879</v>
      </c>
      <c r="D3489" s="4" t="s">
        <v>3880</v>
      </c>
      <c r="E3489" s="4" t="s">
        <v>7591</v>
      </c>
      <c r="F3489" s="4">
        <v>738946</v>
      </c>
      <c r="G3489" s="5" t="s">
        <v>1291</v>
      </c>
      <c r="H3489" s="4">
        <v>0</v>
      </c>
      <c r="I3489" s="6">
        <v>10770000</v>
      </c>
      <c r="J3489" s="6">
        <v>3730768</v>
      </c>
      <c r="K3489" s="7">
        <f t="shared" si="108"/>
        <v>7039232</v>
      </c>
      <c r="L3489" s="4" t="str">
        <f t="shared" si="109"/>
        <v>SIN REPORTE</v>
      </c>
    </row>
    <row r="3490" spans="1:12" x14ac:dyDescent="0.2">
      <c r="A3490" s="4" t="s">
        <v>11</v>
      </c>
      <c r="B3490" s="4" t="s">
        <v>19</v>
      </c>
      <c r="C3490" s="4" t="s">
        <v>686</v>
      </c>
      <c r="D3490" s="4" t="s">
        <v>3881</v>
      </c>
      <c r="E3490" s="4" t="s">
        <v>7592</v>
      </c>
      <c r="F3490" s="4">
        <v>1280187</v>
      </c>
      <c r="G3490" s="5" t="s">
        <v>1291</v>
      </c>
      <c r="H3490" s="4">
        <v>0</v>
      </c>
      <c r="I3490" s="6">
        <v>10780000</v>
      </c>
      <c r="J3490" s="6">
        <v>3731772</v>
      </c>
      <c r="K3490" s="7">
        <f t="shared" si="108"/>
        <v>7048228</v>
      </c>
      <c r="L3490" s="4" t="str">
        <f t="shared" si="109"/>
        <v>SIN REPORTE</v>
      </c>
    </row>
    <row r="3491" spans="1:12" x14ac:dyDescent="0.2">
      <c r="A3491" s="4" t="s">
        <v>11</v>
      </c>
      <c r="B3491" s="4" t="s">
        <v>12</v>
      </c>
      <c r="C3491" s="4" t="s">
        <v>1020</v>
      </c>
      <c r="D3491" s="4" t="s">
        <v>3882</v>
      </c>
      <c r="E3491" s="4" t="s">
        <v>7593</v>
      </c>
      <c r="F3491" s="4">
        <v>1661063</v>
      </c>
      <c r="G3491" s="5" t="s">
        <v>1291</v>
      </c>
      <c r="H3491" s="4">
        <v>0</v>
      </c>
      <c r="I3491" s="6">
        <v>10790000</v>
      </c>
      <c r="J3491" s="6">
        <v>3732776</v>
      </c>
      <c r="K3491" s="7">
        <f t="shared" si="108"/>
        <v>7057224</v>
      </c>
      <c r="L3491" s="4" t="str">
        <f t="shared" si="109"/>
        <v>SIN REPORTE</v>
      </c>
    </row>
    <row r="3492" spans="1:12" x14ac:dyDescent="0.2">
      <c r="A3492" s="4" t="s">
        <v>11</v>
      </c>
      <c r="B3492" s="4" t="s">
        <v>67</v>
      </c>
      <c r="C3492" s="4" t="s">
        <v>191</v>
      </c>
      <c r="D3492" s="4" t="s">
        <v>3883</v>
      </c>
      <c r="E3492" s="4" t="s">
        <v>7594</v>
      </c>
      <c r="F3492" s="4">
        <v>674224</v>
      </c>
      <c r="G3492" s="5" t="s">
        <v>1291</v>
      </c>
      <c r="H3492" s="4">
        <v>0</v>
      </c>
      <c r="I3492" s="6">
        <v>10800000</v>
      </c>
      <c r="J3492" s="6">
        <v>3733780</v>
      </c>
      <c r="K3492" s="7">
        <f t="shared" si="108"/>
        <v>7066220</v>
      </c>
      <c r="L3492" s="4" t="str">
        <f t="shared" si="109"/>
        <v>SIN REPORTE</v>
      </c>
    </row>
    <row r="3493" spans="1:12" x14ac:dyDescent="0.2">
      <c r="A3493" s="4" t="s">
        <v>11</v>
      </c>
      <c r="B3493" s="4" t="s">
        <v>50</v>
      </c>
      <c r="C3493" s="4" t="s">
        <v>1388</v>
      </c>
      <c r="D3493" s="4" t="s">
        <v>3466</v>
      </c>
      <c r="E3493" s="4" t="s">
        <v>7595</v>
      </c>
      <c r="F3493" s="4">
        <v>34229</v>
      </c>
      <c r="G3493" s="5" t="s">
        <v>1291</v>
      </c>
      <c r="H3493" s="4">
        <v>0</v>
      </c>
      <c r="I3493" s="6">
        <v>10810000</v>
      </c>
      <c r="J3493" s="6">
        <v>3734784</v>
      </c>
      <c r="K3493" s="7">
        <f t="shared" si="108"/>
        <v>7075216</v>
      </c>
      <c r="L3493" s="4" t="str">
        <f t="shared" si="109"/>
        <v>SIN REPORTE</v>
      </c>
    </row>
    <row r="3494" spans="1:12" x14ac:dyDescent="0.2">
      <c r="A3494" s="4" t="s">
        <v>11</v>
      </c>
      <c r="B3494" s="4" t="s">
        <v>19</v>
      </c>
      <c r="C3494" s="4" t="s">
        <v>575</v>
      </c>
      <c r="D3494" s="4" t="s">
        <v>3884</v>
      </c>
      <c r="E3494" s="4" t="s">
        <v>7596</v>
      </c>
      <c r="F3494" s="4">
        <v>50845</v>
      </c>
      <c r="G3494" s="5" t="s">
        <v>1291</v>
      </c>
      <c r="H3494" s="4">
        <v>0</v>
      </c>
      <c r="I3494" s="6">
        <v>10820000</v>
      </c>
      <c r="J3494" s="6">
        <v>3735788</v>
      </c>
      <c r="K3494" s="7">
        <f t="shared" si="108"/>
        <v>7084212</v>
      </c>
      <c r="L3494" s="4" t="str">
        <f t="shared" si="109"/>
        <v>SIN REPORTE</v>
      </c>
    </row>
    <row r="3495" spans="1:12" x14ac:dyDescent="0.2">
      <c r="A3495" s="4" t="s">
        <v>11</v>
      </c>
      <c r="B3495" s="4" t="s">
        <v>19</v>
      </c>
      <c r="C3495" s="4" t="s">
        <v>575</v>
      </c>
      <c r="D3495" s="4" t="s">
        <v>3885</v>
      </c>
      <c r="E3495" s="4" t="s">
        <v>7597</v>
      </c>
      <c r="F3495" s="4">
        <v>522274</v>
      </c>
      <c r="G3495" s="5" t="s">
        <v>1291</v>
      </c>
      <c r="H3495" s="4">
        <v>0</v>
      </c>
      <c r="I3495" s="6">
        <v>10830000</v>
      </c>
      <c r="J3495" s="6">
        <v>3736792</v>
      </c>
      <c r="K3495" s="7">
        <f t="shared" si="108"/>
        <v>7093208</v>
      </c>
      <c r="L3495" s="4" t="str">
        <f t="shared" si="109"/>
        <v>SIN REPORTE</v>
      </c>
    </row>
    <row r="3496" spans="1:12" x14ac:dyDescent="0.2">
      <c r="A3496" s="4" t="s">
        <v>11</v>
      </c>
      <c r="B3496" s="4" t="s">
        <v>19</v>
      </c>
      <c r="C3496" s="4" t="s">
        <v>584</v>
      </c>
      <c r="D3496" s="4" t="s">
        <v>3886</v>
      </c>
      <c r="E3496" s="4" t="s">
        <v>7598</v>
      </c>
      <c r="F3496" s="4">
        <v>507481</v>
      </c>
      <c r="G3496" s="5" t="s">
        <v>1291</v>
      </c>
      <c r="H3496" s="4">
        <v>0</v>
      </c>
      <c r="I3496" s="6">
        <v>10840000</v>
      </c>
      <c r="J3496" s="6">
        <v>3737796</v>
      </c>
      <c r="K3496" s="7">
        <f t="shared" si="108"/>
        <v>7102204</v>
      </c>
      <c r="L3496" s="4" t="str">
        <f t="shared" si="109"/>
        <v>SIN REPORTE</v>
      </c>
    </row>
    <row r="3497" spans="1:12" x14ac:dyDescent="0.2">
      <c r="A3497" s="4" t="s">
        <v>11</v>
      </c>
      <c r="B3497" s="4" t="s">
        <v>19</v>
      </c>
      <c r="C3497" s="4" t="s">
        <v>2506</v>
      </c>
      <c r="D3497" s="4" t="s">
        <v>3886</v>
      </c>
      <c r="E3497" s="4" t="s">
        <v>7599</v>
      </c>
      <c r="F3497" s="4">
        <v>756658</v>
      </c>
      <c r="G3497" s="5" t="s">
        <v>1291</v>
      </c>
      <c r="H3497" s="4">
        <v>0</v>
      </c>
      <c r="I3497" s="6">
        <v>10850000</v>
      </c>
      <c r="J3497" s="6">
        <v>3738800</v>
      </c>
      <c r="K3497" s="7">
        <f t="shared" si="108"/>
        <v>7111200</v>
      </c>
      <c r="L3497" s="4" t="str">
        <f t="shared" si="109"/>
        <v>SIN REPORTE</v>
      </c>
    </row>
    <row r="3498" spans="1:12" x14ac:dyDescent="0.2">
      <c r="A3498" s="4" t="s">
        <v>11</v>
      </c>
      <c r="B3498" s="4" t="s">
        <v>12</v>
      </c>
      <c r="C3498" s="4" t="s">
        <v>805</v>
      </c>
      <c r="D3498" s="4" t="s">
        <v>3887</v>
      </c>
      <c r="E3498" s="4" t="s">
        <v>7600</v>
      </c>
      <c r="F3498" s="4">
        <v>517886</v>
      </c>
      <c r="G3498" s="5" t="s">
        <v>1291</v>
      </c>
      <c r="H3498" s="4">
        <v>0</v>
      </c>
      <c r="I3498" s="6">
        <v>10860000</v>
      </c>
      <c r="J3498" s="6">
        <v>3739804</v>
      </c>
      <c r="K3498" s="7">
        <f t="shared" si="108"/>
        <v>7120196</v>
      </c>
      <c r="L3498" s="4" t="str">
        <f t="shared" si="109"/>
        <v>SIN REPORTE</v>
      </c>
    </row>
    <row r="3499" spans="1:12" x14ac:dyDescent="0.2">
      <c r="A3499" s="4" t="s">
        <v>11</v>
      </c>
      <c r="B3499" s="4" t="s">
        <v>25</v>
      </c>
      <c r="C3499" s="4" t="s">
        <v>191</v>
      </c>
      <c r="D3499" s="4" t="s">
        <v>3888</v>
      </c>
      <c r="E3499" s="4" t="s">
        <v>7601</v>
      </c>
      <c r="F3499" s="4">
        <v>1447257</v>
      </c>
      <c r="G3499" s="5" t="s">
        <v>1291</v>
      </c>
      <c r="H3499" s="4">
        <v>0</v>
      </c>
      <c r="I3499" s="6">
        <v>10870000</v>
      </c>
      <c r="J3499" s="6">
        <v>3740808</v>
      </c>
      <c r="K3499" s="7">
        <f t="shared" si="108"/>
        <v>7129192</v>
      </c>
      <c r="L3499" s="4" t="str">
        <f t="shared" si="109"/>
        <v>SIN REPORTE</v>
      </c>
    </row>
    <row r="3500" spans="1:12" x14ac:dyDescent="0.2">
      <c r="A3500" s="4" t="s">
        <v>11</v>
      </c>
      <c r="B3500" s="4" t="s">
        <v>50</v>
      </c>
      <c r="C3500" s="4" t="s">
        <v>890</v>
      </c>
      <c r="D3500" s="4" t="s">
        <v>3889</v>
      </c>
      <c r="E3500" s="4" t="s">
        <v>7602</v>
      </c>
      <c r="F3500" s="4">
        <v>591469</v>
      </c>
      <c r="G3500" s="5" t="s">
        <v>1291</v>
      </c>
      <c r="H3500" s="4">
        <v>0</v>
      </c>
      <c r="I3500" s="6">
        <v>10880000</v>
      </c>
      <c r="J3500" s="6">
        <v>3741812</v>
      </c>
      <c r="K3500" s="7">
        <f t="shared" si="108"/>
        <v>7138188</v>
      </c>
      <c r="L3500" s="4" t="str">
        <f t="shared" si="109"/>
        <v>SIN REPORTE</v>
      </c>
    </row>
    <row r="3501" spans="1:12" x14ac:dyDescent="0.2">
      <c r="A3501" s="4" t="s">
        <v>11</v>
      </c>
      <c r="B3501" s="4" t="s">
        <v>12</v>
      </c>
      <c r="C3501" s="4" t="s">
        <v>1718</v>
      </c>
      <c r="D3501" s="4" t="s">
        <v>52</v>
      </c>
      <c r="E3501" s="4" t="s">
        <v>7603</v>
      </c>
      <c r="F3501" s="4">
        <v>1661527</v>
      </c>
      <c r="G3501" s="5" t="s">
        <v>1291</v>
      </c>
      <c r="H3501" s="4">
        <v>0</v>
      </c>
      <c r="I3501" s="6">
        <v>10890000</v>
      </c>
      <c r="J3501" s="6">
        <v>3742816</v>
      </c>
      <c r="K3501" s="7">
        <f t="shared" si="108"/>
        <v>7147184</v>
      </c>
      <c r="L3501" s="4" t="str">
        <f t="shared" si="109"/>
        <v>SIN REPORTE</v>
      </c>
    </row>
    <row r="3502" spans="1:12" x14ac:dyDescent="0.2">
      <c r="A3502" s="4" t="s">
        <v>11</v>
      </c>
      <c r="B3502" s="4" t="s">
        <v>12</v>
      </c>
      <c r="C3502" s="4" t="s">
        <v>890</v>
      </c>
      <c r="D3502" s="4" t="s">
        <v>3890</v>
      </c>
      <c r="E3502" s="4" t="s">
        <v>7604</v>
      </c>
      <c r="F3502" s="4">
        <v>1747375</v>
      </c>
      <c r="G3502" s="5" t="s">
        <v>1291</v>
      </c>
      <c r="H3502" s="4">
        <v>0</v>
      </c>
      <c r="I3502" s="6">
        <v>10900000</v>
      </c>
      <c r="J3502" s="6">
        <v>3743820</v>
      </c>
      <c r="K3502" s="7">
        <f t="shared" si="108"/>
        <v>7156180</v>
      </c>
      <c r="L3502" s="4" t="str">
        <f t="shared" si="109"/>
        <v>SIN REPORTE</v>
      </c>
    </row>
    <row r="3503" spans="1:12" x14ac:dyDescent="0.2">
      <c r="A3503" s="4" t="s">
        <v>11</v>
      </c>
      <c r="B3503" s="4" t="s">
        <v>50</v>
      </c>
      <c r="C3503" s="4" t="s">
        <v>795</v>
      </c>
      <c r="D3503" s="4" t="s">
        <v>665</v>
      </c>
      <c r="E3503" s="4" t="s">
        <v>7605</v>
      </c>
      <c r="F3503" s="4">
        <v>1438041</v>
      </c>
      <c r="G3503" s="5" t="s">
        <v>1291</v>
      </c>
      <c r="H3503" s="4">
        <v>0</v>
      </c>
      <c r="I3503" s="6">
        <v>10910000</v>
      </c>
      <c r="J3503" s="6">
        <v>3744824</v>
      </c>
      <c r="K3503" s="7">
        <f t="shared" si="108"/>
        <v>7165176</v>
      </c>
      <c r="L3503" s="4" t="str">
        <f t="shared" si="109"/>
        <v>SIN REPORTE</v>
      </c>
    </row>
    <row r="3504" spans="1:12" x14ac:dyDescent="0.2">
      <c r="A3504" s="4" t="s">
        <v>11</v>
      </c>
      <c r="B3504" s="4" t="s">
        <v>16</v>
      </c>
      <c r="C3504" s="4" t="s">
        <v>686</v>
      </c>
      <c r="D3504" s="4" t="s">
        <v>669</v>
      </c>
      <c r="E3504" s="4" t="s">
        <v>7606</v>
      </c>
      <c r="F3504" s="4">
        <v>121208</v>
      </c>
      <c r="G3504" s="5" t="s">
        <v>1291</v>
      </c>
      <c r="H3504" s="4">
        <v>0</v>
      </c>
      <c r="I3504" s="6">
        <v>10920000</v>
      </c>
      <c r="J3504" s="6">
        <v>3745828</v>
      </c>
      <c r="K3504" s="7">
        <f t="shared" si="108"/>
        <v>7174172</v>
      </c>
      <c r="L3504" s="4" t="str">
        <f t="shared" si="109"/>
        <v>SIN REPORTE</v>
      </c>
    </row>
    <row r="3505" spans="1:12" x14ac:dyDescent="0.2">
      <c r="A3505" s="4" t="s">
        <v>11</v>
      </c>
      <c r="B3505" s="4" t="s">
        <v>146</v>
      </c>
      <c r="C3505" s="4" t="s">
        <v>191</v>
      </c>
      <c r="D3505" s="4" t="s">
        <v>1432</v>
      </c>
      <c r="E3505" s="4" t="s">
        <v>7607</v>
      </c>
      <c r="F3505" s="4">
        <v>1362654</v>
      </c>
      <c r="G3505" s="5" t="s">
        <v>1291</v>
      </c>
      <c r="H3505" s="4">
        <v>0</v>
      </c>
      <c r="I3505" s="6">
        <v>10930000</v>
      </c>
      <c r="J3505" s="6">
        <v>3746832</v>
      </c>
      <c r="K3505" s="7">
        <f t="shared" si="108"/>
        <v>7183168</v>
      </c>
      <c r="L3505" s="4" t="str">
        <f t="shared" si="109"/>
        <v>SIN REPORTE</v>
      </c>
    </row>
    <row r="3506" spans="1:12" x14ac:dyDescent="0.2">
      <c r="A3506" s="4" t="s">
        <v>11</v>
      </c>
      <c r="B3506" s="4" t="s">
        <v>146</v>
      </c>
      <c r="C3506" s="4" t="s">
        <v>1760</v>
      </c>
      <c r="D3506" s="4" t="s">
        <v>3891</v>
      </c>
      <c r="E3506" s="4" t="s">
        <v>7608</v>
      </c>
      <c r="F3506" s="4">
        <v>1073954</v>
      </c>
      <c r="G3506" s="5" t="s">
        <v>1291</v>
      </c>
      <c r="H3506" s="4">
        <v>0</v>
      </c>
      <c r="I3506" s="6">
        <v>10940000</v>
      </c>
      <c r="J3506" s="6">
        <v>3747836</v>
      </c>
      <c r="K3506" s="7">
        <f t="shared" si="108"/>
        <v>7192164</v>
      </c>
      <c r="L3506" s="4" t="str">
        <f t="shared" si="109"/>
        <v>SIN REPORTE</v>
      </c>
    </row>
    <row r="3507" spans="1:12" x14ac:dyDescent="0.2">
      <c r="A3507" s="4" t="s">
        <v>11</v>
      </c>
      <c r="B3507" s="4" t="s">
        <v>157</v>
      </c>
      <c r="C3507" s="4" t="s">
        <v>686</v>
      </c>
      <c r="D3507" s="4" t="s">
        <v>3892</v>
      </c>
      <c r="E3507" s="4" t="s">
        <v>7609</v>
      </c>
      <c r="F3507" s="4">
        <v>682383</v>
      </c>
      <c r="G3507" s="5" t="s">
        <v>1291</v>
      </c>
      <c r="H3507" s="4">
        <v>0</v>
      </c>
      <c r="I3507" s="6">
        <v>10950000</v>
      </c>
      <c r="J3507" s="6">
        <v>3748840</v>
      </c>
      <c r="K3507" s="7">
        <f t="shared" si="108"/>
        <v>7201160</v>
      </c>
      <c r="L3507" s="4" t="str">
        <f t="shared" si="109"/>
        <v>SIN REPORTE</v>
      </c>
    </row>
    <row r="3508" spans="1:12" x14ac:dyDescent="0.2">
      <c r="A3508" s="4" t="s">
        <v>11</v>
      </c>
      <c r="B3508" s="4" t="s">
        <v>157</v>
      </c>
      <c r="C3508" s="4" t="s">
        <v>686</v>
      </c>
      <c r="D3508" s="4" t="s">
        <v>3893</v>
      </c>
      <c r="E3508" s="4" t="s">
        <v>7610</v>
      </c>
      <c r="F3508" s="4">
        <v>751980</v>
      </c>
      <c r="G3508" s="5" t="s">
        <v>1291</v>
      </c>
      <c r="H3508" s="4">
        <v>0</v>
      </c>
      <c r="I3508" s="6">
        <v>10960000</v>
      </c>
      <c r="J3508" s="6">
        <v>3749844</v>
      </c>
      <c r="K3508" s="7">
        <f t="shared" si="108"/>
        <v>7210156</v>
      </c>
      <c r="L3508" s="4" t="str">
        <f t="shared" si="109"/>
        <v>SIN REPORTE</v>
      </c>
    </row>
    <row r="3509" spans="1:12" x14ac:dyDescent="0.2">
      <c r="A3509" s="4" t="s">
        <v>11</v>
      </c>
      <c r="B3509" s="4" t="s">
        <v>12</v>
      </c>
      <c r="C3509" s="4" t="s">
        <v>1217</v>
      </c>
      <c r="D3509" s="4" t="s">
        <v>713</v>
      </c>
      <c r="E3509" s="4" t="s">
        <v>7611</v>
      </c>
      <c r="F3509" s="4">
        <v>1437688</v>
      </c>
      <c r="G3509" s="5" t="s">
        <v>1291</v>
      </c>
      <c r="H3509" s="4">
        <v>0</v>
      </c>
      <c r="I3509" s="6">
        <v>10970000</v>
      </c>
      <c r="J3509" s="6">
        <v>3750848</v>
      </c>
      <c r="K3509" s="7">
        <f t="shared" si="108"/>
        <v>7219152</v>
      </c>
      <c r="L3509" s="4" t="str">
        <f t="shared" si="109"/>
        <v>SIN REPORTE</v>
      </c>
    </row>
    <row r="3510" spans="1:12" x14ac:dyDescent="0.2">
      <c r="A3510" s="4" t="s">
        <v>11</v>
      </c>
      <c r="B3510" s="4" t="s">
        <v>50</v>
      </c>
      <c r="C3510" s="4" t="s">
        <v>795</v>
      </c>
      <c r="D3510" s="4" t="s">
        <v>3894</v>
      </c>
      <c r="E3510" s="4" t="s">
        <v>7612</v>
      </c>
      <c r="F3510" s="4">
        <v>593564</v>
      </c>
      <c r="G3510" s="5" t="s">
        <v>1291</v>
      </c>
      <c r="H3510" s="4">
        <v>0</v>
      </c>
      <c r="I3510" s="6">
        <v>10980000</v>
      </c>
      <c r="J3510" s="6">
        <v>3751852</v>
      </c>
      <c r="K3510" s="7">
        <f t="shared" si="108"/>
        <v>7228148</v>
      </c>
      <c r="L3510" s="4" t="str">
        <f t="shared" si="109"/>
        <v>SIN REPORTE</v>
      </c>
    </row>
    <row r="3511" spans="1:12" x14ac:dyDescent="0.2">
      <c r="A3511" s="4" t="s">
        <v>11</v>
      </c>
      <c r="B3511" s="4" t="s">
        <v>12</v>
      </c>
      <c r="C3511" s="4" t="s">
        <v>757</v>
      </c>
      <c r="D3511" s="4" t="s">
        <v>3263</v>
      </c>
      <c r="E3511" s="4" t="s">
        <v>7613</v>
      </c>
      <c r="F3511" s="4">
        <v>119210</v>
      </c>
      <c r="G3511" s="5" t="s">
        <v>1291</v>
      </c>
      <c r="H3511" s="4">
        <v>0</v>
      </c>
      <c r="I3511" s="6">
        <v>10990000</v>
      </c>
      <c r="J3511" s="6">
        <v>3752856</v>
      </c>
      <c r="K3511" s="7">
        <f t="shared" si="108"/>
        <v>7237144</v>
      </c>
      <c r="L3511" s="4" t="str">
        <f t="shared" si="109"/>
        <v>SIN REPORTE</v>
      </c>
    </row>
    <row r="3512" spans="1:12" x14ac:dyDescent="0.2">
      <c r="A3512" s="4" t="s">
        <v>11</v>
      </c>
      <c r="B3512" s="4" t="s">
        <v>16</v>
      </c>
      <c r="C3512" s="4" t="s">
        <v>757</v>
      </c>
      <c r="D3512" s="4" t="s">
        <v>883</v>
      </c>
      <c r="E3512" s="4" t="s">
        <v>7614</v>
      </c>
      <c r="F3512" s="4">
        <v>639623</v>
      </c>
      <c r="G3512" s="5" t="s">
        <v>1291</v>
      </c>
      <c r="H3512" s="4">
        <v>0</v>
      </c>
      <c r="I3512" s="6">
        <v>11000000</v>
      </c>
      <c r="J3512" s="6">
        <v>3753860</v>
      </c>
      <c r="K3512" s="7">
        <f t="shared" si="108"/>
        <v>7246140</v>
      </c>
      <c r="L3512" s="4" t="str">
        <f t="shared" si="109"/>
        <v>SIN REPORTE</v>
      </c>
    </row>
    <row r="3513" spans="1:12" x14ac:dyDescent="0.2">
      <c r="A3513" s="4" t="s">
        <v>11</v>
      </c>
      <c r="B3513" s="4" t="s">
        <v>16</v>
      </c>
      <c r="C3513" s="4" t="s">
        <v>757</v>
      </c>
      <c r="D3513" s="4" t="s">
        <v>3895</v>
      </c>
      <c r="E3513" s="4" t="s">
        <v>7615</v>
      </c>
      <c r="F3513" s="4">
        <v>1133006</v>
      </c>
      <c r="G3513" s="5" t="s">
        <v>1291</v>
      </c>
      <c r="H3513" s="4">
        <v>0</v>
      </c>
      <c r="I3513" s="6">
        <v>11010000</v>
      </c>
      <c r="J3513" s="6">
        <v>3754864</v>
      </c>
      <c r="K3513" s="7">
        <f t="shared" si="108"/>
        <v>7255136</v>
      </c>
      <c r="L3513" s="4" t="str">
        <f t="shared" si="109"/>
        <v>SIN REPORTE</v>
      </c>
    </row>
    <row r="3514" spans="1:12" x14ac:dyDescent="0.2">
      <c r="A3514" s="4" t="s">
        <v>11</v>
      </c>
      <c r="B3514" s="4" t="s">
        <v>25</v>
      </c>
      <c r="C3514" s="4" t="s">
        <v>1014</v>
      </c>
      <c r="D3514" s="4" t="s">
        <v>1050</v>
      </c>
      <c r="E3514" s="4" t="s">
        <v>7616</v>
      </c>
      <c r="F3514" s="4">
        <v>1341674</v>
      </c>
      <c r="G3514" s="5" t="s">
        <v>1291</v>
      </c>
      <c r="H3514" s="4">
        <v>0</v>
      </c>
      <c r="I3514" s="6">
        <v>11020000</v>
      </c>
      <c r="J3514" s="6">
        <v>3755868</v>
      </c>
      <c r="K3514" s="7">
        <f t="shared" si="108"/>
        <v>7264132</v>
      </c>
      <c r="L3514" s="4" t="str">
        <f t="shared" si="109"/>
        <v>SIN REPORTE</v>
      </c>
    </row>
    <row r="3515" spans="1:12" x14ac:dyDescent="0.2">
      <c r="A3515" s="4" t="s">
        <v>11</v>
      </c>
      <c r="B3515" s="4" t="s">
        <v>19</v>
      </c>
      <c r="C3515" s="4" t="s">
        <v>729</v>
      </c>
      <c r="D3515" s="4" t="s">
        <v>3896</v>
      </c>
      <c r="E3515" s="4" t="s">
        <v>7617</v>
      </c>
      <c r="F3515" s="4">
        <v>757599</v>
      </c>
      <c r="G3515" s="5" t="s">
        <v>1291</v>
      </c>
      <c r="H3515" s="4">
        <v>0</v>
      </c>
      <c r="I3515" s="6">
        <v>11030000</v>
      </c>
      <c r="J3515" s="6">
        <v>3756872</v>
      </c>
      <c r="K3515" s="7">
        <f t="shared" si="108"/>
        <v>7273128</v>
      </c>
      <c r="L3515" s="4" t="str">
        <f t="shared" si="109"/>
        <v>SIN REPORTE</v>
      </c>
    </row>
    <row r="3516" spans="1:12" x14ac:dyDescent="0.2">
      <c r="A3516" s="4" t="s">
        <v>11</v>
      </c>
      <c r="B3516" s="4" t="s">
        <v>12</v>
      </c>
      <c r="C3516" s="4" t="s">
        <v>729</v>
      </c>
      <c r="D3516" s="4" t="s">
        <v>3897</v>
      </c>
      <c r="E3516" s="4" t="s">
        <v>7618</v>
      </c>
      <c r="F3516" s="4">
        <v>648061</v>
      </c>
      <c r="G3516" s="5" t="s">
        <v>1291</v>
      </c>
      <c r="H3516" s="4">
        <v>0</v>
      </c>
      <c r="I3516" s="6">
        <v>11040000</v>
      </c>
      <c r="J3516" s="6">
        <v>3757876</v>
      </c>
      <c r="K3516" s="7">
        <f t="shared" si="108"/>
        <v>7282124</v>
      </c>
      <c r="L3516" s="4" t="str">
        <f t="shared" si="109"/>
        <v>SIN REPORTE</v>
      </c>
    </row>
    <row r="3517" spans="1:12" x14ac:dyDescent="0.2">
      <c r="A3517" s="4" t="s">
        <v>11</v>
      </c>
      <c r="B3517" s="4" t="s">
        <v>19</v>
      </c>
      <c r="C3517" s="4" t="s">
        <v>729</v>
      </c>
      <c r="D3517" s="4" t="s">
        <v>1037</v>
      </c>
      <c r="E3517" s="4" t="s">
        <v>7619</v>
      </c>
      <c r="F3517" s="4">
        <v>768778</v>
      </c>
      <c r="G3517" s="5" t="s">
        <v>1291</v>
      </c>
      <c r="H3517" s="4">
        <v>0</v>
      </c>
      <c r="I3517" s="6">
        <v>11050000</v>
      </c>
      <c r="J3517" s="6">
        <v>3758880</v>
      </c>
      <c r="K3517" s="7">
        <f t="shared" si="108"/>
        <v>7291120</v>
      </c>
      <c r="L3517" s="4" t="str">
        <f t="shared" si="109"/>
        <v>SIN REPORTE</v>
      </c>
    </row>
    <row r="3518" spans="1:12" x14ac:dyDescent="0.2">
      <c r="A3518" s="4" t="s">
        <v>11</v>
      </c>
      <c r="B3518" s="4" t="s">
        <v>12</v>
      </c>
      <c r="C3518" s="4" t="s">
        <v>2830</v>
      </c>
      <c r="D3518" s="4" t="s">
        <v>3898</v>
      </c>
      <c r="E3518" s="4" t="s">
        <v>7620</v>
      </c>
      <c r="F3518" s="4">
        <v>1069556</v>
      </c>
      <c r="G3518" s="5" t="s">
        <v>1291</v>
      </c>
      <c r="H3518" s="4">
        <v>0</v>
      </c>
      <c r="I3518" s="6">
        <v>11060000</v>
      </c>
      <c r="J3518" s="6">
        <v>3759884</v>
      </c>
      <c r="K3518" s="7">
        <f t="shared" si="108"/>
        <v>7300116</v>
      </c>
      <c r="L3518" s="4" t="str">
        <f t="shared" si="109"/>
        <v>SIN REPORTE</v>
      </c>
    </row>
    <row r="3519" spans="1:12" x14ac:dyDescent="0.2">
      <c r="A3519" s="4" t="s">
        <v>11</v>
      </c>
      <c r="B3519" s="4" t="s">
        <v>12</v>
      </c>
      <c r="C3519" s="4" t="s">
        <v>191</v>
      </c>
      <c r="D3519" s="4" t="s">
        <v>1219</v>
      </c>
      <c r="E3519" s="4" t="s">
        <v>4962</v>
      </c>
      <c r="F3519" s="4">
        <v>740025</v>
      </c>
      <c r="G3519" s="5" t="s">
        <v>1291</v>
      </c>
      <c r="H3519" s="4">
        <v>0</v>
      </c>
      <c r="I3519" s="6">
        <v>11070000</v>
      </c>
      <c r="J3519" s="6">
        <v>3760888</v>
      </c>
      <c r="K3519" s="7">
        <f t="shared" si="108"/>
        <v>7309112</v>
      </c>
      <c r="L3519" s="4" t="str">
        <f t="shared" si="109"/>
        <v>SIN REPORTE</v>
      </c>
    </row>
    <row r="3520" spans="1:12" x14ac:dyDescent="0.2">
      <c r="A3520" s="4" t="s">
        <v>11</v>
      </c>
      <c r="B3520" s="4" t="s">
        <v>19</v>
      </c>
      <c r="C3520" s="4" t="s">
        <v>3065</v>
      </c>
      <c r="D3520" s="4" t="s">
        <v>3469</v>
      </c>
      <c r="E3520" s="4" t="s">
        <v>7621</v>
      </c>
      <c r="F3520" s="4">
        <v>1012697</v>
      </c>
      <c r="G3520" s="5" t="s">
        <v>1291</v>
      </c>
      <c r="H3520" s="4">
        <v>0</v>
      </c>
      <c r="I3520" s="6">
        <v>11080000</v>
      </c>
      <c r="J3520" s="6">
        <v>3761892</v>
      </c>
      <c r="K3520" s="7">
        <f t="shared" si="108"/>
        <v>7318108</v>
      </c>
      <c r="L3520" s="4" t="str">
        <f t="shared" si="109"/>
        <v>SIN REPORTE</v>
      </c>
    </row>
    <row r="3521" spans="1:12" x14ac:dyDescent="0.2">
      <c r="A3521" s="4" t="s">
        <v>11</v>
      </c>
      <c r="B3521" s="4" t="s">
        <v>22</v>
      </c>
      <c r="C3521" s="4" t="s">
        <v>191</v>
      </c>
      <c r="D3521" s="4" t="s">
        <v>3899</v>
      </c>
      <c r="E3521" s="4" t="s">
        <v>7622</v>
      </c>
      <c r="F3521" s="4">
        <v>1604642</v>
      </c>
      <c r="G3521" s="5" t="s">
        <v>1291</v>
      </c>
      <c r="H3521" s="4">
        <v>0</v>
      </c>
      <c r="I3521" s="6">
        <v>11090000</v>
      </c>
      <c r="J3521" s="6">
        <v>3762896</v>
      </c>
      <c r="K3521" s="7">
        <f t="shared" si="108"/>
        <v>7327104</v>
      </c>
      <c r="L3521" s="4" t="str">
        <f t="shared" si="109"/>
        <v>SIN REPORTE</v>
      </c>
    </row>
    <row r="3522" spans="1:12" x14ac:dyDescent="0.2">
      <c r="A3522" s="4" t="s">
        <v>11</v>
      </c>
      <c r="B3522" s="4" t="s">
        <v>12</v>
      </c>
      <c r="C3522" s="4" t="s">
        <v>3065</v>
      </c>
      <c r="D3522" s="4" t="s">
        <v>3900</v>
      </c>
      <c r="E3522" s="4" t="s">
        <v>7623</v>
      </c>
      <c r="F3522" s="4">
        <v>924421</v>
      </c>
      <c r="G3522" s="5" t="s">
        <v>1291</v>
      </c>
      <c r="H3522" s="4">
        <v>0</v>
      </c>
      <c r="I3522" s="6">
        <v>11100000</v>
      </c>
      <c r="J3522" s="6">
        <v>3763900</v>
      </c>
      <c r="K3522" s="7">
        <f t="shared" si="108"/>
        <v>7336100</v>
      </c>
      <c r="L3522" s="4" t="str">
        <f t="shared" si="109"/>
        <v>SIN REPORTE</v>
      </c>
    </row>
    <row r="3523" spans="1:12" x14ac:dyDescent="0.2">
      <c r="A3523" s="4" t="s">
        <v>11</v>
      </c>
      <c r="B3523" s="4" t="s">
        <v>19</v>
      </c>
      <c r="C3523" s="4" t="s">
        <v>3901</v>
      </c>
      <c r="D3523" s="4" t="s">
        <v>1347</v>
      </c>
      <c r="E3523" s="4" t="s">
        <v>7624</v>
      </c>
      <c r="F3523" s="4">
        <v>572071</v>
      </c>
      <c r="G3523" s="5" t="s">
        <v>1291</v>
      </c>
      <c r="H3523" s="4">
        <v>0</v>
      </c>
      <c r="I3523" s="6">
        <v>11110000</v>
      </c>
      <c r="J3523" s="6">
        <v>3764904</v>
      </c>
      <c r="K3523" s="7">
        <f t="shared" ref="K3523:K3586" si="110">I3523-J3523</f>
        <v>7345096</v>
      </c>
      <c r="L3523" s="4" t="str">
        <f t="shared" ref="L3523:L3586" si="111">IF(H3523=0,"SIN REPORTE",IF(H3523&lt;=90,"COBRO JURIDICO","CARTERA CASTIGADA"))</f>
        <v>SIN REPORTE</v>
      </c>
    </row>
    <row r="3524" spans="1:12" x14ac:dyDescent="0.2">
      <c r="A3524" s="4" t="s">
        <v>11</v>
      </c>
      <c r="B3524" s="4" t="s">
        <v>157</v>
      </c>
      <c r="C3524" s="4" t="s">
        <v>191</v>
      </c>
      <c r="D3524" s="4" t="s">
        <v>3902</v>
      </c>
      <c r="E3524" s="4" t="s">
        <v>7625</v>
      </c>
      <c r="F3524" s="4">
        <v>1084860</v>
      </c>
      <c r="G3524" s="5" t="s">
        <v>1291</v>
      </c>
      <c r="H3524" s="4">
        <v>0</v>
      </c>
      <c r="I3524" s="6">
        <v>11120000</v>
      </c>
      <c r="J3524" s="6">
        <v>3765908</v>
      </c>
      <c r="K3524" s="7">
        <f t="shared" si="110"/>
        <v>7354092</v>
      </c>
      <c r="L3524" s="4" t="str">
        <f t="shared" si="111"/>
        <v>SIN REPORTE</v>
      </c>
    </row>
    <row r="3525" spans="1:12" x14ac:dyDescent="0.2">
      <c r="A3525" s="4" t="s">
        <v>11</v>
      </c>
      <c r="B3525" s="4" t="s">
        <v>157</v>
      </c>
      <c r="C3525" s="4" t="s">
        <v>3903</v>
      </c>
      <c r="D3525" s="4" t="s">
        <v>3904</v>
      </c>
      <c r="E3525" s="4" t="s">
        <v>7626</v>
      </c>
      <c r="F3525" s="4">
        <v>1555208</v>
      </c>
      <c r="G3525" s="5" t="s">
        <v>1291</v>
      </c>
      <c r="H3525" s="4">
        <v>0</v>
      </c>
      <c r="I3525" s="6">
        <v>11130000</v>
      </c>
      <c r="J3525" s="6">
        <v>3766912</v>
      </c>
      <c r="K3525" s="7">
        <f t="shared" si="110"/>
        <v>7363088</v>
      </c>
      <c r="L3525" s="4" t="str">
        <f t="shared" si="111"/>
        <v>SIN REPORTE</v>
      </c>
    </row>
    <row r="3526" spans="1:12" x14ac:dyDescent="0.2">
      <c r="A3526" s="4" t="s">
        <v>11</v>
      </c>
      <c r="B3526" s="4" t="s">
        <v>19</v>
      </c>
      <c r="C3526" s="4" t="s">
        <v>1401</v>
      </c>
      <c r="D3526" s="4" t="s">
        <v>3772</v>
      </c>
      <c r="E3526" s="4" t="s">
        <v>7627</v>
      </c>
      <c r="F3526" s="4">
        <v>755445</v>
      </c>
      <c r="G3526" s="5" t="s">
        <v>1291</v>
      </c>
      <c r="H3526" s="4">
        <v>0</v>
      </c>
      <c r="I3526" s="6">
        <v>11140000</v>
      </c>
      <c r="J3526" s="6">
        <v>3767916</v>
      </c>
      <c r="K3526" s="7">
        <f t="shared" si="110"/>
        <v>7372084</v>
      </c>
      <c r="L3526" s="4" t="str">
        <f t="shared" si="111"/>
        <v>SIN REPORTE</v>
      </c>
    </row>
    <row r="3527" spans="1:12" x14ac:dyDescent="0.2">
      <c r="A3527" s="4" t="s">
        <v>11</v>
      </c>
      <c r="B3527" s="4" t="s">
        <v>19</v>
      </c>
      <c r="C3527" s="4" t="s">
        <v>1401</v>
      </c>
      <c r="D3527" s="4" t="s">
        <v>1177</v>
      </c>
      <c r="E3527" s="4" t="s">
        <v>7628</v>
      </c>
      <c r="F3527" s="4">
        <v>751600</v>
      </c>
      <c r="G3527" s="5" t="s">
        <v>1291</v>
      </c>
      <c r="H3527" s="4">
        <v>0</v>
      </c>
      <c r="I3527" s="6">
        <v>11150000</v>
      </c>
      <c r="J3527" s="6">
        <v>3768920</v>
      </c>
      <c r="K3527" s="7">
        <f t="shared" si="110"/>
        <v>7381080</v>
      </c>
      <c r="L3527" s="4" t="str">
        <f t="shared" si="111"/>
        <v>SIN REPORTE</v>
      </c>
    </row>
    <row r="3528" spans="1:12" x14ac:dyDescent="0.2">
      <c r="A3528" s="4" t="s">
        <v>11</v>
      </c>
      <c r="B3528" s="4" t="s">
        <v>19</v>
      </c>
      <c r="C3528" s="4" t="s">
        <v>1401</v>
      </c>
      <c r="D3528" s="4" t="s">
        <v>3733</v>
      </c>
      <c r="E3528" s="4" t="s">
        <v>7629</v>
      </c>
      <c r="F3528" s="4">
        <v>603157</v>
      </c>
      <c r="G3528" s="5" t="s">
        <v>1291</v>
      </c>
      <c r="H3528" s="4">
        <v>0</v>
      </c>
      <c r="I3528" s="6">
        <v>11160000</v>
      </c>
      <c r="J3528" s="6">
        <v>3769924</v>
      </c>
      <c r="K3528" s="7">
        <f t="shared" si="110"/>
        <v>7390076</v>
      </c>
      <c r="L3528" s="4" t="str">
        <f t="shared" si="111"/>
        <v>SIN REPORTE</v>
      </c>
    </row>
    <row r="3529" spans="1:12" x14ac:dyDescent="0.2">
      <c r="A3529" s="4" t="s">
        <v>11</v>
      </c>
      <c r="B3529" s="4" t="s">
        <v>12</v>
      </c>
      <c r="C3529" s="4" t="s">
        <v>1401</v>
      </c>
      <c r="D3529" s="4" t="s">
        <v>3121</v>
      </c>
      <c r="E3529" s="4" t="s">
        <v>7630</v>
      </c>
      <c r="F3529" s="4">
        <v>1510732</v>
      </c>
      <c r="G3529" s="5" t="s">
        <v>1291</v>
      </c>
      <c r="H3529" s="4">
        <v>0</v>
      </c>
      <c r="I3529" s="6">
        <v>11170000</v>
      </c>
      <c r="J3529" s="6">
        <v>3770928</v>
      </c>
      <c r="K3529" s="7">
        <f t="shared" si="110"/>
        <v>7399072</v>
      </c>
      <c r="L3529" s="4" t="str">
        <f t="shared" si="111"/>
        <v>SIN REPORTE</v>
      </c>
    </row>
    <row r="3530" spans="1:12" x14ac:dyDescent="0.2">
      <c r="A3530" s="4" t="s">
        <v>11</v>
      </c>
      <c r="B3530" s="4" t="s">
        <v>12</v>
      </c>
      <c r="C3530" s="4" t="s">
        <v>3905</v>
      </c>
      <c r="D3530" s="4" t="s">
        <v>3906</v>
      </c>
      <c r="E3530" s="4" t="s">
        <v>7631</v>
      </c>
      <c r="F3530" s="4">
        <v>1690013</v>
      </c>
      <c r="G3530" s="5" t="s">
        <v>1291</v>
      </c>
      <c r="H3530" s="4">
        <v>0</v>
      </c>
      <c r="I3530" s="6">
        <v>11180000</v>
      </c>
      <c r="J3530" s="6">
        <v>3771932</v>
      </c>
      <c r="K3530" s="7">
        <f t="shared" si="110"/>
        <v>7408068</v>
      </c>
      <c r="L3530" s="4" t="str">
        <f t="shared" si="111"/>
        <v>SIN REPORTE</v>
      </c>
    </row>
    <row r="3531" spans="1:12" x14ac:dyDescent="0.2">
      <c r="A3531" s="4" t="s">
        <v>11</v>
      </c>
      <c r="B3531" s="4" t="s">
        <v>157</v>
      </c>
      <c r="C3531" s="4" t="s">
        <v>737</v>
      </c>
      <c r="D3531" s="4" t="s">
        <v>1141</v>
      </c>
      <c r="E3531" s="4" t="s">
        <v>7632</v>
      </c>
      <c r="F3531" s="4">
        <v>607125</v>
      </c>
      <c r="G3531" s="5" t="s">
        <v>1291</v>
      </c>
      <c r="H3531" s="4">
        <v>0</v>
      </c>
      <c r="I3531" s="6">
        <v>11190000</v>
      </c>
      <c r="J3531" s="6">
        <v>3772936</v>
      </c>
      <c r="K3531" s="7">
        <f t="shared" si="110"/>
        <v>7417064</v>
      </c>
      <c r="L3531" s="4" t="str">
        <f t="shared" si="111"/>
        <v>SIN REPORTE</v>
      </c>
    </row>
    <row r="3532" spans="1:12" x14ac:dyDescent="0.2">
      <c r="A3532" s="4" t="s">
        <v>11</v>
      </c>
      <c r="B3532" s="4" t="s">
        <v>19</v>
      </c>
      <c r="C3532" s="4" t="s">
        <v>737</v>
      </c>
      <c r="D3532" s="4" t="s">
        <v>3907</v>
      </c>
      <c r="E3532" s="4" t="s">
        <v>7633</v>
      </c>
      <c r="F3532" s="4">
        <v>1608858</v>
      </c>
      <c r="G3532" s="5" t="s">
        <v>1291</v>
      </c>
      <c r="H3532" s="4">
        <v>0</v>
      </c>
      <c r="I3532" s="6">
        <v>11200000</v>
      </c>
      <c r="J3532" s="6">
        <v>3773940</v>
      </c>
      <c r="K3532" s="7">
        <f t="shared" si="110"/>
        <v>7426060</v>
      </c>
      <c r="L3532" s="4" t="str">
        <f t="shared" si="111"/>
        <v>SIN REPORTE</v>
      </c>
    </row>
    <row r="3533" spans="1:12" x14ac:dyDescent="0.2">
      <c r="A3533" s="4" t="s">
        <v>11</v>
      </c>
      <c r="B3533" s="4" t="s">
        <v>50</v>
      </c>
      <c r="C3533" s="4" t="s">
        <v>2484</v>
      </c>
      <c r="D3533" s="4" t="s">
        <v>236</v>
      </c>
      <c r="E3533" s="4" t="s">
        <v>7634</v>
      </c>
      <c r="F3533" s="4">
        <v>263994</v>
      </c>
      <c r="G3533" s="5" t="s">
        <v>1291</v>
      </c>
      <c r="H3533" s="4">
        <v>0</v>
      </c>
      <c r="I3533" s="6">
        <v>11210000</v>
      </c>
      <c r="J3533" s="6">
        <v>3774944</v>
      </c>
      <c r="K3533" s="7">
        <f t="shared" si="110"/>
        <v>7435056</v>
      </c>
      <c r="L3533" s="4" t="str">
        <f t="shared" si="111"/>
        <v>SIN REPORTE</v>
      </c>
    </row>
    <row r="3534" spans="1:12" x14ac:dyDescent="0.2">
      <c r="A3534" s="4" t="s">
        <v>11</v>
      </c>
      <c r="B3534" s="4" t="s">
        <v>12</v>
      </c>
      <c r="C3534" s="4" t="s">
        <v>737</v>
      </c>
      <c r="D3534" s="4" t="s">
        <v>3908</v>
      </c>
      <c r="E3534" s="4" t="s">
        <v>7635</v>
      </c>
      <c r="F3534" s="4">
        <v>1625027</v>
      </c>
      <c r="G3534" s="5" t="s">
        <v>1291</v>
      </c>
      <c r="H3534" s="4">
        <v>0</v>
      </c>
      <c r="I3534" s="6">
        <v>11220000</v>
      </c>
      <c r="J3534" s="6">
        <v>3775948</v>
      </c>
      <c r="K3534" s="7">
        <f t="shared" si="110"/>
        <v>7444052</v>
      </c>
      <c r="L3534" s="4" t="str">
        <f t="shared" si="111"/>
        <v>SIN REPORTE</v>
      </c>
    </row>
    <row r="3535" spans="1:12" x14ac:dyDescent="0.2">
      <c r="A3535" s="4" t="s">
        <v>11</v>
      </c>
      <c r="B3535" s="4" t="s">
        <v>157</v>
      </c>
      <c r="C3535" s="4" t="s">
        <v>275</v>
      </c>
      <c r="D3535" s="4" t="s">
        <v>3909</v>
      </c>
      <c r="E3535" s="4" t="s">
        <v>7636</v>
      </c>
      <c r="F3535" s="4">
        <v>47296</v>
      </c>
      <c r="G3535" s="5" t="s">
        <v>1291</v>
      </c>
      <c r="H3535" s="4">
        <v>0</v>
      </c>
      <c r="I3535" s="6">
        <v>11230000</v>
      </c>
      <c r="J3535" s="6">
        <v>3776952</v>
      </c>
      <c r="K3535" s="7">
        <f t="shared" si="110"/>
        <v>7453048</v>
      </c>
      <c r="L3535" s="4" t="str">
        <f t="shared" si="111"/>
        <v>SIN REPORTE</v>
      </c>
    </row>
    <row r="3536" spans="1:12" x14ac:dyDescent="0.2">
      <c r="A3536" s="4" t="s">
        <v>11</v>
      </c>
      <c r="B3536" s="4" t="s">
        <v>25</v>
      </c>
      <c r="C3536" s="4" t="s">
        <v>1040</v>
      </c>
      <c r="D3536" s="4" t="s">
        <v>3910</v>
      </c>
      <c r="E3536" s="4" t="s">
        <v>7637</v>
      </c>
      <c r="F3536" s="4">
        <v>629236</v>
      </c>
      <c r="G3536" s="5" t="s">
        <v>1291</v>
      </c>
      <c r="H3536" s="4">
        <v>0</v>
      </c>
      <c r="I3536" s="6">
        <v>11240000</v>
      </c>
      <c r="J3536" s="6">
        <v>3777956</v>
      </c>
      <c r="K3536" s="7">
        <f t="shared" si="110"/>
        <v>7462044</v>
      </c>
      <c r="L3536" s="4" t="str">
        <f t="shared" si="111"/>
        <v>SIN REPORTE</v>
      </c>
    </row>
    <row r="3537" spans="1:12" x14ac:dyDescent="0.2">
      <c r="A3537" s="4" t="s">
        <v>11</v>
      </c>
      <c r="B3537" s="4" t="s">
        <v>22</v>
      </c>
      <c r="C3537" s="4" t="s">
        <v>795</v>
      </c>
      <c r="D3537" s="4" t="s">
        <v>902</v>
      </c>
      <c r="E3537" s="4" t="s">
        <v>7638</v>
      </c>
      <c r="F3537" s="4">
        <v>1359197</v>
      </c>
      <c r="G3537" s="5" t="s">
        <v>1291</v>
      </c>
      <c r="H3537" s="4">
        <v>0</v>
      </c>
      <c r="I3537" s="6">
        <v>11250000</v>
      </c>
      <c r="J3537" s="6">
        <v>3778960</v>
      </c>
      <c r="K3537" s="7">
        <f t="shared" si="110"/>
        <v>7471040</v>
      </c>
      <c r="L3537" s="4" t="str">
        <f t="shared" si="111"/>
        <v>SIN REPORTE</v>
      </c>
    </row>
    <row r="3538" spans="1:12" x14ac:dyDescent="0.2">
      <c r="A3538" s="4" t="s">
        <v>11</v>
      </c>
      <c r="B3538" s="4" t="s">
        <v>12</v>
      </c>
      <c r="C3538" s="4" t="s">
        <v>795</v>
      </c>
      <c r="D3538" s="4" t="s">
        <v>3911</v>
      </c>
      <c r="E3538" s="4" t="s">
        <v>7639</v>
      </c>
      <c r="F3538" s="4">
        <v>523256</v>
      </c>
      <c r="G3538" s="5" t="s">
        <v>1291</v>
      </c>
      <c r="H3538" s="4">
        <v>0</v>
      </c>
      <c r="I3538" s="6">
        <v>11260000</v>
      </c>
      <c r="J3538" s="6">
        <v>3779964</v>
      </c>
      <c r="K3538" s="7">
        <f t="shared" si="110"/>
        <v>7480036</v>
      </c>
      <c r="L3538" s="4" t="str">
        <f t="shared" si="111"/>
        <v>SIN REPORTE</v>
      </c>
    </row>
    <row r="3539" spans="1:12" x14ac:dyDescent="0.2">
      <c r="A3539" s="4" t="s">
        <v>11</v>
      </c>
      <c r="B3539" s="4" t="s">
        <v>67</v>
      </c>
      <c r="C3539" s="4" t="s">
        <v>795</v>
      </c>
      <c r="D3539" s="4" t="s">
        <v>2962</v>
      </c>
      <c r="E3539" s="4" t="s">
        <v>7640</v>
      </c>
      <c r="F3539" s="4">
        <v>1536455</v>
      </c>
      <c r="G3539" s="5" t="s">
        <v>1291</v>
      </c>
      <c r="H3539" s="4">
        <v>0</v>
      </c>
      <c r="I3539" s="6">
        <v>11270000</v>
      </c>
      <c r="J3539" s="6">
        <v>3780968</v>
      </c>
      <c r="K3539" s="7">
        <f t="shared" si="110"/>
        <v>7489032</v>
      </c>
      <c r="L3539" s="4" t="str">
        <f t="shared" si="111"/>
        <v>SIN REPORTE</v>
      </c>
    </row>
    <row r="3540" spans="1:12" x14ac:dyDescent="0.2">
      <c r="A3540" s="4" t="s">
        <v>11</v>
      </c>
      <c r="B3540" s="4" t="s">
        <v>19</v>
      </c>
      <c r="C3540" s="4" t="s">
        <v>737</v>
      </c>
      <c r="D3540" s="4" t="s">
        <v>2857</v>
      </c>
      <c r="E3540" s="4" t="s">
        <v>7641</v>
      </c>
      <c r="F3540" s="4">
        <v>37297</v>
      </c>
      <c r="G3540" s="5" t="s">
        <v>1291</v>
      </c>
      <c r="H3540" s="4">
        <v>0</v>
      </c>
      <c r="I3540" s="6">
        <v>11280000</v>
      </c>
      <c r="J3540" s="6">
        <v>3781972</v>
      </c>
      <c r="K3540" s="7">
        <f t="shared" si="110"/>
        <v>7498028</v>
      </c>
      <c r="L3540" s="4" t="str">
        <f t="shared" si="111"/>
        <v>SIN REPORTE</v>
      </c>
    </row>
    <row r="3541" spans="1:12" x14ac:dyDescent="0.2">
      <c r="A3541" s="4" t="s">
        <v>11</v>
      </c>
      <c r="B3541" s="4" t="s">
        <v>12</v>
      </c>
      <c r="C3541" s="4" t="s">
        <v>1404</v>
      </c>
      <c r="D3541" s="4" t="s">
        <v>3912</v>
      </c>
      <c r="E3541" s="4" t="s">
        <v>7642</v>
      </c>
      <c r="F3541" s="4">
        <v>1539509</v>
      </c>
      <c r="G3541" s="5" t="s">
        <v>1291</v>
      </c>
      <c r="H3541" s="4">
        <v>0</v>
      </c>
      <c r="I3541" s="6">
        <v>11290000</v>
      </c>
      <c r="J3541" s="6">
        <v>3782976</v>
      </c>
      <c r="K3541" s="7">
        <f t="shared" si="110"/>
        <v>7507024</v>
      </c>
      <c r="L3541" s="4" t="str">
        <f t="shared" si="111"/>
        <v>SIN REPORTE</v>
      </c>
    </row>
    <row r="3542" spans="1:12" x14ac:dyDescent="0.2">
      <c r="A3542" s="4" t="s">
        <v>11</v>
      </c>
      <c r="B3542" s="4" t="s">
        <v>16</v>
      </c>
      <c r="C3542" s="4" t="s">
        <v>1404</v>
      </c>
      <c r="D3542" s="4" t="s">
        <v>2683</v>
      </c>
      <c r="E3542" s="4" t="s">
        <v>7643</v>
      </c>
      <c r="F3542" s="4">
        <v>126019</v>
      </c>
      <c r="G3542" s="5" t="s">
        <v>1291</v>
      </c>
      <c r="H3542" s="4">
        <v>0</v>
      </c>
      <c r="I3542" s="6">
        <v>11300000</v>
      </c>
      <c r="J3542" s="6">
        <v>3783980</v>
      </c>
      <c r="K3542" s="7">
        <f t="shared" si="110"/>
        <v>7516020</v>
      </c>
      <c r="L3542" s="4" t="str">
        <f t="shared" si="111"/>
        <v>SIN REPORTE</v>
      </c>
    </row>
    <row r="3543" spans="1:12" x14ac:dyDescent="0.2">
      <c r="A3543" s="4" t="s">
        <v>11</v>
      </c>
      <c r="B3543" s="4" t="s">
        <v>12</v>
      </c>
      <c r="C3543" s="4" t="s">
        <v>1008</v>
      </c>
      <c r="D3543" s="4" t="s">
        <v>3303</v>
      </c>
      <c r="E3543" s="4" t="s">
        <v>7644</v>
      </c>
      <c r="F3543" s="4">
        <v>36653</v>
      </c>
      <c r="G3543" s="5" t="s">
        <v>1291</v>
      </c>
      <c r="H3543" s="4">
        <v>0</v>
      </c>
      <c r="I3543" s="6">
        <v>11310000</v>
      </c>
      <c r="J3543" s="6">
        <v>3784984</v>
      </c>
      <c r="K3543" s="7">
        <f t="shared" si="110"/>
        <v>7525016</v>
      </c>
      <c r="L3543" s="4" t="str">
        <f t="shared" si="111"/>
        <v>SIN REPORTE</v>
      </c>
    </row>
    <row r="3544" spans="1:12" x14ac:dyDescent="0.2">
      <c r="A3544" s="4" t="s">
        <v>11</v>
      </c>
      <c r="B3544" s="4" t="s">
        <v>12</v>
      </c>
      <c r="C3544" s="4" t="s">
        <v>3164</v>
      </c>
      <c r="D3544" s="4" t="s">
        <v>3913</v>
      </c>
      <c r="E3544" s="4" t="s">
        <v>7645</v>
      </c>
      <c r="F3544" s="4">
        <v>857951</v>
      </c>
      <c r="G3544" s="5" t="s">
        <v>1291</v>
      </c>
      <c r="H3544" s="4">
        <v>0</v>
      </c>
      <c r="I3544" s="6">
        <v>11320000</v>
      </c>
      <c r="J3544" s="6">
        <v>3785988</v>
      </c>
      <c r="K3544" s="7">
        <f t="shared" si="110"/>
        <v>7534012</v>
      </c>
      <c r="L3544" s="4" t="str">
        <f t="shared" si="111"/>
        <v>SIN REPORTE</v>
      </c>
    </row>
    <row r="3545" spans="1:12" x14ac:dyDescent="0.2">
      <c r="A3545" s="4" t="s">
        <v>11</v>
      </c>
      <c r="B3545" s="4" t="s">
        <v>12</v>
      </c>
      <c r="C3545" s="4" t="s">
        <v>191</v>
      </c>
      <c r="D3545" s="4" t="s">
        <v>3914</v>
      </c>
      <c r="E3545" s="4" t="s">
        <v>7646</v>
      </c>
      <c r="F3545" s="4">
        <v>857670</v>
      </c>
      <c r="G3545" s="5" t="s">
        <v>1291</v>
      </c>
      <c r="H3545" s="4">
        <v>0</v>
      </c>
      <c r="I3545" s="6">
        <v>11330000</v>
      </c>
      <c r="J3545" s="6">
        <v>3786992</v>
      </c>
      <c r="K3545" s="7">
        <f t="shared" si="110"/>
        <v>7543008</v>
      </c>
      <c r="L3545" s="4" t="str">
        <f t="shared" si="111"/>
        <v>SIN REPORTE</v>
      </c>
    </row>
    <row r="3546" spans="1:12" x14ac:dyDescent="0.2">
      <c r="A3546" s="4" t="s">
        <v>11</v>
      </c>
      <c r="B3546" s="4" t="s">
        <v>12</v>
      </c>
      <c r="C3546" s="4" t="s">
        <v>191</v>
      </c>
      <c r="D3546" s="4" t="s">
        <v>2686</v>
      </c>
      <c r="E3546" s="4" t="s">
        <v>7647</v>
      </c>
      <c r="F3546" s="4">
        <v>1661915</v>
      </c>
      <c r="G3546" s="5" t="s">
        <v>1291</v>
      </c>
      <c r="H3546" s="4">
        <v>0</v>
      </c>
      <c r="I3546" s="6">
        <v>11340000</v>
      </c>
      <c r="J3546" s="6">
        <v>3787996</v>
      </c>
      <c r="K3546" s="7">
        <f t="shared" si="110"/>
        <v>7552004</v>
      </c>
      <c r="L3546" s="4" t="str">
        <f t="shared" si="111"/>
        <v>SIN REPORTE</v>
      </c>
    </row>
    <row r="3547" spans="1:12" x14ac:dyDescent="0.2">
      <c r="A3547" s="4" t="s">
        <v>11</v>
      </c>
      <c r="B3547" s="4" t="s">
        <v>25</v>
      </c>
      <c r="C3547" s="4" t="s">
        <v>2462</v>
      </c>
      <c r="D3547" s="4" t="s">
        <v>3915</v>
      </c>
      <c r="E3547" s="4" t="s">
        <v>7648</v>
      </c>
      <c r="F3547" s="4">
        <v>1151305</v>
      </c>
      <c r="G3547" s="5" t="s">
        <v>1291</v>
      </c>
      <c r="H3547" s="4">
        <v>0</v>
      </c>
      <c r="I3547" s="6">
        <v>11350000</v>
      </c>
      <c r="J3547" s="6">
        <v>3789000</v>
      </c>
      <c r="K3547" s="7">
        <f t="shared" si="110"/>
        <v>7561000</v>
      </c>
      <c r="L3547" s="4" t="str">
        <f t="shared" si="111"/>
        <v>SIN REPORTE</v>
      </c>
    </row>
    <row r="3548" spans="1:12" x14ac:dyDescent="0.2">
      <c r="A3548" s="4" t="s">
        <v>11</v>
      </c>
      <c r="B3548" s="4" t="s">
        <v>12</v>
      </c>
      <c r="C3548" s="4" t="s">
        <v>191</v>
      </c>
      <c r="D3548" s="4" t="s">
        <v>3916</v>
      </c>
      <c r="E3548" s="4" t="s">
        <v>7649</v>
      </c>
      <c r="F3548" s="4">
        <v>512754</v>
      </c>
      <c r="G3548" s="5" t="s">
        <v>1291</v>
      </c>
      <c r="H3548" s="4">
        <v>0</v>
      </c>
      <c r="I3548" s="6">
        <v>11360000</v>
      </c>
      <c r="J3548" s="6">
        <v>3790004</v>
      </c>
      <c r="K3548" s="7">
        <f t="shared" si="110"/>
        <v>7569996</v>
      </c>
      <c r="L3548" s="4" t="str">
        <f t="shared" si="111"/>
        <v>SIN REPORTE</v>
      </c>
    </row>
    <row r="3549" spans="1:12" x14ac:dyDescent="0.2">
      <c r="A3549" s="4" t="s">
        <v>11</v>
      </c>
      <c r="B3549" s="4" t="s">
        <v>50</v>
      </c>
      <c r="C3549" s="4" t="s">
        <v>1166</v>
      </c>
      <c r="D3549" s="4" t="s">
        <v>1155</v>
      </c>
      <c r="E3549" s="4" t="s">
        <v>7650</v>
      </c>
      <c r="F3549" s="4">
        <v>57550</v>
      </c>
      <c r="G3549" s="5" t="s">
        <v>1291</v>
      </c>
      <c r="H3549" s="4">
        <v>0</v>
      </c>
      <c r="I3549" s="6">
        <v>11370000</v>
      </c>
      <c r="J3549" s="6">
        <v>3791008</v>
      </c>
      <c r="K3549" s="7">
        <f t="shared" si="110"/>
        <v>7578992</v>
      </c>
      <c r="L3549" s="4" t="str">
        <f t="shared" si="111"/>
        <v>SIN REPORTE</v>
      </c>
    </row>
    <row r="3550" spans="1:12" x14ac:dyDescent="0.2">
      <c r="A3550" s="4" t="s">
        <v>11</v>
      </c>
      <c r="B3550" s="4" t="s">
        <v>12</v>
      </c>
      <c r="C3550" s="4" t="s">
        <v>214</v>
      </c>
      <c r="D3550" s="4" t="s">
        <v>1310</v>
      </c>
      <c r="E3550" s="4" t="s">
        <v>7651</v>
      </c>
      <c r="F3550" s="4">
        <v>768299</v>
      </c>
      <c r="G3550" s="5" t="s">
        <v>1291</v>
      </c>
      <c r="H3550" s="4">
        <v>0</v>
      </c>
      <c r="I3550" s="6">
        <v>11380000</v>
      </c>
      <c r="J3550" s="6">
        <v>3792012</v>
      </c>
      <c r="K3550" s="7">
        <f t="shared" si="110"/>
        <v>7587988</v>
      </c>
      <c r="L3550" s="4" t="str">
        <f t="shared" si="111"/>
        <v>SIN REPORTE</v>
      </c>
    </row>
    <row r="3551" spans="1:12" x14ac:dyDescent="0.2">
      <c r="A3551" s="4" t="s">
        <v>11</v>
      </c>
      <c r="B3551" s="4" t="s">
        <v>12</v>
      </c>
      <c r="C3551" s="4" t="s">
        <v>3107</v>
      </c>
      <c r="D3551" s="4" t="s">
        <v>2721</v>
      </c>
      <c r="E3551" s="4" t="s">
        <v>7652</v>
      </c>
      <c r="F3551" s="4">
        <v>1661618</v>
      </c>
      <c r="G3551" s="5" t="s">
        <v>1291</v>
      </c>
      <c r="H3551" s="4">
        <v>0</v>
      </c>
      <c r="I3551" s="6">
        <v>11390000</v>
      </c>
      <c r="J3551" s="6">
        <v>3793016</v>
      </c>
      <c r="K3551" s="7">
        <f t="shared" si="110"/>
        <v>7596984</v>
      </c>
      <c r="L3551" s="4" t="str">
        <f t="shared" si="111"/>
        <v>SIN REPORTE</v>
      </c>
    </row>
    <row r="3552" spans="1:12" x14ac:dyDescent="0.2">
      <c r="A3552" s="4" t="s">
        <v>11</v>
      </c>
      <c r="B3552" s="4" t="s">
        <v>12</v>
      </c>
      <c r="C3552" s="4" t="s">
        <v>1150</v>
      </c>
      <c r="D3552" s="4" t="s">
        <v>3917</v>
      </c>
      <c r="E3552" s="4" t="s">
        <v>7653</v>
      </c>
      <c r="F3552" s="4">
        <v>97010</v>
      </c>
      <c r="G3552" s="5" t="s">
        <v>1291</v>
      </c>
      <c r="H3552" s="4">
        <v>0</v>
      </c>
      <c r="I3552" s="6">
        <v>11400000</v>
      </c>
      <c r="J3552" s="6">
        <v>3794020</v>
      </c>
      <c r="K3552" s="7">
        <f t="shared" si="110"/>
        <v>7605980</v>
      </c>
      <c r="L3552" s="4" t="str">
        <f t="shared" si="111"/>
        <v>SIN REPORTE</v>
      </c>
    </row>
    <row r="3553" spans="1:12" x14ac:dyDescent="0.2">
      <c r="A3553" s="4" t="s">
        <v>11</v>
      </c>
      <c r="B3553" s="4" t="s">
        <v>19</v>
      </c>
      <c r="C3553" s="4" t="s">
        <v>1408</v>
      </c>
      <c r="D3553" s="4" t="s">
        <v>3918</v>
      </c>
      <c r="E3553" s="4" t="s">
        <v>7654</v>
      </c>
      <c r="F3553" s="4">
        <v>49276</v>
      </c>
      <c r="G3553" s="5" t="s">
        <v>1291</v>
      </c>
      <c r="H3553" s="4">
        <v>0</v>
      </c>
      <c r="I3553" s="6">
        <v>11410000</v>
      </c>
      <c r="J3553" s="6">
        <v>3795024</v>
      </c>
      <c r="K3553" s="7">
        <f t="shared" si="110"/>
        <v>7614976</v>
      </c>
      <c r="L3553" s="4" t="str">
        <f t="shared" si="111"/>
        <v>SIN REPORTE</v>
      </c>
    </row>
    <row r="3554" spans="1:12" x14ac:dyDescent="0.2">
      <c r="A3554" s="4" t="s">
        <v>11</v>
      </c>
      <c r="B3554" s="4" t="s">
        <v>19</v>
      </c>
      <c r="C3554" s="4" t="s">
        <v>1408</v>
      </c>
      <c r="D3554" s="4" t="s">
        <v>2767</v>
      </c>
      <c r="E3554" s="4" t="s">
        <v>7655</v>
      </c>
      <c r="F3554" s="4">
        <v>645695</v>
      </c>
      <c r="G3554" s="5" t="s">
        <v>1291</v>
      </c>
      <c r="H3554" s="4">
        <v>0</v>
      </c>
      <c r="I3554" s="6">
        <v>11420000</v>
      </c>
      <c r="J3554" s="6">
        <v>3796028</v>
      </c>
      <c r="K3554" s="7">
        <f t="shared" si="110"/>
        <v>7623972</v>
      </c>
      <c r="L3554" s="4" t="str">
        <f t="shared" si="111"/>
        <v>SIN REPORTE</v>
      </c>
    </row>
    <row r="3555" spans="1:12" x14ac:dyDescent="0.2">
      <c r="A3555" s="4" t="s">
        <v>11</v>
      </c>
      <c r="B3555" s="4" t="s">
        <v>19</v>
      </c>
      <c r="C3555" s="4" t="s">
        <v>1014</v>
      </c>
      <c r="D3555" s="4" t="s">
        <v>3300</v>
      </c>
      <c r="E3555" s="4" t="s">
        <v>7656</v>
      </c>
      <c r="F3555" s="4">
        <v>1338688</v>
      </c>
      <c r="G3555" s="5" t="s">
        <v>1291</v>
      </c>
      <c r="H3555" s="4">
        <v>0</v>
      </c>
      <c r="I3555" s="6">
        <v>11430000</v>
      </c>
      <c r="J3555" s="6">
        <v>3797032</v>
      </c>
      <c r="K3555" s="7">
        <f t="shared" si="110"/>
        <v>7632968</v>
      </c>
      <c r="L3555" s="4" t="str">
        <f t="shared" si="111"/>
        <v>SIN REPORTE</v>
      </c>
    </row>
    <row r="3556" spans="1:12" x14ac:dyDescent="0.2">
      <c r="A3556" s="4" t="s">
        <v>11</v>
      </c>
      <c r="B3556" s="4" t="s">
        <v>12</v>
      </c>
      <c r="C3556" s="4" t="s">
        <v>1408</v>
      </c>
      <c r="D3556" s="4" t="s">
        <v>3919</v>
      </c>
      <c r="E3556" s="4" t="s">
        <v>7657</v>
      </c>
      <c r="F3556" s="4">
        <v>118592</v>
      </c>
      <c r="G3556" s="5" t="s">
        <v>1291</v>
      </c>
      <c r="H3556" s="4">
        <v>0</v>
      </c>
      <c r="I3556" s="6">
        <v>11440000</v>
      </c>
      <c r="J3556" s="6">
        <v>3798036</v>
      </c>
      <c r="K3556" s="7">
        <f t="shared" si="110"/>
        <v>7641964</v>
      </c>
      <c r="L3556" s="4" t="str">
        <f t="shared" si="111"/>
        <v>SIN REPORTE</v>
      </c>
    </row>
    <row r="3557" spans="1:12" x14ac:dyDescent="0.2">
      <c r="A3557" s="4" t="s">
        <v>11</v>
      </c>
      <c r="B3557" s="4" t="s">
        <v>12</v>
      </c>
      <c r="C3557" s="4" t="s">
        <v>1408</v>
      </c>
      <c r="D3557" s="4" t="s">
        <v>3920</v>
      </c>
      <c r="E3557" s="4" t="s">
        <v>7658</v>
      </c>
      <c r="F3557" s="4">
        <v>1135373</v>
      </c>
      <c r="G3557" s="5" t="s">
        <v>1291</v>
      </c>
      <c r="H3557" s="4">
        <v>0</v>
      </c>
      <c r="I3557" s="6">
        <v>11450000</v>
      </c>
      <c r="J3557" s="6">
        <v>3799040</v>
      </c>
      <c r="K3557" s="7">
        <f t="shared" si="110"/>
        <v>7650960</v>
      </c>
      <c r="L3557" s="4" t="str">
        <f t="shared" si="111"/>
        <v>SIN REPORTE</v>
      </c>
    </row>
    <row r="3558" spans="1:12" x14ac:dyDescent="0.2">
      <c r="A3558" s="4" t="s">
        <v>11</v>
      </c>
      <c r="B3558" s="4" t="s">
        <v>50</v>
      </c>
      <c r="C3558" s="4" t="s">
        <v>1014</v>
      </c>
      <c r="D3558" s="4" t="s">
        <v>3921</v>
      </c>
      <c r="E3558" s="4" t="s">
        <v>7659</v>
      </c>
      <c r="F3558" s="4">
        <v>1388774</v>
      </c>
      <c r="G3558" s="5" t="s">
        <v>1291</v>
      </c>
      <c r="H3558" s="4">
        <v>0</v>
      </c>
      <c r="I3558" s="6">
        <v>11460000</v>
      </c>
      <c r="J3558" s="6">
        <v>3800044</v>
      </c>
      <c r="K3558" s="7">
        <f t="shared" si="110"/>
        <v>7659956</v>
      </c>
      <c r="L3558" s="4" t="str">
        <f t="shared" si="111"/>
        <v>SIN REPORTE</v>
      </c>
    </row>
    <row r="3559" spans="1:12" x14ac:dyDescent="0.2">
      <c r="A3559" s="4" t="s">
        <v>11</v>
      </c>
      <c r="B3559" s="4" t="s">
        <v>16</v>
      </c>
      <c r="C3559" s="4" t="s">
        <v>705</v>
      </c>
      <c r="D3559" s="4" t="s">
        <v>3922</v>
      </c>
      <c r="E3559" s="4" t="s">
        <v>7660</v>
      </c>
      <c r="F3559" s="4">
        <v>609543</v>
      </c>
      <c r="G3559" s="5" t="s">
        <v>1291</v>
      </c>
      <c r="H3559" s="4">
        <v>0</v>
      </c>
      <c r="I3559" s="6">
        <v>11470000</v>
      </c>
      <c r="J3559" s="6">
        <v>3801048</v>
      </c>
      <c r="K3559" s="7">
        <f t="shared" si="110"/>
        <v>7668952</v>
      </c>
      <c r="L3559" s="4" t="str">
        <f t="shared" si="111"/>
        <v>SIN REPORTE</v>
      </c>
    </row>
    <row r="3560" spans="1:12" x14ac:dyDescent="0.2">
      <c r="A3560" s="4" t="s">
        <v>11</v>
      </c>
      <c r="B3560" s="4" t="s">
        <v>22</v>
      </c>
      <c r="C3560" s="4" t="s">
        <v>1408</v>
      </c>
      <c r="D3560" s="4" t="s">
        <v>54</v>
      </c>
      <c r="E3560" s="4" t="s">
        <v>7661</v>
      </c>
      <c r="F3560" s="4">
        <v>490597</v>
      </c>
      <c r="G3560" s="5" t="s">
        <v>1291</v>
      </c>
      <c r="H3560" s="4">
        <v>0</v>
      </c>
      <c r="I3560" s="6">
        <v>11480000</v>
      </c>
      <c r="J3560" s="6">
        <v>3802052</v>
      </c>
      <c r="K3560" s="7">
        <f t="shared" si="110"/>
        <v>7677948</v>
      </c>
      <c r="L3560" s="4" t="str">
        <f t="shared" si="111"/>
        <v>SIN REPORTE</v>
      </c>
    </row>
    <row r="3561" spans="1:12" x14ac:dyDescent="0.2">
      <c r="A3561" s="4" t="s">
        <v>11</v>
      </c>
      <c r="B3561" s="4" t="s">
        <v>12</v>
      </c>
      <c r="C3561" s="4" t="s">
        <v>2877</v>
      </c>
      <c r="D3561" s="4" t="s">
        <v>2616</v>
      </c>
      <c r="E3561" s="4" t="s">
        <v>7662</v>
      </c>
      <c r="F3561" s="4">
        <v>1659919</v>
      </c>
      <c r="G3561" s="5" t="s">
        <v>1291</v>
      </c>
      <c r="H3561" s="4">
        <v>0</v>
      </c>
      <c r="I3561" s="6">
        <v>11490000</v>
      </c>
      <c r="J3561" s="6">
        <v>3803056</v>
      </c>
      <c r="K3561" s="7">
        <f t="shared" si="110"/>
        <v>7686944</v>
      </c>
      <c r="L3561" s="4" t="str">
        <f t="shared" si="111"/>
        <v>SIN REPORTE</v>
      </c>
    </row>
    <row r="3562" spans="1:12" x14ac:dyDescent="0.2">
      <c r="A3562" s="4" t="s">
        <v>11</v>
      </c>
      <c r="B3562" s="4" t="s">
        <v>157</v>
      </c>
      <c r="C3562" s="4" t="s">
        <v>1151</v>
      </c>
      <c r="D3562" s="4" t="s">
        <v>3278</v>
      </c>
      <c r="E3562" s="4" t="s">
        <v>7663</v>
      </c>
      <c r="F3562" s="4">
        <v>78010</v>
      </c>
      <c r="G3562" s="5" t="s">
        <v>1291</v>
      </c>
      <c r="H3562" s="4">
        <v>0</v>
      </c>
      <c r="I3562" s="6">
        <v>11500000</v>
      </c>
      <c r="J3562" s="6">
        <v>3804060</v>
      </c>
      <c r="K3562" s="7">
        <f t="shared" si="110"/>
        <v>7695940</v>
      </c>
      <c r="L3562" s="4" t="str">
        <f t="shared" si="111"/>
        <v>SIN REPORTE</v>
      </c>
    </row>
    <row r="3563" spans="1:12" x14ac:dyDescent="0.2">
      <c r="A3563" s="4" t="s">
        <v>11</v>
      </c>
      <c r="B3563" s="4" t="s">
        <v>488</v>
      </c>
      <c r="C3563" s="4" t="s">
        <v>1151</v>
      </c>
      <c r="D3563" s="4" t="s">
        <v>3923</v>
      </c>
      <c r="E3563" s="4" t="s">
        <v>7664</v>
      </c>
      <c r="F3563" s="4">
        <v>1365525</v>
      </c>
      <c r="G3563" s="5" t="s">
        <v>1291</v>
      </c>
      <c r="H3563" s="4">
        <v>0</v>
      </c>
      <c r="I3563" s="6">
        <v>11510000</v>
      </c>
      <c r="J3563" s="6">
        <v>3805064</v>
      </c>
      <c r="K3563" s="7">
        <f t="shared" si="110"/>
        <v>7704936</v>
      </c>
      <c r="L3563" s="4" t="str">
        <f t="shared" si="111"/>
        <v>SIN REPORTE</v>
      </c>
    </row>
    <row r="3564" spans="1:12" x14ac:dyDescent="0.2">
      <c r="A3564" s="4" t="s">
        <v>11</v>
      </c>
      <c r="B3564" s="4" t="s">
        <v>16</v>
      </c>
      <c r="C3564" s="4" t="s">
        <v>988</v>
      </c>
      <c r="D3564" s="4" t="s">
        <v>3924</v>
      </c>
      <c r="E3564" s="4" t="s">
        <v>7665</v>
      </c>
      <c r="F3564" s="4">
        <v>640969</v>
      </c>
      <c r="G3564" s="5" t="s">
        <v>1291</v>
      </c>
      <c r="H3564" s="4">
        <v>0</v>
      </c>
      <c r="I3564" s="6">
        <v>11520000</v>
      </c>
      <c r="J3564" s="6">
        <v>3806068</v>
      </c>
      <c r="K3564" s="7">
        <f t="shared" si="110"/>
        <v>7713932</v>
      </c>
      <c r="L3564" s="4" t="str">
        <f t="shared" si="111"/>
        <v>SIN REPORTE</v>
      </c>
    </row>
    <row r="3565" spans="1:12" x14ac:dyDescent="0.2">
      <c r="A3565" s="4" t="s">
        <v>11</v>
      </c>
      <c r="B3565" s="4" t="s">
        <v>16</v>
      </c>
      <c r="C3565" s="4" t="s">
        <v>807</v>
      </c>
      <c r="D3565" s="4" t="s">
        <v>3925</v>
      </c>
      <c r="E3565" s="4" t="s">
        <v>7666</v>
      </c>
      <c r="F3565" s="4">
        <v>747392</v>
      </c>
      <c r="G3565" s="5" t="s">
        <v>1291</v>
      </c>
      <c r="H3565" s="4">
        <v>0</v>
      </c>
      <c r="I3565" s="6">
        <v>11530000</v>
      </c>
      <c r="J3565" s="6">
        <v>3807072</v>
      </c>
      <c r="K3565" s="7">
        <f t="shared" si="110"/>
        <v>7722928</v>
      </c>
      <c r="L3565" s="4" t="str">
        <f t="shared" si="111"/>
        <v>SIN REPORTE</v>
      </c>
    </row>
    <row r="3566" spans="1:12" x14ac:dyDescent="0.2">
      <c r="A3566" s="4" t="s">
        <v>11</v>
      </c>
      <c r="B3566" s="4" t="s">
        <v>12</v>
      </c>
      <c r="C3566" s="4" t="s">
        <v>1162</v>
      </c>
      <c r="D3566" s="4" t="s">
        <v>177</v>
      </c>
      <c r="E3566" s="4" t="s">
        <v>7667</v>
      </c>
      <c r="F3566" s="4">
        <v>1681335</v>
      </c>
      <c r="G3566" s="5" t="s">
        <v>1291</v>
      </c>
      <c r="H3566" s="4">
        <v>0</v>
      </c>
      <c r="I3566" s="6">
        <v>11540000</v>
      </c>
      <c r="J3566" s="6">
        <v>3808076</v>
      </c>
      <c r="K3566" s="7">
        <f t="shared" si="110"/>
        <v>7731924</v>
      </c>
      <c r="L3566" s="4" t="str">
        <f t="shared" si="111"/>
        <v>SIN REPORTE</v>
      </c>
    </row>
    <row r="3567" spans="1:12" x14ac:dyDescent="0.2">
      <c r="A3567" s="4" t="s">
        <v>11</v>
      </c>
      <c r="B3567" s="4" t="s">
        <v>25</v>
      </c>
      <c r="C3567" s="4" t="s">
        <v>1068</v>
      </c>
      <c r="D3567" s="4" t="s">
        <v>3926</v>
      </c>
      <c r="E3567" s="4" t="s">
        <v>7668</v>
      </c>
      <c r="F3567" s="4">
        <v>741692</v>
      </c>
      <c r="G3567" s="5" t="s">
        <v>1291</v>
      </c>
      <c r="H3567" s="4">
        <v>0</v>
      </c>
      <c r="I3567" s="6">
        <v>11550000</v>
      </c>
      <c r="J3567" s="6">
        <v>3809080</v>
      </c>
      <c r="K3567" s="7">
        <f t="shared" si="110"/>
        <v>7740920</v>
      </c>
      <c r="L3567" s="4" t="str">
        <f t="shared" si="111"/>
        <v>SIN REPORTE</v>
      </c>
    </row>
    <row r="3568" spans="1:12" x14ac:dyDescent="0.2">
      <c r="A3568" s="4" t="s">
        <v>11</v>
      </c>
      <c r="B3568" s="4" t="s">
        <v>12</v>
      </c>
      <c r="C3568" s="4" t="s">
        <v>1068</v>
      </c>
      <c r="D3568" s="4" t="s">
        <v>3927</v>
      </c>
      <c r="E3568" s="4" t="s">
        <v>7669</v>
      </c>
      <c r="F3568" s="4">
        <v>1441789</v>
      </c>
      <c r="G3568" s="5" t="s">
        <v>1291</v>
      </c>
      <c r="H3568" s="4">
        <v>0</v>
      </c>
      <c r="I3568" s="6">
        <v>11560000</v>
      </c>
      <c r="J3568" s="6">
        <v>3810084</v>
      </c>
      <c r="K3568" s="7">
        <f t="shared" si="110"/>
        <v>7749916</v>
      </c>
      <c r="L3568" s="4" t="str">
        <f t="shared" si="111"/>
        <v>SIN REPORTE</v>
      </c>
    </row>
    <row r="3569" spans="1:12" x14ac:dyDescent="0.2">
      <c r="A3569" s="4" t="s">
        <v>11</v>
      </c>
      <c r="B3569" s="4" t="s">
        <v>19</v>
      </c>
      <c r="C3569" s="4" t="s">
        <v>700</v>
      </c>
      <c r="D3569" s="4" t="s">
        <v>310</v>
      </c>
      <c r="E3569" s="4" t="s">
        <v>7670</v>
      </c>
      <c r="F3569" s="4">
        <v>44160</v>
      </c>
      <c r="G3569" s="5" t="s">
        <v>1291</v>
      </c>
      <c r="H3569" s="4">
        <v>0</v>
      </c>
      <c r="I3569" s="6">
        <v>11570000</v>
      </c>
      <c r="J3569" s="6">
        <v>3811088</v>
      </c>
      <c r="K3569" s="7">
        <f t="shared" si="110"/>
        <v>7758912</v>
      </c>
      <c r="L3569" s="4" t="str">
        <f t="shared" si="111"/>
        <v>SIN REPORTE</v>
      </c>
    </row>
    <row r="3570" spans="1:12" x14ac:dyDescent="0.2">
      <c r="A3570" s="4" t="s">
        <v>11</v>
      </c>
      <c r="B3570" s="4" t="s">
        <v>25</v>
      </c>
      <c r="C3570" s="4" t="s">
        <v>1068</v>
      </c>
      <c r="D3570" s="4" t="s">
        <v>3928</v>
      </c>
      <c r="E3570" s="4" t="s">
        <v>7671</v>
      </c>
      <c r="F3570" s="4">
        <v>3718</v>
      </c>
      <c r="G3570" s="5" t="s">
        <v>1291</v>
      </c>
      <c r="H3570" s="4">
        <v>0</v>
      </c>
      <c r="I3570" s="6">
        <v>11580000</v>
      </c>
      <c r="J3570" s="6">
        <v>3812092</v>
      </c>
      <c r="K3570" s="7">
        <f t="shared" si="110"/>
        <v>7767908</v>
      </c>
      <c r="L3570" s="4" t="str">
        <f t="shared" si="111"/>
        <v>SIN REPORTE</v>
      </c>
    </row>
    <row r="3571" spans="1:12" x14ac:dyDescent="0.2">
      <c r="A3571" s="4" t="s">
        <v>11</v>
      </c>
      <c r="B3571" s="4" t="s">
        <v>50</v>
      </c>
      <c r="C3571" s="4" t="s">
        <v>1068</v>
      </c>
      <c r="D3571" s="4" t="s">
        <v>3929</v>
      </c>
      <c r="E3571" s="4" t="s">
        <v>7672</v>
      </c>
      <c r="F3571" s="4">
        <v>525541</v>
      </c>
      <c r="G3571" s="5" t="s">
        <v>1291</v>
      </c>
      <c r="H3571" s="4">
        <v>0</v>
      </c>
      <c r="I3571" s="6">
        <v>11590000</v>
      </c>
      <c r="J3571" s="6">
        <v>3813096</v>
      </c>
      <c r="K3571" s="7">
        <f t="shared" si="110"/>
        <v>7776904</v>
      </c>
      <c r="L3571" s="4" t="str">
        <f t="shared" si="111"/>
        <v>SIN REPORTE</v>
      </c>
    </row>
    <row r="3572" spans="1:12" x14ac:dyDescent="0.2">
      <c r="A3572" s="4" t="s">
        <v>11</v>
      </c>
      <c r="B3572" s="4" t="s">
        <v>12</v>
      </c>
      <c r="C3572" s="4" t="s">
        <v>2274</v>
      </c>
      <c r="D3572" s="4" t="s">
        <v>1451</v>
      </c>
      <c r="E3572" s="4" t="s">
        <v>7673</v>
      </c>
      <c r="F3572" s="4">
        <v>43162</v>
      </c>
      <c r="G3572" s="5" t="s">
        <v>1291</v>
      </c>
      <c r="H3572" s="4">
        <v>0</v>
      </c>
      <c r="I3572" s="6">
        <v>11600000</v>
      </c>
      <c r="J3572" s="6">
        <v>3814100</v>
      </c>
      <c r="K3572" s="7">
        <f t="shared" si="110"/>
        <v>7785900</v>
      </c>
      <c r="L3572" s="4" t="str">
        <f t="shared" si="111"/>
        <v>SIN REPORTE</v>
      </c>
    </row>
    <row r="3573" spans="1:12" x14ac:dyDescent="0.2">
      <c r="A3573" s="4" t="s">
        <v>11</v>
      </c>
      <c r="B3573" s="4" t="s">
        <v>12</v>
      </c>
      <c r="C3573" s="4" t="s">
        <v>3540</v>
      </c>
      <c r="D3573" s="4" t="s">
        <v>3930</v>
      </c>
      <c r="E3573" s="4" t="s">
        <v>7674</v>
      </c>
      <c r="F3573" s="4">
        <v>119368</v>
      </c>
      <c r="G3573" s="5" t="s">
        <v>1291</v>
      </c>
      <c r="H3573" s="4">
        <v>0</v>
      </c>
      <c r="I3573" s="6">
        <v>11610000</v>
      </c>
      <c r="J3573" s="6">
        <v>3815104</v>
      </c>
      <c r="K3573" s="7">
        <f t="shared" si="110"/>
        <v>7794896</v>
      </c>
      <c r="L3573" s="4" t="str">
        <f t="shared" si="111"/>
        <v>SIN REPORTE</v>
      </c>
    </row>
    <row r="3574" spans="1:12" x14ac:dyDescent="0.2">
      <c r="A3574" s="4" t="s">
        <v>11</v>
      </c>
      <c r="B3574" s="4" t="s">
        <v>50</v>
      </c>
      <c r="C3574" s="4" t="s">
        <v>3540</v>
      </c>
      <c r="D3574" s="4" t="s">
        <v>1451</v>
      </c>
      <c r="E3574" s="4" t="s">
        <v>7675</v>
      </c>
      <c r="F3574" s="4">
        <v>1443579</v>
      </c>
      <c r="G3574" s="5" t="s">
        <v>1291</v>
      </c>
      <c r="H3574" s="4">
        <v>0</v>
      </c>
      <c r="I3574" s="6">
        <v>11620000</v>
      </c>
      <c r="J3574" s="6">
        <v>3816108</v>
      </c>
      <c r="K3574" s="7">
        <f t="shared" si="110"/>
        <v>7803892</v>
      </c>
      <c r="L3574" s="4" t="str">
        <f t="shared" si="111"/>
        <v>SIN REPORTE</v>
      </c>
    </row>
    <row r="3575" spans="1:12" x14ac:dyDescent="0.2">
      <c r="A3575" s="4" t="s">
        <v>11</v>
      </c>
      <c r="B3575" s="4" t="s">
        <v>19</v>
      </c>
      <c r="C3575" s="4" t="s">
        <v>3540</v>
      </c>
      <c r="D3575" s="4" t="s">
        <v>2676</v>
      </c>
      <c r="E3575" s="4" t="s">
        <v>7676</v>
      </c>
      <c r="F3575" s="4">
        <v>1607942</v>
      </c>
      <c r="G3575" s="5" t="s">
        <v>1291</v>
      </c>
      <c r="H3575" s="4">
        <v>0</v>
      </c>
      <c r="I3575" s="6">
        <v>11630000</v>
      </c>
      <c r="J3575" s="6">
        <v>3817112</v>
      </c>
      <c r="K3575" s="7">
        <f t="shared" si="110"/>
        <v>7812888</v>
      </c>
      <c r="L3575" s="4" t="str">
        <f t="shared" si="111"/>
        <v>SIN REPORTE</v>
      </c>
    </row>
    <row r="3576" spans="1:12" x14ac:dyDescent="0.2">
      <c r="A3576" s="4" t="s">
        <v>11</v>
      </c>
      <c r="B3576" s="4" t="s">
        <v>67</v>
      </c>
      <c r="C3576" s="4" t="s">
        <v>3540</v>
      </c>
      <c r="D3576" s="4" t="s">
        <v>3931</v>
      </c>
      <c r="E3576" s="4" t="s">
        <v>7677</v>
      </c>
      <c r="F3576" s="4">
        <v>455525</v>
      </c>
      <c r="G3576" s="5" t="s">
        <v>1291</v>
      </c>
      <c r="H3576" s="4">
        <v>0</v>
      </c>
      <c r="I3576" s="6">
        <v>11640000</v>
      </c>
      <c r="J3576" s="6">
        <v>3818116</v>
      </c>
      <c r="K3576" s="7">
        <f t="shared" si="110"/>
        <v>7821884</v>
      </c>
      <c r="L3576" s="4" t="str">
        <f t="shared" si="111"/>
        <v>SIN REPORTE</v>
      </c>
    </row>
    <row r="3577" spans="1:12" x14ac:dyDescent="0.2">
      <c r="A3577" s="4" t="s">
        <v>11</v>
      </c>
      <c r="B3577" s="4" t="s">
        <v>25</v>
      </c>
      <c r="C3577" s="4" t="s">
        <v>191</v>
      </c>
      <c r="D3577" s="4" t="s">
        <v>1414</v>
      </c>
      <c r="E3577" s="4" t="s">
        <v>7678</v>
      </c>
      <c r="F3577" s="4">
        <v>749760</v>
      </c>
      <c r="G3577" s="5" t="s">
        <v>1291</v>
      </c>
      <c r="H3577" s="4">
        <v>0</v>
      </c>
      <c r="I3577" s="6">
        <v>11650000</v>
      </c>
      <c r="J3577" s="6">
        <v>3819120</v>
      </c>
      <c r="K3577" s="7">
        <f t="shared" si="110"/>
        <v>7830880</v>
      </c>
      <c r="L3577" s="4" t="str">
        <f t="shared" si="111"/>
        <v>SIN REPORTE</v>
      </c>
    </row>
    <row r="3578" spans="1:12" x14ac:dyDescent="0.2">
      <c r="A3578" s="4" t="s">
        <v>11</v>
      </c>
      <c r="B3578" s="4" t="s">
        <v>19</v>
      </c>
      <c r="C3578" s="4" t="s">
        <v>462</v>
      </c>
      <c r="D3578" s="4" t="s">
        <v>3932</v>
      </c>
      <c r="E3578" s="4" t="s">
        <v>7679</v>
      </c>
      <c r="F3578" s="4">
        <v>1753902</v>
      </c>
      <c r="G3578" s="5" t="s">
        <v>1291</v>
      </c>
      <c r="H3578" s="4">
        <v>0</v>
      </c>
      <c r="I3578" s="6">
        <v>11660000</v>
      </c>
      <c r="J3578" s="6">
        <v>3820124</v>
      </c>
      <c r="K3578" s="7">
        <f t="shared" si="110"/>
        <v>7839876</v>
      </c>
      <c r="L3578" s="4" t="str">
        <f t="shared" si="111"/>
        <v>SIN REPORTE</v>
      </c>
    </row>
    <row r="3579" spans="1:12" x14ac:dyDescent="0.2">
      <c r="A3579" s="4" t="s">
        <v>11</v>
      </c>
      <c r="B3579" s="4" t="s">
        <v>22</v>
      </c>
      <c r="C3579" s="4" t="s">
        <v>627</v>
      </c>
      <c r="D3579" s="4" t="s">
        <v>3933</v>
      </c>
      <c r="E3579" s="4" t="s">
        <v>7680</v>
      </c>
      <c r="F3579" s="4">
        <v>717494</v>
      </c>
      <c r="G3579" s="5" t="s">
        <v>1291</v>
      </c>
      <c r="H3579" s="4">
        <v>0</v>
      </c>
      <c r="I3579" s="6">
        <v>11670000</v>
      </c>
      <c r="J3579" s="6">
        <v>3821128</v>
      </c>
      <c r="K3579" s="7">
        <f t="shared" si="110"/>
        <v>7848872</v>
      </c>
      <c r="L3579" s="4" t="str">
        <f t="shared" si="111"/>
        <v>SIN REPORTE</v>
      </c>
    </row>
    <row r="3580" spans="1:12" x14ac:dyDescent="0.2">
      <c r="A3580" s="4" t="s">
        <v>11</v>
      </c>
      <c r="B3580" s="4" t="s">
        <v>12</v>
      </c>
      <c r="C3580" s="4" t="s">
        <v>1740</v>
      </c>
      <c r="D3580" s="4" t="s">
        <v>3439</v>
      </c>
      <c r="E3580" s="4" t="s">
        <v>7681</v>
      </c>
      <c r="F3580" s="4">
        <v>640779</v>
      </c>
      <c r="G3580" s="5" t="s">
        <v>1291</v>
      </c>
      <c r="H3580" s="4">
        <v>0</v>
      </c>
      <c r="I3580" s="6">
        <v>11680000</v>
      </c>
      <c r="J3580" s="6">
        <v>3822132</v>
      </c>
      <c r="K3580" s="7">
        <f t="shared" si="110"/>
        <v>7857868</v>
      </c>
      <c r="L3580" s="4" t="str">
        <f t="shared" si="111"/>
        <v>SIN REPORTE</v>
      </c>
    </row>
    <row r="3581" spans="1:12" x14ac:dyDescent="0.2">
      <c r="A3581" s="4" t="s">
        <v>11</v>
      </c>
      <c r="B3581" s="4" t="s">
        <v>22</v>
      </c>
      <c r="C3581" s="4" t="s">
        <v>627</v>
      </c>
      <c r="D3581" s="4" t="s">
        <v>3934</v>
      </c>
      <c r="E3581" s="4" t="s">
        <v>7682</v>
      </c>
      <c r="F3581" s="4">
        <v>623247</v>
      </c>
      <c r="G3581" s="5" t="s">
        <v>1291</v>
      </c>
      <c r="H3581" s="4">
        <v>0</v>
      </c>
      <c r="I3581" s="6">
        <v>11690000</v>
      </c>
      <c r="J3581" s="6">
        <v>3823136</v>
      </c>
      <c r="K3581" s="7">
        <f t="shared" si="110"/>
        <v>7866864</v>
      </c>
      <c r="L3581" s="4" t="str">
        <f t="shared" si="111"/>
        <v>SIN REPORTE</v>
      </c>
    </row>
    <row r="3582" spans="1:12" x14ac:dyDescent="0.2">
      <c r="A3582" s="4" t="s">
        <v>11</v>
      </c>
      <c r="B3582" s="4" t="s">
        <v>19</v>
      </c>
      <c r="C3582" s="4" t="s">
        <v>1740</v>
      </c>
      <c r="D3582" s="4" t="s">
        <v>3935</v>
      </c>
      <c r="E3582" s="4" t="s">
        <v>7683</v>
      </c>
      <c r="F3582" s="4">
        <v>734374</v>
      </c>
      <c r="G3582" s="5" t="s">
        <v>1291</v>
      </c>
      <c r="H3582" s="4">
        <v>0</v>
      </c>
      <c r="I3582" s="6">
        <v>11700000</v>
      </c>
      <c r="J3582" s="6">
        <v>3824140</v>
      </c>
      <c r="K3582" s="7">
        <f t="shared" si="110"/>
        <v>7875860</v>
      </c>
      <c r="L3582" s="4" t="str">
        <f t="shared" si="111"/>
        <v>SIN REPORTE</v>
      </c>
    </row>
    <row r="3583" spans="1:12" x14ac:dyDescent="0.2">
      <c r="A3583" s="4" t="s">
        <v>11</v>
      </c>
      <c r="B3583" s="4" t="s">
        <v>25</v>
      </c>
      <c r="C3583" s="4" t="s">
        <v>867</v>
      </c>
      <c r="D3583" s="4" t="s">
        <v>3936</v>
      </c>
      <c r="E3583" s="4" t="s">
        <v>7684</v>
      </c>
      <c r="F3583" s="4">
        <v>1297090</v>
      </c>
      <c r="G3583" s="5" t="s">
        <v>1291</v>
      </c>
      <c r="H3583" s="4">
        <v>0</v>
      </c>
      <c r="I3583" s="6">
        <v>11710000</v>
      </c>
      <c r="J3583" s="6">
        <v>3825144</v>
      </c>
      <c r="K3583" s="7">
        <f t="shared" si="110"/>
        <v>7884856</v>
      </c>
      <c r="L3583" s="4" t="str">
        <f t="shared" si="111"/>
        <v>SIN REPORTE</v>
      </c>
    </row>
    <row r="3584" spans="1:12" x14ac:dyDescent="0.2">
      <c r="A3584" s="4" t="s">
        <v>11</v>
      </c>
      <c r="B3584" s="4" t="s">
        <v>146</v>
      </c>
      <c r="C3584" s="4" t="s">
        <v>867</v>
      </c>
      <c r="D3584" s="4" t="s">
        <v>3937</v>
      </c>
      <c r="E3584" s="4" t="s">
        <v>7685</v>
      </c>
      <c r="F3584" s="4">
        <v>1434123</v>
      </c>
      <c r="G3584" s="5" t="s">
        <v>1291</v>
      </c>
      <c r="H3584" s="4">
        <v>0</v>
      </c>
      <c r="I3584" s="6">
        <v>11720000</v>
      </c>
      <c r="J3584" s="6">
        <v>3826148</v>
      </c>
      <c r="K3584" s="7">
        <f t="shared" si="110"/>
        <v>7893852</v>
      </c>
      <c r="L3584" s="4" t="str">
        <f t="shared" si="111"/>
        <v>SIN REPORTE</v>
      </c>
    </row>
    <row r="3585" spans="1:12" x14ac:dyDescent="0.2">
      <c r="A3585" s="4" t="s">
        <v>11</v>
      </c>
      <c r="B3585" s="4" t="s">
        <v>25</v>
      </c>
      <c r="C3585" s="4" t="s">
        <v>686</v>
      </c>
      <c r="D3585" s="4" t="s">
        <v>3938</v>
      </c>
      <c r="E3585" s="4" t="s">
        <v>7686</v>
      </c>
      <c r="F3585" s="4">
        <v>1625183</v>
      </c>
      <c r="G3585" s="5" t="s">
        <v>1291</v>
      </c>
      <c r="H3585" s="4">
        <v>0</v>
      </c>
      <c r="I3585" s="6">
        <v>11730000</v>
      </c>
      <c r="J3585" s="6">
        <v>3827152</v>
      </c>
      <c r="K3585" s="7">
        <f t="shared" si="110"/>
        <v>7902848</v>
      </c>
      <c r="L3585" s="4" t="str">
        <f t="shared" si="111"/>
        <v>SIN REPORTE</v>
      </c>
    </row>
    <row r="3586" spans="1:12" x14ac:dyDescent="0.2">
      <c r="A3586" s="4" t="s">
        <v>11</v>
      </c>
      <c r="B3586" s="4" t="s">
        <v>67</v>
      </c>
      <c r="C3586" s="4" t="s">
        <v>867</v>
      </c>
      <c r="D3586" s="4" t="s">
        <v>917</v>
      </c>
      <c r="E3586" s="4" t="s">
        <v>7687</v>
      </c>
      <c r="F3586" s="4">
        <v>568749</v>
      </c>
      <c r="G3586" s="5" t="s">
        <v>1291</v>
      </c>
      <c r="H3586" s="4">
        <v>0</v>
      </c>
      <c r="I3586" s="6">
        <v>11740000</v>
      </c>
      <c r="J3586" s="6">
        <v>3828156</v>
      </c>
      <c r="K3586" s="7">
        <f t="shared" si="110"/>
        <v>7911844</v>
      </c>
      <c r="L3586" s="4" t="str">
        <f t="shared" si="111"/>
        <v>SIN REPORTE</v>
      </c>
    </row>
    <row r="3587" spans="1:12" x14ac:dyDescent="0.2">
      <c r="A3587" s="4" t="s">
        <v>11</v>
      </c>
      <c r="B3587" s="4" t="s">
        <v>12</v>
      </c>
      <c r="C3587" s="4" t="s">
        <v>686</v>
      </c>
      <c r="D3587" s="4" t="s">
        <v>3939</v>
      </c>
      <c r="E3587" s="4" t="s">
        <v>7688</v>
      </c>
      <c r="F3587" s="4">
        <v>503100</v>
      </c>
      <c r="G3587" s="5" t="s">
        <v>1291</v>
      </c>
      <c r="H3587" s="4">
        <v>0</v>
      </c>
      <c r="I3587" s="6">
        <v>11750000</v>
      </c>
      <c r="J3587" s="6">
        <v>3829160</v>
      </c>
      <c r="K3587" s="7">
        <f t="shared" ref="K3587:K3650" si="112">I3587-J3587</f>
        <v>7920840</v>
      </c>
      <c r="L3587" s="4" t="str">
        <f t="shared" ref="L3587:L3650" si="113">IF(H3587=0,"SIN REPORTE",IF(H3587&lt;=90,"COBRO JURIDICO","CARTERA CASTIGADA"))</f>
        <v>SIN REPORTE</v>
      </c>
    </row>
    <row r="3588" spans="1:12" x14ac:dyDescent="0.2">
      <c r="A3588" s="4" t="s">
        <v>11</v>
      </c>
      <c r="B3588" s="4" t="s">
        <v>12</v>
      </c>
      <c r="C3588" s="4" t="s">
        <v>1032</v>
      </c>
      <c r="D3588" s="4" t="s">
        <v>2457</v>
      </c>
      <c r="E3588" s="4" t="s">
        <v>7689</v>
      </c>
      <c r="F3588" s="4">
        <v>1658580</v>
      </c>
      <c r="G3588" s="5" t="s">
        <v>1291</v>
      </c>
      <c r="H3588" s="4">
        <v>0</v>
      </c>
      <c r="I3588" s="6">
        <v>11760000</v>
      </c>
      <c r="J3588" s="6">
        <v>3830164</v>
      </c>
      <c r="K3588" s="7">
        <f t="shared" si="112"/>
        <v>7929836</v>
      </c>
      <c r="L3588" s="4" t="str">
        <f t="shared" si="113"/>
        <v>SIN REPORTE</v>
      </c>
    </row>
    <row r="3589" spans="1:12" x14ac:dyDescent="0.2">
      <c r="A3589" s="4" t="s">
        <v>11</v>
      </c>
      <c r="B3589" s="4" t="s">
        <v>19</v>
      </c>
      <c r="C3589" s="4" t="s">
        <v>1419</v>
      </c>
      <c r="D3589" s="4" t="s">
        <v>3940</v>
      </c>
      <c r="E3589" s="4" t="s">
        <v>7690</v>
      </c>
      <c r="F3589" s="4">
        <v>1593027</v>
      </c>
      <c r="G3589" s="5" t="s">
        <v>1291</v>
      </c>
      <c r="H3589" s="4">
        <v>0</v>
      </c>
      <c r="I3589" s="6">
        <v>11770000</v>
      </c>
      <c r="J3589" s="6">
        <v>3831168</v>
      </c>
      <c r="K3589" s="7">
        <f t="shared" si="112"/>
        <v>7938832</v>
      </c>
      <c r="L3589" s="4" t="str">
        <f t="shared" si="113"/>
        <v>SIN REPORTE</v>
      </c>
    </row>
    <row r="3590" spans="1:12" x14ac:dyDescent="0.2">
      <c r="A3590" s="4" t="s">
        <v>11</v>
      </c>
      <c r="B3590" s="4" t="s">
        <v>12</v>
      </c>
      <c r="C3590" s="4" t="s">
        <v>191</v>
      </c>
      <c r="D3590" s="4" t="s">
        <v>3941</v>
      </c>
      <c r="E3590" s="4" t="s">
        <v>7691</v>
      </c>
      <c r="F3590" s="4">
        <v>619740</v>
      </c>
      <c r="G3590" s="5" t="s">
        <v>1291</v>
      </c>
      <c r="H3590" s="4">
        <v>0</v>
      </c>
      <c r="I3590" s="6">
        <v>11780000</v>
      </c>
      <c r="J3590" s="6">
        <v>3832172</v>
      </c>
      <c r="K3590" s="7">
        <f t="shared" si="112"/>
        <v>7947828</v>
      </c>
      <c r="L3590" s="4" t="str">
        <f t="shared" si="113"/>
        <v>SIN REPORTE</v>
      </c>
    </row>
    <row r="3591" spans="1:12" x14ac:dyDescent="0.2">
      <c r="A3591" s="4" t="s">
        <v>11</v>
      </c>
      <c r="B3591" s="4" t="s">
        <v>16</v>
      </c>
      <c r="C3591" s="4" t="s">
        <v>191</v>
      </c>
      <c r="D3591" s="4" t="s">
        <v>3942</v>
      </c>
      <c r="E3591" s="4" t="s">
        <v>7692</v>
      </c>
      <c r="F3591" s="4">
        <v>510444</v>
      </c>
      <c r="G3591" s="5" t="s">
        <v>1291</v>
      </c>
      <c r="H3591" s="4">
        <v>0</v>
      </c>
      <c r="I3591" s="6">
        <v>11790000</v>
      </c>
      <c r="J3591" s="6">
        <v>3833176</v>
      </c>
      <c r="K3591" s="7">
        <f t="shared" si="112"/>
        <v>7956824</v>
      </c>
      <c r="L3591" s="4" t="str">
        <f t="shared" si="113"/>
        <v>SIN REPORTE</v>
      </c>
    </row>
    <row r="3592" spans="1:12" x14ac:dyDescent="0.2">
      <c r="A3592" s="4" t="s">
        <v>11</v>
      </c>
      <c r="B3592" s="4" t="s">
        <v>12</v>
      </c>
      <c r="C3592" s="4" t="s">
        <v>1150</v>
      </c>
      <c r="D3592" s="4" t="s">
        <v>3943</v>
      </c>
      <c r="E3592" s="4" t="s">
        <v>7693</v>
      </c>
      <c r="F3592" s="4">
        <v>1661790</v>
      </c>
      <c r="G3592" s="5" t="s">
        <v>1291</v>
      </c>
      <c r="H3592" s="4">
        <v>0</v>
      </c>
      <c r="I3592" s="6">
        <v>11800000</v>
      </c>
      <c r="J3592" s="6">
        <v>3834180</v>
      </c>
      <c r="K3592" s="7">
        <f t="shared" si="112"/>
        <v>7965820</v>
      </c>
      <c r="L3592" s="4" t="str">
        <f t="shared" si="113"/>
        <v>SIN REPORTE</v>
      </c>
    </row>
    <row r="3593" spans="1:12" x14ac:dyDescent="0.2">
      <c r="A3593" s="4" t="s">
        <v>11</v>
      </c>
      <c r="B3593" s="4" t="s">
        <v>12</v>
      </c>
      <c r="C3593" s="4" t="s">
        <v>462</v>
      </c>
      <c r="D3593" s="4" t="s">
        <v>3944</v>
      </c>
      <c r="E3593" s="4" t="s">
        <v>7694</v>
      </c>
      <c r="F3593" s="4">
        <v>569135</v>
      </c>
      <c r="G3593" s="5" t="s">
        <v>1291</v>
      </c>
      <c r="H3593" s="4">
        <v>0</v>
      </c>
      <c r="I3593" s="6">
        <v>11810000</v>
      </c>
      <c r="J3593" s="6">
        <v>3835184</v>
      </c>
      <c r="K3593" s="7">
        <f t="shared" si="112"/>
        <v>7974816</v>
      </c>
      <c r="L3593" s="4" t="str">
        <f t="shared" si="113"/>
        <v>SIN REPORTE</v>
      </c>
    </row>
    <row r="3594" spans="1:12" x14ac:dyDescent="0.2">
      <c r="A3594" s="4" t="s">
        <v>11</v>
      </c>
      <c r="B3594" s="4" t="s">
        <v>12</v>
      </c>
      <c r="C3594" s="4" t="s">
        <v>191</v>
      </c>
      <c r="D3594" s="4" t="s">
        <v>622</v>
      </c>
      <c r="E3594" s="4" t="s">
        <v>7695</v>
      </c>
      <c r="F3594" s="4">
        <v>997260</v>
      </c>
      <c r="G3594" s="5" t="s">
        <v>1291</v>
      </c>
      <c r="H3594" s="4">
        <v>0</v>
      </c>
      <c r="I3594" s="6">
        <v>11820000</v>
      </c>
      <c r="J3594" s="6">
        <v>3836188</v>
      </c>
      <c r="K3594" s="7">
        <f t="shared" si="112"/>
        <v>7983812</v>
      </c>
      <c r="L3594" s="4" t="str">
        <f t="shared" si="113"/>
        <v>SIN REPORTE</v>
      </c>
    </row>
    <row r="3595" spans="1:12" x14ac:dyDescent="0.2">
      <c r="A3595" s="4" t="s">
        <v>11</v>
      </c>
      <c r="B3595" s="4" t="s">
        <v>19</v>
      </c>
      <c r="C3595" s="4" t="s">
        <v>1016</v>
      </c>
      <c r="D3595" s="4" t="s">
        <v>3945</v>
      </c>
      <c r="E3595" s="4" t="s">
        <v>7696</v>
      </c>
      <c r="F3595" s="4">
        <v>1135217</v>
      </c>
      <c r="G3595" s="5" t="s">
        <v>1291</v>
      </c>
      <c r="H3595" s="4">
        <v>0</v>
      </c>
      <c r="I3595" s="6">
        <v>11830000</v>
      </c>
      <c r="J3595" s="6">
        <v>3837192</v>
      </c>
      <c r="K3595" s="7">
        <f t="shared" si="112"/>
        <v>7992808</v>
      </c>
      <c r="L3595" s="4" t="str">
        <f t="shared" si="113"/>
        <v>SIN REPORTE</v>
      </c>
    </row>
    <row r="3596" spans="1:12" x14ac:dyDescent="0.2">
      <c r="A3596" s="4" t="s">
        <v>11</v>
      </c>
      <c r="B3596" s="4" t="s">
        <v>19</v>
      </c>
      <c r="C3596" s="4" t="s">
        <v>988</v>
      </c>
      <c r="D3596" s="4" t="s">
        <v>3946</v>
      </c>
      <c r="E3596" s="4" t="s">
        <v>7697</v>
      </c>
      <c r="F3596" s="4">
        <v>104287</v>
      </c>
      <c r="G3596" s="5" t="s">
        <v>1291</v>
      </c>
      <c r="H3596" s="4">
        <v>0</v>
      </c>
      <c r="I3596" s="6">
        <v>11840000</v>
      </c>
      <c r="J3596" s="6">
        <v>3838196</v>
      </c>
      <c r="K3596" s="7">
        <f t="shared" si="112"/>
        <v>8001804</v>
      </c>
      <c r="L3596" s="4" t="str">
        <f t="shared" si="113"/>
        <v>SIN REPORTE</v>
      </c>
    </row>
    <row r="3597" spans="1:12" x14ac:dyDescent="0.2">
      <c r="A3597" s="4" t="s">
        <v>11</v>
      </c>
      <c r="B3597" s="4" t="s">
        <v>25</v>
      </c>
      <c r="C3597" s="4" t="s">
        <v>3947</v>
      </c>
      <c r="D3597" s="4" t="s">
        <v>314</v>
      </c>
      <c r="E3597" s="4" t="s">
        <v>7698</v>
      </c>
      <c r="F3597" s="4">
        <v>93274</v>
      </c>
      <c r="G3597" s="5" t="s">
        <v>1291</v>
      </c>
      <c r="H3597" s="4">
        <v>0</v>
      </c>
      <c r="I3597" s="6">
        <v>11850000</v>
      </c>
      <c r="J3597" s="6">
        <v>3839200</v>
      </c>
      <c r="K3597" s="7">
        <f t="shared" si="112"/>
        <v>8010800</v>
      </c>
      <c r="L3597" s="4" t="str">
        <f t="shared" si="113"/>
        <v>SIN REPORTE</v>
      </c>
    </row>
    <row r="3598" spans="1:12" x14ac:dyDescent="0.2">
      <c r="A3598" s="4" t="s">
        <v>11</v>
      </c>
      <c r="B3598" s="4" t="s">
        <v>19</v>
      </c>
      <c r="C3598" s="4" t="s">
        <v>1059</v>
      </c>
      <c r="D3598" s="4" t="s">
        <v>3948</v>
      </c>
      <c r="E3598" s="4" t="s">
        <v>7699</v>
      </c>
      <c r="F3598" s="4">
        <v>1607504</v>
      </c>
      <c r="G3598" s="5" t="s">
        <v>1291</v>
      </c>
      <c r="H3598" s="4">
        <v>0</v>
      </c>
      <c r="I3598" s="6">
        <v>11860000</v>
      </c>
      <c r="J3598" s="6">
        <v>3840204</v>
      </c>
      <c r="K3598" s="7">
        <f t="shared" si="112"/>
        <v>8019796</v>
      </c>
      <c r="L3598" s="4" t="str">
        <f t="shared" si="113"/>
        <v>SIN REPORTE</v>
      </c>
    </row>
    <row r="3599" spans="1:12" x14ac:dyDescent="0.2">
      <c r="A3599" s="4" t="s">
        <v>11</v>
      </c>
      <c r="B3599" s="4" t="s">
        <v>12</v>
      </c>
      <c r="C3599" s="4" t="s">
        <v>1059</v>
      </c>
      <c r="D3599" s="4" t="s">
        <v>2719</v>
      </c>
      <c r="E3599" s="4" t="s">
        <v>7700</v>
      </c>
      <c r="F3599" s="4">
        <v>1659612</v>
      </c>
      <c r="G3599" s="5" t="s">
        <v>1291</v>
      </c>
      <c r="H3599" s="4">
        <v>0</v>
      </c>
      <c r="I3599" s="6">
        <v>11870000</v>
      </c>
      <c r="J3599" s="6">
        <v>3841208</v>
      </c>
      <c r="K3599" s="7">
        <f t="shared" si="112"/>
        <v>8028792</v>
      </c>
      <c r="L3599" s="4" t="str">
        <f t="shared" si="113"/>
        <v>SIN REPORTE</v>
      </c>
    </row>
    <row r="3600" spans="1:12" x14ac:dyDescent="0.2">
      <c r="A3600" s="4" t="s">
        <v>11</v>
      </c>
      <c r="B3600" s="4" t="s">
        <v>50</v>
      </c>
      <c r="C3600" s="4" t="s">
        <v>1059</v>
      </c>
      <c r="D3600" s="4" t="s">
        <v>291</v>
      </c>
      <c r="E3600" s="4" t="s">
        <v>7701</v>
      </c>
      <c r="F3600" s="4">
        <v>34245</v>
      </c>
      <c r="G3600" s="5" t="s">
        <v>1291</v>
      </c>
      <c r="H3600" s="4">
        <v>0</v>
      </c>
      <c r="I3600" s="6">
        <v>11880000</v>
      </c>
      <c r="J3600" s="6">
        <v>3842212</v>
      </c>
      <c r="K3600" s="7">
        <f t="shared" si="112"/>
        <v>8037788</v>
      </c>
      <c r="L3600" s="4" t="str">
        <f t="shared" si="113"/>
        <v>SIN REPORTE</v>
      </c>
    </row>
    <row r="3601" spans="1:12" x14ac:dyDescent="0.2">
      <c r="A3601" s="4" t="s">
        <v>11</v>
      </c>
      <c r="B3601" s="4" t="s">
        <v>19</v>
      </c>
      <c r="C3601" s="4" t="s">
        <v>430</v>
      </c>
      <c r="D3601" s="4" t="s">
        <v>3949</v>
      </c>
      <c r="E3601" s="4" t="s">
        <v>7702</v>
      </c>
      <c r="F3601" s="4">
        <v>1606126</v>
      </c>
      <c r="G3601" s="5" t="s">
        <v>1291</v>
      </c>
      <c r="H3601" s="4">
        <v>0</v>
      </c>
      <c r="I3601" s="6">
        <v>11890000</v>
      </c>
      <c r="J3601" s="6">
        <v>3843216</v>
      </c>
      <c r="K3601" s="7">
        <f t="shared" si="112"/>
        <v>8046784</v>
      </c>
      <c r="L3601" s="4" t="str">
        <f t="shared" si="113"/>
        <v>SIN REPORTE</v>
      </c>
    </row>
    <row r="3602" spans="1:12" x14ac:dyDescent="0.2">
      <c r="A3602" s="4" t="s">
        <v>11</v>
      </c>
      <c r="B3602" s="4" t="s">
        <v>12</v>
      </c>
      <c r="C3602" s="4" t="s">
        <v>1059</v>
      </c>
      <c r="D3602" s="4" t="s">
        <v>3950</v>
      </c>
      <c r="E3602" s="4" t="s">
        <v>7703</v>
      </c>
      <c r="F3602" s="4">
        <v>1683935</v>
      </c>
      <c r="G3602" s="5" t="s">
        <v>1291</v>
      </c>
      <c r="H3602" s="4">
        <v>0</v>
      </c>
      <c r="I3602" s="6">
        <v>11900000</v>
      </c>
      <c r="J3602" s="6">
        <v>3844220</v>
      </c>
      <c r="K3602" s="7">
        <f t="shared" si="112"/>
        <v>8055780</v>
      </c>
      <c r="L3602" s="4" t="str">
        <f t="shared" si="113"/>
        <v>SIN REPORTE</v>
      </c>
    </row>
    <row r="3603" spans="1:12" x14ac:dyDescent="0.2">
      <c r="A3603" s="4" t="s">
        <v>11</v>
      </c>
      <c r="B3603" s="4" t="s">
        <v>12</v>
      </c>
      <c r="C3603" s="4" t="s">
        <v>1419</v>
      </c>
      <c r="D3603" s="4" t="s">
        <v>3951</v>
      </c>
      <c r="E3603" s="4" t="s">
        <v>7704</v>
      </c>
      <c r="F3603" s="4">
        <v>750891</v>
      </c>
      <c r="G3603" s="5" t="s">
        <v>1291</v>
      </c>
      <c r="H3603" s="4">
        <v>0</v>
      </c>
      <c r="I3603" s="6">
        <v>11910000</v>
      </c>
      <c r="J3603" s="6">
        <v>3845224</v>
      </c>
      <c r="K3603" s="7">
        <f t="shared" si="112"/>
        <v>8064776</v>
      </c>
      <c r="L3603" s="4" t="str">
        <f t="shared" si="113"/>
        <v>SIN REPORTE</v>
      </c>
    </row>
    <row r="3604" spans="1:12" x14ac:dyDescent="0.2">
      <c r="A3604" s="4" t="s">
        <v>11</v>
      </c>
      <c r="B3604" s="4" t="s">
        <v>157</v>
      </c>
      <c r="C3604" s="4" t="s">
        <v>3952</v>
      </c>
      <c r="D3604" s="4" t="s">
        <v>3953</v>
      </c>
      <c r="E3604" s="4" t="s">
        <v>7705</v>
      </c>
      <c r="F3604" s="4">
        <v>1608718</v>
      </c>
      <c r="G3604" s="5" t="s">
        <v>1291</v>
      </c>
      <c r="H3604" s="4">
        <v>0</v>
      </c>
      <c r="I3604" s="6">
        <v>11920000</v>
      </c>
      <c r="J3604" s="6">
        <v>3846228</v>
      </c>
      <c r="K3604" s="7">
        <f t="shared" si="112"/>
        <v>8073772</v>
      </c>
      <c r="L3604" s="4" t="str">
        <f t="shared" si="113"/>
        <v>SIN REPORTE</v>
      </c>
    </row>
    <row r="3605" spans="1:12" x14ac:dyDescent="0.2">
      <c r="A3605" s="4" t="s">
        <v>11</v>
      </c>
      <c r="B3605" s="4" t="s">
        <v>25</v>
      </c>
      <c r="C3605" s="4" t="s">
        <v>1423</v>
      </c>
      <c r="D3605" s="4" t="s">
        <v>3954</v>
      </c>
      <c r="E3605" s="4" t="s">
        <v>7706</v>
      </c>
      <c r="F3605" s="4">
        <v>679918</v>
      </c>
      <c r="G3605" s="5" t="s">
        <v>1291</v>
      </c>
      <c r="H3605" s="4">
        <v>0</v>
      </c>
      <c r="I3605" s="6">
        <v>11930000</v>
      </c>
      <c r="J3605" s="6">
        <v>3847232</v>
      </c>
      <c r="K3605" s="7">
        <f t="shared" si="112"/>
        <v>8082768</v>
      </c>
      <c r="L3605" s="4" t="str">
        <f t="shared" si="113"/>
        <v>SIN REPORTE</v>
      </c>
    </row>
    <row r="3606" spans="1:12" x14ac:dyDescent="0.2">
      <c r="A3606" s="4" t="s">
        <v>11</v>
      </c>
      <c r="B3606" s="4" t="s">
        <v>22</v>
      </c>
      <c r="C3606" s="4" t="s">
        <v>3076</v>
      </c>
      <c r="D3606" s="4" t="s">
        <v>3955</v>
      </c>
      <c r="E3606" s="4" t="s">
        <v>7707</v>
      </c>
      <c r="F3606" s="4">
        <v>1441060</v>
      </c>
      <c r="G3606" s="5" t="s">
        <v>1291</v>
      </c>
      <c r="H3606" s="4">
        <v>0</v>
      </c>
      <c r="I3606" s="6">
        <v>11940000</v>
      </c>
      <c r="J3606" s="6">
        <v>3848236</v>
      </c>
      <c r="K3606" s="7">
        <f t="shared" si="112"/>
        <v>8091764</v>
      </c>
      <c r="L3606" s="4" t="str">
        <f t="shared" si="113"/>
        <v>SIN REPORTE</v>
      </c>
    </row>
    <row r="3607" spans="1:12" x14ac:dyDescent="0.2">
      <c r="A3607" s="4" t="s">
        <v>11</v>
      </c>
      <c r="B3607" s="4" t="s">
        <v>12</v>
      </c>
      <c r="C3607" s="4" t="s">
        <v>3076</v>
      </c>
      <c r="D3607" s="4" t="s">
        <v>3018</v>
      </c>
      <c r="E3607" s="4" t="s">
        <v>7708</v>
      </c>
      <c r="F3607" s="4">
        <v>529790</v>
      </c>
      <c r="G3607" s="5" t="s">
        <v>1291</v>
      </c>
      <c r="H3607" s="4">
        <v>0</v>
      </c>
      <c r="I3607" s="6">
        <v>11950000</v>
      </c>
      <c r="J3607" s="6">
        <v>3849240</v>
      </c>
      <c r="K3607" s="7">
        <f t="shared" si="112"/>
        <v>8100760</v>
      </c>
      <c r="L3607" s="4" t="str">
        <f t="shared" si="113"/>
        <v>SIN REPORTE</v>
      </c>
    </row>
    <row r="3608" spans="1:12" x14ac:dyDescent="0.2">
      <c r="A3608" s="4" t="s">
        <v>11</v>
      </c>
      <c r="B3608" s="4" t="s">
        <v>19</v>
      </c>
      <c r="C3608" s="4" t="s">
        <v>1427</v>
      </c>
      <c r="D3608" s="4" t="s">
        <v>3956</v>
      </c>
      <c r="E3608" s="4" t="s">
        <v>7709</v>
      </c>
      <c r="F3608" s="4">
        <v>43030</v>
      </c>
      <c r="G3608" s="5" t="s">
        <v>1291</v>
      </c>
      <c r="H3608" s="4">
        <v>0</v>
      </c>
      <c r="I3608" s="6">
        <v>11960000</v>
      </c>
      <c r="J3608" s="6">
        <v>3850244</v>
      </c>
      <c r="K3608" s="7">
        <f t="shared" si="112"/>
        <v>8109756</v>
      </c>
      <c r="L3608" s="4" t="str">
        <f t="shared" si="113"/>
        <v>SIN REPORTE</v>
      </c>
    </row>
    <row r="3609" spans="1:12" x14ac:dyDescent="0.2">
      <c r="A3609" s="4" t="s">
        <v>11</v>
      </c>
      <c r="B3609" s="4" t="s">
        <v>12</v>
      </c>
      <c r="C3609" s="4" t="s">
        <v>2392</v>
      </c>
      <c r="D3609" s="4" t="s">
        <v>305</v>
      </c>
      <c r="E3609" s="4" t="s">
        <v>7710</v>
      </c>
      <c r="F3609" s="4">
        <v>567402</v>
      </c>
      <c r="G3609" s="5" t="s">
        <v>1291</v>
      </c>
      <c r="H3609" s="4">
        <v>0</v>
      </c>
      <c r="I3609" s="6">
        <v>11970000</v>
      </c>
      <c r="J3609" s="6">
        <v>3851248</v>
      </c>
      <c r="K3609" s="7">
        <f t="shared" si="112"/>
        <v>8118752</v>
      </c>
      <c r="L3609" s="4" t="str">
        <f t="shared" si="113"/>
        <v>SIN REPORTE</v>
      </c>
    </row>
    <row r="3610" spans="1:12" x14ac:dyDescent="0.2">
      <c r="A3610" s="4" t="s">
        <v>11</v>
      </c>
      <c r="B3610" s="4" t="s">
        <v>12</v>
      </c>
      <c r="C3610" s="4" t="s">
        <v>191</v>
      </c>
      <c r="D3610" s="4" t="s">
        <v>1451</v>
      </c>
      <c r="E3610" s="4" t="s">
        <v>7711</v>
      </c>
      <c r="F3610" s="4">
        <v>872976</v>
      </c>
      <c r="G3610" s="5" t="s">
        <v>1291</v>
      </c>
      <c r="H3610" s="4">
        <v>0</v>
      </c>
      <c r="I3610" s="6">
        <v>11980000</v>
      </c>
      <c r="J3610" s="6">
        <v>3852252</v>
      </c>
      <c r="K3610" s="7">
        <f t="shared" si="112"/>
        <v>8127748</v>
      </c>
      <c r="L3610" s="4" t="str">
        <f t="shared" si="113"/>
        <v>SIN REPORTE</v>
      </c>
    </row>
    <row r="3611" spans="1:12" x14ac:dyDescent="0.2">
      <c r="A3611" s="4" t="s">
        <v>11</v>
      </c>
      <c r="B3611" s="4" t="s">
        <v>157</v>
      </c>
      <c r="C3611" s="4" t="s">
        <v>191</v>
      </c>
      <c r="D3611" s="4" t="s">
        <v>2837</v>
      </c>
      <c r="E3611" s="4" t="s">
        <v>7712</v>
      </c>
      <c r="F3611" s="4">
        <v>1533262</v>
      </c>
      <c r="G3611" s="5" t="s">
        <v>1291</v>
      </c>
      <c r="H3611" s="4">
        <v>0</v>
      </c>
      <c r="I3611" s="6">
        <v>11990000</v>
      </c>
      <c r="J3611" s="6">
        <v>3853256</v>
      </c>
      <c r="K3611" s="7">
        <f t="shared" si="112"/>
        <v>8136744</v>
      </c>
      <c r="L3611" s="4" t="str">
        <f t="shared" si="113"/>
        <v>SIN REPORTE</v>
      </c>
    </row>
    <row r="3612" spans="1:12" x14ac:dyDescent="0.2">
      <c r="A3612" s="4" t="s">
        <v>11</v>
      </c>
      <c r="B3612" s="4" t="s">
        <v>67</v>
      </c>
      <c r="C3612" s="4" t="s">
        <v>242</v>
      </c>
      <c r="D3612" s="4" t="s">
        <v>3957</v>
      </c>
      <c r="E3612" s="4" t="s">
        <v>7713</v>
      </c>
      <c r="F3612" s="4">
        <v>1140894</v>
      </c>
      <c r="G3612" s="5" t="s">
        <v>1291</v>
      </c>
      <c r="H3612" s="4">
        <v>0</v>
      </c>
      <c r="I3612" s="6">
        <v>12000000</v>
      </c>
      <c r="J3612" s="6">
        <v>3854260</v>
      </c>
      <c r="K3612" s="7">
        <f t="shared" si="112"/>
        <v>8145740</v>
      </c>
      <c r="L3612" s="4" t="str">
        <f t="shared" si="113"/>
        <v>SIN REPORTE</v>
      </c>
    </row>
    <row r="3613" spans="1:12" x14ac:dyDescent="0.2">
      <c r="A3613" s="4" t="s">
        <v>11</v>
      </c>
      <c r="B3613" s="4" t="s">
        <v>16</v>
      </c>
      <c r="C3613" s="4" t="s">
        <v>191</v>
      </c>
      <c r="D3613" s="4" t="s">
        <v>3958</v>
      </c>
      <c r="E3613" s="4" t="s">
        <v>7714</v>
      </c>
      <c r="F3613" s="4">
        <v>621407</v>
      </c>
      <c r="G3613" s="5" t="s">
        <v>1291</v>
      </c>
      <c r="H3613" s="4">
        <v>0</v>
      </c>
      <c r="I3613" s="6">
        <v>12010000</v>
      </c>
      <c r="J3613" s="6">
        <v>3855264</v>
      </c>
      <c r="K3613" s="7">
        <f t="shared" si="112"/>
        <v>8154736</v>
      </c>
      <c r="L3613" s="4" t="str">
        <f t="shared" si="113"/>
        <v>SIN REPORTE</v>
      </c>
    </row>
    <row r="3614" spans="1:12" x14ac:dyDescent="0.2">
      <c r="A3614" s="4" t="s">
        <v>11</v>
      </c>
      <c r="B3614" s="4" t="s">
        <v>22</v>
      </c>
      <c r="C3614" s="4" t="s">
        <v>242</v>
      </c>
      <c r="D3614" s="4" t="s">
        <v>241</v>
      </c>
      <c r="E3614" s="4" t="s">
        <v>7715</v>
      </c>
      <c r="F3614" s="4">
        <v>14025</v>
      </c>
      <c r="G3614" s="5" t="s">
        <v>1291</v>
      </c>
      <c r="H3614" s="4">
        <v>0</v>
      </c>
      <c r="I3614" s="6">
        <v>12020000</v>
      </c>
      <c r="J3614" s="6">
        <v>3856268</v>
      </c>
      <c r="K3614" s="7">
        <f t="shared" si="112"/>
        <v>8163732</v>
      </c>
      <c r="L3614" s="4" t="str">
        <f t="shared" si="113"/>
        <v>SIN REPORTE</v>
      </c>
    </row>
    <row r="3615" spans="1:12" x14ac:dyDescent="0.2">
      <c r="A3615" s="4" t="s">
        <v>11</v>
      </c>
      <c r="B3615" s="4" t="s">
        <v>12</v>
      </c>
      <c r="C3615" s="4" t="s">
        <v>242</v>
      </c>
      <c r="D3615" s="4" t="s">
        <v>3959</v>
      </c>
      <c r="E3615" s="4" t="s">
        <v>7716</v>
      </c>
      <c r="F3615" s="4">
        <v>1662095</v>
      </c>
      <c r="G3615" s="5" t="s">
        <v>1291</v>
      </c>
      <c r="H3615" s="4">
        <v>0</v>
      </c>
      <c r="I3615" s="6">
        <v>12030000</v>
      </c>
      <c r="J3615" s="6">
        <v>3857272</v>
      </c>
      <c r="K3615" s="7">
        <f t="shared" si="112"/>
        <v>8172728</v>
      </c>
      <c r="L3615" s="4" t="str">
        <f t="shared" si="113"/>
        <v>SIN REPORTE</v>
      </c>
    </row>
    <row r="3616" spans="1:12" x14ac:dyDescent="0.2">
      <c r="A3616" s="4" t="s">
        <v>11</v>
      </c>
      <c r="B3616" s="4" t="s">
        <v>25</v>
      </c>
      <c r="C3616" s="4" t="s">
        <v>3960</v>
      </c>
      <c r="D3616" s="4" t="s">
        <v>3860</v>
      </c>
      <c r="E3616" s="4" t="s">
        <v>7717</v>
      </c>
      <c r="F3616" s="4">
        <v>587814</v>
      </c>
      <c r="G3616" s="5" t="s">
        <v>1291</v>
      </c>
      <c r="H3616" s="4">
        <v>0</v>
      </c>
      <c r="I3616" s="6">
        <v>12040000</v>
      </c>
      <c r="J3616" s="6">
        <v>3858276</v>
      </c>
      <c r="K3616" s="7">
        <f t="shared" si="112"/>
        <v>8181724</v>
      </c>
      <c r="L3616" s="4" t="str">
        <f t="shared" si="113"/>
        <v>SIN REPORTE</v>
      </c>
    </row>
    <row r="3617" spans="1:12" x14ac:dyDescent="0.2">
      <c r="A3617" s="4" t="s">
        <v>11</v>
      </c>
      <c r="B3617" s="4" t="s">
        <v>22</v>
      </c>
      <c r="C3617" s="4" t="s">
        <v>1061</v>
      </c>
      <c r="D3617" s="4" t="s">
        <v>3961</v>
      </c>
      <c r="E3617" s="4" t="s">
        <v>7718</v>
      </c>
      <c r="F3617" s="4">
        <v>1061868</v>
      </c>
      <c r="G3617" s="5" t="s">
        <v>1291</v>
      </c>
      <c r="H3617" s="4">
        <v>0</v>
      </c>
      <c r="I3617" s="6">
        <v>12050000</v>
      </c>
      <c r="J3617" s="6">
        <v>3859280</v>
      </c>
      <c r="K3617" s="7">
        <f t="shared" si="112"/>
        <v>8190720</v>
      </c>
      <c r="L3617" s="4" t="str">
        <f t="shared" si="113"/>
        <v>SIN REPORTE</v>
      </c>
    </row>
    <row r="3618" spans="1:12" x14ac:dyDescent="0.2">
      <c r="A3618" s="4" t="s">
        <v>11</v>
      </c>
      <c r="B3618" s="4" t="s">
        <v>67</v>
      </c>
      <c r="C3618" s="4" t="s">
        <v>1061</v>
      </c>
      <c r="D3618" s="4" t="s">
        <v>3762</v>
      </c>
      <c r="E3618" s="4" t="s">
        <v>7719</v>
      </c>
      <c r="F3618" s="4">
        <v>129300</v>
      </c>
      <c r="G3618" s="5" t="s">
        <v>1291</v>
      </c>
      <c r="H3618" s="4">
        <v>0</v>
      </c>
      <c r="I3618" s="6">
        <v>12060000</v>
      </c>
      <c r="J3618" s="6">
        <v>3860284</v>
      </c>
      <c r="K3618" s="7">
        <f t="shared" si="112"/>
        <v>8199716</v>
      </c>
      <c r="L3618" s="4" t="str">
        <f t="shared" si="113"/>
        <v>SIN REPORTE</v>
      </c>
    </row>
    <row r="3619" spans="1:12" x14ac:dyDescent="0.2">
      <c r="A3619" s="4" t="s">
        <v>11</v>
      </c>
      <c r="B3619" s="4" t="s">
        <v>67</v>
      </c>
      <c r="C3619" s="4" t="s">
        <v>1289</v>
      </c>
      <c r="D3619" s="4" t="s">
        <v>581</v>
      </c>
      <c r="E3619" s="4" t="s">
        <v>7720</v>
      </c>
      <c r="F3619" s="4">
        <v>1605433</v>
      </c>
      <c r="G3619" s="5" t="s">
        <v>1291</v>
      </c>
      <c r="H3619" s="4">
        <v>0</v>
      </c>
      <c r="I3619" s="6">
        <v>12070000</v>
      </c>
      <c r="J3619" s="6">
        <v>3861288</v>
      </c>
      <c r="K3619" s="7">
        <f t="shared" si="112"/>
        <v>8208712</v>
      </c>
      <c r="L3619" s="4" t="str">
        <f t="shared" si="113"/>
        <v>SIN REPORTE</v>
      </c>
    </row>
    <row r="3620" spans="1:12" x14ac:dyDescent="0.2">
      <c r="A3620" s="4" t="s">
        <v>11</v>
      </c>
      <c r="B3620" s="4" t="s">
        <v>19</v>
      </c>
      <c r="C3620" s="4" t="s">
        <v>1429</v>
      </c>
      <c r="D3620" s="4" t="s">
        <v>3962</v>
      </c>
      <c r="E3620" s="4" t="s">
        <v>7721</v>
      </c>
      <c r="F3620" s="4">
        <v>717486</v>
      </c>
      <c r="G3620" s="5" t="s">
        <v>1291</v>
      </c>
      <c r="H3620" s="4">
        <v>0</v>
      </c>
      <c r="I3620" s="6">
        <v>12080000</v>
      </c>
      <c r="J3620" s="6">
        <v>3862292</v>
      </c>
      <c r="K3620" s="7">
        <f t="shared" si="112"/>
        <v>8217708</v>
      </c>
      <c r="L3620" s="4" t="str">
        <f t="shared" si="113"/>
        <v>SIN REPORTE</v>
      </c>
    </row>
    <row r="3621" spans="1:12" x14ac:dyDescent="0.2">
      <c r="A3621" s="4" t="s">
        <v>11</v>
      </c>
      <c r="B3621" s="4" t="s">
        <v>67</v>
      </c>
      <c r="C3621" s="4" t="s">
        <v>1423</v>
      </c>
      <c r="D3621" s="4" t="s">
        <v>3963</v>
      </c>
      <c r="E3621" s="4" t="s">
        <v>7722</v>
      </c>
      <c r="F3621" s="4">
        <v>573046</v>
      </c>
      <c r="G3621" s="5" t="s">
        <v>1291</v>
      </c>
      <c r="H3621" s="4">
        <v>0</v>
      </c>
      <c r="I3621" s="6">
        <v>12090000</v>
      </c>
      <c r="J3621" s="6">
        <v>3863296</v>
      </c>
      <c r="K3621" s="7">
        <f t="shared" si="112"/>
        <v>8226704</v>
      </c>
      <c r="L3621" s="4" t="str">
        <f t="shared" si="113"/>
        <v>SIN REPORTE</v>
      </c>
    </row>
    <row r="3622" spans="1:12" x14ac:dyDescent="0.2">
      <c r="A3622" s="4" t="s">
        <v>11</v>
      </c>
      <c r="B3622" s="4" t="s">
        <v>50</v>
      </c>
      <c r="C3622" s="4" t="s">
        <v>1423</v>
      </c>
      <c r="D3622" s="4" t="s">
        <v>611</v>
      </c>
      <c r="E3622" s="4" t="s">
        <v>7723</v>
      </c>
      <c r="F3622" s="4">
        <v>1450707</v>
      </c>
      <c r="G3622" s="5" t="s">
        <v>1291</v>
      </c>
      <c r="H3622" s="4">
        <v>0</v>
      </c>
      <c r="I3622" s="6">
        <v>12100000</v>
      </c>
      <c r="J3622" s="6">
        <v>3864300</v>
      </c>
      <c r="K3622" s="7">
        <f t="shared" si="112"/>
        <v>8235700</v>
      </c>
      <c r="L3622" s="4" t="str">
        <f t="shared" si="113"/>
        <v>SIN REPORTE</v>
      </c>
    </row>
    <row r="3623" spans="1:12" x14ac:dyDescent="0.2">
      <c r="A3623" s="4" t="s">
        <v>11</v>
      </c>
      <c r="B3623" s="4" t="s">
        <v>19</v>
      </c>
      <c r="C3623" s="4" t="s">
        <v>3964</v>
      </c>
      <c r="D3623" s="4" t="s">
        <v>3965</v>
      </c>
      <c r="E3623" s="4" t="s">
        <v>7724</v>
      </c>
      <c r="F3623" s="4">
        <v>587749</v>
      </c>
      <c r="G3623" s="5" t="s">
        <v>1291</v>
      </c>
      <c r="H3623" s="4">
        <v>0</v>
      </c>
      <c r="I3623" s="6">
        <v>12110000</v>
      </c>
      <c r="J3623" s="6">
        <v>3865304</v>
      </c>
      <c r="K3623" s="7">
        <f t="shared" si="112"/>
        <v>8244696</v>
      </c>
      <c r="L3623" s="4" t="str">
        <f t="shared" si="113"/>
        <v>SIN REPORTE</v>
      </c>
    </row>
    <row r="3624" spans="1:12" x14ac:dyDescent="0.2">
      <c r="A3624" s="4" t="s">
        <v>11</v>
      </c>
      <c r="B3624" s="4" t="s">
        <v>19</v>
      </c>
      <c r="C3624" s="4" t="s">
        <v>3964</v>
      </c>
      <c r="D3624" s="4" t="s">
        <v>3966</v>
      </c>
      <c r="E3624" s="4" t="s">
        <v>7725</v>
      </c>
      <c r="F3624" s="4">
        <v>514669</v>
      </c>
      <c r="G3624" s="5" t="s">
        <v>1291</v>
      </c>
      <c r="H3624" s="4">
        <v>0</v>
      </c>
      <c r="I3624" s="6">
        <v>12120000</v>
      </c>
      <c r="J3624" s="6">
        <v>3866308</v>
      </c>
      <c r="K3624" s="7">
        <f t="shared" si="112"/>
        <v>8253692</v>
      </c>
      <c r="L3624" s="4" t="str">
        <f t="shared" si="113"/>
        <v>SIN REPORTE</v>
      </c>
    </row>
    <row r="3625" spans="1:12" x14ac:dyDescent="0.2">
      <c r="A3625" s="4" t="s">
        <v>11</v>
      </c>
      <c r="B3625" s="4" t="s">
        <v>12</v>
      </c>
      <c r="C3625" s="4" t="s">
        <v>1296</v>
      </c>
      <c r="D3625" s="4" t="s">
        <v>979</v>
      </c>
      <c r="E3625" s="4" t="s">
        <v>7726</v>
      </c>
      <c r="F3625" s="4">
        <v>753457</v>
      </c>
      <c r="G3625" s="5" t="s">
        <v>1291</v>
      </c>
      <c r="H3625" s="4">
        <v>0</v>
      </c>
      <c r="I3625" s="6">
        <v>12130000</v>
      </c>
      <c r="J3625" s="6">
        <v>3867312</v>
      </c>
      <c r="K3625" s="7">
        <f t="shared" si="112"/>
        <v>8262688</v>
      </c>
      <c r="L3625" s="4" t="str">
        <f t="shared" si="113"/>
        <v>SIN REPORTE</v>
      </c>
    </row>
    <row r="3626" spans="1:12" x14ac:dyDescent="0.2">
      <c r="A3626" s="4" t="s">
        <v>11</v>
      </c>
      <c r="B3626" s="4" t="s">
        <v>19</v>
      </c>
      <c r="C3626" s="4" t="s">
        <v>726</v>
      </c>
      <c r="D3626" s="4" t="s">
        <v>3967</v>
      </c>
      <c r="E3626" s="4" t="s">
        <v>7727</v>
      </c>
      <c r="F3626" s="4">
        <v>1741022</v>
      </c>
      <c r="G3626" s="5" t="s">
        <v>1291</v>
      </c>
      <c r="H3626" s="4">
        <v>0</v>
      </c>
      <c r="I3626" s="6">
        <v>12140000</v>
      </c>
      <c r="J3626" s="6">
        <v>3868316</v>
      </c>
      <c r="K3626" s="7">
        <f t="shared" si="112"/>
        <v>8271684</v>
      </c>
      <c r="L3626" s="4" t="str">
        <f t="shared" si="113"/>
        <v>SIN REPORTE</v>
      </c>
    </row>
    <row r="3627" spans="1:12" x14ac:dyDescent="0.2">
      <c r="A3627" s="4" t="s">
        <v>11</v>
      </c>
      <c r="B3627" s="4" t="s">
        <v>12</v>
      </c>
      <c r="C3627" s="4" t="s">
        <v>2388</v>
      </c>
      <c r="D3627" s="4" t="s">
        <v>1506</v>
      </c>
      <c r="E3627" s="4" t="s">
        <v>7728</v>
      </c>
      <c r="F3627" s="4">
        <v>118386</v>
      </c>
      <c r="G3627" s="5" t="s">
        <v>1291</v>
      </c>
      <c r="H3627" s="4">
        <v>0</v>
      </c>
      <c r="I3627" s="6">
        <v>12150000</v>
      </c>
      <c r="J3627" s="6">
        <v>3869320</v>
      </c>
      <c r="K3627" s="7">
        <f t="shared" si="112"/>
        <v>8280680</v>
      </c>
      <c r="L3627" s="4" t="str">
        <f t="shared" si="113"/>
        <v>SIN REPORTE</v>
      </c>
    </row>
    <row r="3628" spans="1:12" x14ac:dyDescent="0.2">
      <c r="A3628" s="4" t="s">
        <v>11</v>
      </c>
      <c r="B3628" s="4" t="s">
        <v>12</v>
      </c>
      <c r="C3628" s="4" t="s">
        <v>1154</v>
      </c>
      <c r="D3628" s="4" t="s">
        <v>3968</v>
      </c>
      <c r="E3628" s="4" t="s">
        <v>7729</v>
      </c>
      <c r="F3628" s="4">
        <v>1424223</v>
      </c>
      <c r="G3628" s="5" t="s">
        <v>1291</v>
      </c>
      <c r="H3628" s="4">
        <v>0</v>
      </c>
      <c r="I3628" s="6">
        <v>12160000</v>
      </c>
      <c r="J3628" s="6">
        <v>3870324</v>
      </c>
      <c r="K3628" s="7">
        <f t="shared" si="112"/>
        <v>8289676</v>
      </c>
      <c r="L3628" s="4" t="str">
        <f t="shared" si="113"/>
        <v>SIN REPORTE</v>
      </c>
    </row>
    <row r="3629" spans="1:12" x14ac:dyDescent="0.2">
      <c r="A3629" s="4" t="s">
        <v>11</v>
      </c>
      <c r="B3629" s="4" t="s">
        <v>12</v>
      </c>
      <c r="C3629" s="4" t="s">
        <v>809</v>
      </c>
      <c r="D3629" s="4" t="s">
        <v>3969</v>
      </c>
      <c r="E3629" s="4" t="s">
        <v>7730</v>
      </c>
      <c r="F3629" s="4">
        <v>529444</v>
      </c>
      <c r="G3629" s="5" t="s">
        <v>1291</v>
      </c>
      <c r="H3629" s="4">
        <v>0</v>
      </c>
      <c r="I3629" s="6">
        <v>12170000</v>
      </c>
      <c r="J3629" s="6">
        <v>3871328</v>
      </c>
      <c r="K3629" s="7">
        <f t="shared" si="112"/>
        <v>8298672</v>
      </c>
      <c r="L3629" s="4" t="str">
        <f t="shared" si="113"/>
        <v>SIN REPORTE</v>
      </c>
    </row>
    <row r="3630" spans="1:12" x14ac:dyDescent="0.2">
      <c r="A3630" s="4" t="s">
        <v>11</v>
      </c>
      <c r="B3630" s="4" t="s">
        <v>12</v>
      </c>
      <c r="C3630" s="4" t="s">
        <v>809</v>
      </c>
      <c r="D3630" s="4" t="s">
        <v>1627</v>
      </c>
      <c r="E3630" s="4" t="s">
        <v>7731</v>
      </c>
      <c r="F3630" s="4">
        <v>50449</v>
      </c>
      <c r="G3630" s="5" t="s">
        <v>1291</v>
      </c>
      <c r="H3630" s="4">
        <v>0</v>
      </c>
      <c r="I3630" s="6">
        <v>12180000</v>
      </c>
      <c r="J3630" s="6">
        <v>3872332</v>
      </c>
      <c r="K3630" s="7">
        <f t="shared" si="112"/>
        <v>8307668</v>
      </c>
      <c r="L3630" s="4" t="str">
        <f t="shared" si="113"/>
        <v>SIN REPORTE</v>
      </c>
    </row>
    <row r="3631" spans="1:12" x14ac:dyDescent="0.2">
      <c r="A3631" s="4" t="s">
        <v>11</v>
      </c>
      <c r="B3631" s="4" t="s">
        <v>19</v>
      </c>
      <c r="C3631" s="4" t="s">
        <v>1036</v>
      </c>
      <c r="D3631" s="4" t="s">
        <v>3970</v>
      </c>
      <c r="E3631" s="4" t="s">
        <v>7732</v>
      </c>
      <c r="F3631" s="4">
        <v>1747516</v>
      </c>
      <c r="G3631" s="5" t="s">
        <v>1291</v>
      </c>
      <c r="H3631" s="4">
        <v>0</v>
      </c>
      <c r="I3631" s="6">
        <v>12190000</v>
      </c>
      <c r="J3631" s="6">
        <v>3873336</v>
      </c>
      <c r="K3631" s="7">
        <f t="shared" si="112"/>
        <v>8316664</v>
      </c>
      <c r="L3631" s="4" t="str">
        <f t="shared" si="113"/>
        <v>SIN REPORTE</v>
      </c>
    </row>
    <row r="3632" spans="1:12" x14ac:dyDescent="0.2">
      <c r="A3632" s="4" t="s">
        <v>11</v>
      </c>
      <c r="B3632" s="4" t="s">
        <v>12</v>
      </c>
      <c r="C3632" s="4" t="s">
        <v>805</v>
      </c>
      <c r="D3632" s="4" t="s">
        <v>447</v>
      </c>
      <c r="E3632" s="4" t="s">
        <v>7733</v>
      </c>
      <c r="F3632" s="4">
        <v>1084704</v>
      </c>
      <c r="G3632" s="5" t="s">
        <v>1291</v>
      </c>
      <c r="H3632" s="4">
        <v>0</v>
      </c>
      <c r="I3632" s="6">
        <v>12200000</v>
      </c>
      <c r="J3632" s="6">
        <v>3874340</v>
      </c>
      <c r="K3632" s="7">
        <f t="shared" si="112"/>
        <v>8325660</v>
      </c>
      <c r="L3632" s="4" t="str">
        <f t="shared" si="113"/>
        <v>SIN REPORTE</v>
      </c>
    </row>
    <row r="3633" spans="1:12" x14ac:dyDescent="0.2">
      <c r="A3633" s="4" t="s">
        <v>11</v>
      </c>
      <c r="B3633" s="4" t="s">
        <v>16</v>
      </c>
      <c r="C3633" s="4" t="s">
        <v>805</v>
      </c>
      <c r="D3633" s="4" t="s">
        <v>3971</v>
      </c>
      <c r="E3633" s="4" t="s">
        <v>7734</v>
      </c>
      <c r="F3633" s="4">
        <v>77939</v>
      </c>
      <c r="G3633" s="5" t="s">
        <v>1291</v>
      </c>
      <c r="H3633" s="4">
        <v>0</v>
      </c>
      <c r="I3633" s="6">
        <v>12210000</v>
      </c>
      <c r="J3633" s="6">
        <v>3875344</v>
      </c>
      <c r="K3633" s="7">
        <f t="shared" si="112"/>
        <v>8334656</v>
      </c>
      <c r="L3633" s="4" t="str">
        <f t="shared" si="113"/>
        <v>SIN REPORTE</v>
      </c>
    </row>
    <row r="3634" spans="1:12" x14ac:dyDescent="0.2">
      <c r="A3634" s="4" t="s">
        <v>11</v>
      </c>
      <c r="B3634" s="4" t="s">
        <v>22</v>
      </c>
      <c r="C3634" s="4" t="s">
        <v>3224</v>
      </c>
      <c r="D3634" s="4" t="s">
        <v>3972</v>
      </c>
      <c r="E3634" s="4" t="s">
        <v>7735</v>
      </c>
      <c r="F3634" s="4">
        <v>121257</v>
      </c>
      <c r="G3634" s="5" t="s">
        <v>1291</v>
      </c>
      <c r="H3634" s="4">
        <v>0</v>
      </c>
      <c r="I3634" s="6">
        <v>12220000</v>
      </c>
      <c r="J3634" s="6">
        <v>3876348</v>
      </c>
      <c r="K3634" s="7">
        <f t="shared" si="112"/>
        <v>8343652</v>
      </c>
      <c r="L3634" s="4" t="str">
        <f t="shared" si="113"/>
        <v>SIN REPORTE</v>
      </c>
    </row>
    <row r="3635" spans="1:12" x14ac:dyDescent="0.2">
      <c r="A3635" s="4" t="s">
        <v>11</v>
      </c>
      <c r="B3635" s="4" t="s">
        <v>12</v>
      </c>
      <c r="C3635" s="4" t="s">
        <v>1014</v>
      </c>
      <c r="D3635" s="4" t="s">
        <v>3973</v>
      </c>
      <c r="E3635" s="4" t="s">
        <v>7736</v>
      </c>
      <c r="F3635" s="4">
        <v>1659414</v>
      </c>
      <c r="G3635" s="5" t="s">
        <v>1291</v>
      </c>
      <c r="H3635" s="4">
        <v>0</v>
      </c>
      <c r="I3635" s="6">
        <v>12230000</v>
      </c>
      <c r="J3635" s="6">
        <v>3877352</v>
      </c>
      <c r="K3635" s="7">
        <f t="shared" si="112"/>
        <v>8352648</v>
      </c>
      <c r="L3635" s="4" t="str">
        <f t="shared" si="113"/>
        <v>SIN REPORTE</v>
      </c>
    </row>
    <row r="3636" spans="1:12" x14ac:dyDescent="0.2">
      <c r="A3636" s="4" t="s">
        <v>11</v>
      </c>
      <c r="B3636" s="4" t="s">
        <v>19</v>
      </c>
      <c r="C3636" s="4" t="s">
        <v>1235</v>
      </c>
      <c r="D3636" s="4" t="s">
        <v>3974</v>
      </c>
      <c r="E3636" s="4" t="s">
        <v>7737</v>
      </c>
      <c r="F3636" s="4">
        <v>1555836</v>
      </c>
      <c r="G3636" s="5" t="s">
        <v>1291</v>
      </c>
      <c r="H3636" s="4">
        <v>0</v>
      </c>
      <c r="I3636" s="6">
        <v>12240000</v>
      </c>
      <c r="J3636" s="6">
        <v>3878356</v>
      </c>
      <c r="K3636" s="7">
        <f t="shared" si="112"/>
        <v>8361644</v>
      </c>
      <c r="L3636" s="4" t="str">
        <f t="shared" si="113"/>
        <v>SIN REPORTE</v>
      </c>
    </row>
    <row r="3637" spans="1:12" x14ac:dyDescent="0.2">
      <c r="A3637" s="4" t="s">
        <v>11</v>
      </c>
      <c r="B3637" s="4" t="s">
        <v>50</v>
      </c>
      <c r="C3637" s="4" t="s">
        <v>1014</v>
      </c>
      <c r="D3637" s="4" t="s">
        <v>3975</v>
      </c>
      <c r="E3637" s="4" t="s">
        <v>7738</v>
      </c>
      <c r="F3637" s="4">
        <v>1605961</v>
      </c>
      <c r="G3637" s="5" t="s">
        <v>1291</v>
      </c>
      <c r="H3637" s="4">
        <v>0</v>
      </c>
      <c r="I3637" s="6">
        <v>12250000</v>
      </c>
      <c r="J3637" s="6">
        <v>3879360</v>
      </c>
      <c r="K3637" s="7">
        <f t="shared" si="112"/>
        <v>8370640</v>
      </c>
      <c r="L3637" s="4" t="str">
        <f t="shared" si="113"/>
        <v>SIN REPORTE</v>
      </c>
    </row>
    <row r="3638" spans="1:12" x14ac:dyDescent="0.2">
      <c r="A3638" s="4" t="s">
        <v>11</v>
      </c>
      <c r="B3638" s="4" t="s">
        <v>19</v>
      </c>
      <c r="C3638" s="4" t="s">
        <v>1235</v>
      </c>
      <c r="D3638" s="4" t="s">
        <v>3034</v>
      </c>
      <c r="E3638" s="4" t="s">
        <v>7739</v>
      </c>
      <c r="F3638" s="4">
        <v>4948</v>
      </c>
      <c r="G3638" s="5" t="s">
        <v>1291</v>
      </c>
      <c r="H3638" s="4">
        <v>0</v>
      </c>
      <c r="I3638" s="6">
        <v>12260000</v>
      </c>
      <c r="J3638" s="6">
        <v>3880364</v>
      </c>
      <c r="K3638" s="7">
        <f t="shared" si="112"/>
        <v>8379636</v>
      </c>
      <c r="L3638" s="4" t="str">
        <f t="shared" si="113"/>
        <v>SIN REPORTE</v>
      </c>
    </row>
    <row r="3639" spans="1:12" x14ac:dyDescent="0.2">
      <c r="A3639" s="4" t="s">
        <v>11</v>
      </c>
      <c r="B3639" s="4" t="s">
        <v>12</v>
      </c>
      <c r="C3639" s="4" t="s">
        <v>1014</v>
      </c>
      <c r="D3639" s="4" t="s">
        <v>3976</v>
      </c>
      <c r="E3639" s="4" t="s">
        <v>7740</v>
      </c>
      <c r="F3639" s="4">
        <v>1688819</v>
      </c>
      <c r="G3639" s="5" t="s">
        <v>1291</v>
      </c>
      <c r="H3639" s="4">
        <v>0</v>
      </c>
      <c r="I3639" s="6">
        <v>12270000</v>
      </c>
      <c r="J3639" s="6">
        <v>3881368</v>
      </c>
      <c r="K3639" s="7">
        <f t="shared" si="112"/>
        <v>8388632</v>
      </c>
      <c r="L3639" s="4" t="str">
        <f t="shared" si="113"/>
        <v>SIN REPORTE</v>
      </c>
    </row>
    <row r="3640" spans="1:12" x14ac:dyDescent="0.2">
      <c r="A3640" s="4" t="s">
        <v>11</v>
      </c>
      <c r="B3640" s="4" t="s">
        <v>22</v>
      </c>
      <c r="C3640" s="4" t="s">
        <v>834</v>
      </c>
      <c r="D3640" s="4" t="s">
        <v>3977</v>
      </c>
      <c r="E3640" s="4" t="s">
        <v>7741</v>
      </c>
      <c r="F3640" s="4">
        <v>629426</v>
      </c>
      <c r="G3640" s="5" t="s">
        <v>1291</v>
      </c>
      <c r="H3640" s="4">
        <v>0</v>
      </c>
      <c r="I3640" s="6">
        <v>12280000</v>
      </c>
      <c r="J3640" s="6">
        <v>3882372</v>
      </c>
      <c r="K3640" s="7">
        <f t="shared" si="112"/>
        <v>8397628</v>
      </c>
      <c r="L3640" s="4" t="str">
        <f t="shared" si="113"/>
        <v>SIN REPORTE</v>
      </c>
    </row>
    <row r="3641" spans="1:12" x14ac:dyDescent="0.2">
      <c r="A3641" s="4" t="s">
        <v>11</v>
      </c>
      <c r="B3641" s="4" t="s">
        <v>19</v>
      </c>
      <c r="C3641" s="4" t="s">
        <v>3978</v>
      </c>
      <c r="D3641" s="4" t="s">
        <v>3255</v>
      </c>
      <c r="E3641" s="4" t="s">
        <v>7742</v>
      </c>
      <c r="F3641" s="4">
        <v>507671</v>
      </c>
      <c r="G3641" s="5" t="s">
        <v>1291</v>
      </c>
      <c r="H3641" s="4">
        <v>0</v>
      </c>
      <c r="I3641" s="6">
        <v>12290000</v>
      </c>
      <c r="J3641" s="6">
        <v>3883376</v>
      </c>
      <c r="K3641" s="7">
        <f t="shared" si="112"/>
        <v>8406624</v>
      </c>
      <c r="L3641" s="4" t="str">
        <f t="shared" si="113"/>
        <v>SIN REPORTE</v>
      </c>
    </row>
    <row r="3642" spans="1:12" x14ac:dyDescent="0.2">
      <c r="A3642" s="4" t="s">
        <v>11</v>
      </c>
      <c r="B3642" s="4" t="s">
        <v>25</v>
      </c>
      <c r="C3642" s="4" t="s">
        <v>3180</v>
      </c>
      <c r="D3642" s="4" t="s">
        <v>3979</v>
      </c>
      <c r="E3642" s="4" t="s">
        <v>7743</v>
      </c>
      <c r="F3642" s="4">
        <v>1091436</v>
      </c>
      <c r="G3642" s="5" t="s">
        <v>1291</v>
      </c>
      <c r="H3642" s="4">
        <v>0</v>
      </c>
      <c r="I3642" s="6">
        <v>12300000</v>
      </c>
      <c r="J3642" s="6">
        <v>3884380</v>
      </c>
      <c r="K3642" s="7">
        <f t="shared" si="112"/>
        <v>8415620</v>
      </c>
      <c r="L3642" s="4" t="str">
        <f t="shared" si="113"/>
        <v>SIN REPORTE</v>
      </c>
    </row>
    <row r="3643" spans="1:12" x14ac:dyDescent="0.2">
      <c r="A3643" s="4" t="s">
        <v>11</v>
      </c>
      <c r="B3643" s="4" t="s">
        <v>22</v>
      </c>
      <c r="C3643" s="4" t="s">
        <v>191</v>
      </c>
      <c r="D3643" s="4" t="s">
        <v>3980</v>
      </c>
      <c r="E3643" s="4" t="s">
        <v>7744</v>
      </c>
      <c r="F3643" s="4">
        <v>57592</v>
      </c>
      <c r="G3643" s="5" t="s">
        <v>1291</v>
      </c>
      <c r="H3643" s="4">
        <v>0</v>
      </c>
      <c r="I3643" s="6">
        <v>12310000</v>
      </c>
      <c r="J3643" s="6">
        <v>3885384</v>
      </c>
      <c r="K3643" s="7">
        <f t="shared" si="112"/>
        <v>8424616</v>
      </c>
      <c r="L3643" s="4" t="str">
        <f t="shared" si="113"/>
        <v>SIN REPORTE</v>
      </c>
    </row>
    <row r="3644" spans="1:12" x14ac:dyDescent="0.2">
      <c r="A3644" s="4" t="s">
        <v>11</v>
      </c>
      <c r="B3644" s="4" t="s">
        <v>12</v>
      </c>
      <c r="C3644" s="4" t="s">
        <v>832</v>
      </c>
      <c r="D3644" s="4" t="s">
        <v>3981</v>
      </c>
      <c r="E3644" s="4" t="s">
        <v>7745</v>
      </c>
      <c r="F3644" s="4">
        <v>736833</v>
      </c>
      <c r="G3644" s="5" t="s">
        <v>1291</v>
      </c>
      <c r="H3644" s="4">
        <v>0</v>
      </c>
      <c r="I3644" s="6">
        <v>12320000</v>
      </c>
      <c r="J3644" s="6">
        <v>3886388</v>
      </c>
      <c r="K3644" s="7">
        <f t="shared" si="112"/>
        <v>8433612</v>
      </c>
      <c r="L3644" s="4" t="str">
        <f t="shared" si="113"/>
        <v>SIN REPORTE</v>
      </c>
    </row>
    <row r="3645" spans="1:12" x14ac:dyDescent="0.2">
      <c r="A3645" s="4" t="s">
        <v>11</v>
      </c>
      <c r="B3645" s="4" t="s">
        <v>19</v>
      </c>
      <c r="C3645" s="4" t="s">
        <v>191</v>
      </c>
      <c r="D3645" s="4" t="s">
        <v>3982</v>
      </c>
      <c r="E3645" s="4" t="s">
        <v>7746</v>
      </c>
      <c r="F3645" s="4">
        <v>113551</v>
      </c>
      <c r="G3645" s="5" t="s">
        <v>1291</v>
      </c>
      <c r="H3645" s="4">
        <v>0</v>
      </c>
      <c r="I3645" s="6">
        <v>12330000</v>
      </c>
      <c r="J3645" s="6">
        <v>3887392</v>
      </c>
      <c r="K3645" s="7">
        <f t="shared" si="112"/>
        <v>8442608</v>
      </c>
      <c r="L3645" s="4" t="str">
        <f t="shared" si="113"/>
        <v>SIN REPORTE</v>
      </c>
    </row>
    <row r="3646" spans="1:12" x14ac:dyDescent="0.2">
      <c r="A3646" s="4" t="s">
        <v>11</v>
      </c>
      <c r="B3646" s="4" t="s">
        <v>19</v>
      </c>
      <c r="C3646" s="4" t="s">
        <v>191</v>
      </c>
      <c r="D3646" s="4" t="s">
        <v>3983</v>
      </c>
      <c r="E3646" s="4" t="s">
        <v>7747</v>
      </c>
      <c r="F3646" s="4">
        <v>36356</v>
      </c>
      <c r="G3646" s="5" t="s">
        <v>1291</v>
      </c>
      <c r="H3646" s="4">
        <v>0</v>
      </c>
      <c r="I3646" s="6">
        <v>12340000</v>
      </c>
      <c r="J3646" s="6">
        <v>3888396</v>
      </c>
      <c r="K3646" s="7">
        <f t="shared" si="112"/>
        <v>8451604</v>
      </c>
      <c r="L3646" s="4" t="str">
        <f t="shared" si="113"/>
        <v>SIN REPORTE</v>
      </c>
    </row>
    <row r="3647" spans="1:12" x14ac:dyDescent="0.2">
      <c r="A3647" s="4" t="s">
        <v>11</v>
      </c>
      <c r="B3647" s="4" t="s">
        <v>488</v>
      </c>
      <c r="C3647" s="4" t="s">
        <v>1054</v>
      </c>
      <c r="D3647" s="4" t="s">
        <v>3984</v>
      </c>
      <c r="E3647" s="4" t="s">
        <v>7748</v>
      </c>
      <c r="F3647" s="4">
        <v>636264</v>
      </c>
      <c r="G3647" s="5" t="s">
        <v>1291</v>
      </c>
      <c r="H3647" s="4">
        <v>0</v>
      </c>
      <c r="I3647" s="6">
        <v>12350000</v>
      </c>
      <c r="J3647" s="6">
        <v>3889400</v>
      </c>
      <c r="K3647" s="7">
        <f t="shared" si="112"/>
        <v>8460600</v>
      </c>
      <c r="L3647" s="4" t="str">
        <f t="shared" si="113"/>
        <v>SIN REPORTE</v>
      </c>
    </row>
    <row r="3648" spans="1:12" x14ac:dyDescent="0.2">
      <c r="A3648" s="4" t="s">
        <v>11</v>
      </c>
      <c r="B3648" s="4" t="s">
        <v>157</v>
      </c>
      <c r="C3648" s="4" t="s">
        <v>1760</v>
      </c>
      <c r="D3648" s="4" t="s">
        <v>3985</v>
      </c>
      <c r="E3648" s="4" t="s">
        <v>7749</v>
      </c>
      <c r="F3648" s="4">
        <v>766640</v>
      </c>
      <c r="G3648" s="5" t="s">
        <v>1291</v>
      </c>
      <c r="H3648" s="4">
        <v>0</v>
      </c>
      <c r="I3648" s="6">
        <v>12360000</v>
      </c>
      <c r="J3648" s="6">
        <v>3890404</v>
      </c>
      <c r="K3648" s="7">
        <f t="shared" si="112"/>
        <v>8469596</v>
      </c>
      <c r="L3648" s="4" t="str">
        <f t="shared" si="113"/>
        <v>SIN REPORTE</v>
      </c>
    </row>
    <row r="3649" spans="1:12" x14ac:dyDescent="0.2">
      <c r="A3649" s="4" t="s">
        <v>11</v>
      </c>
      <c r="B3649" s="4" t="s">
        <v>12</v>
      </c>
      <c r="C3649" s="4" t="s">
        <v>1406</v>
      </c>
      <c r="D3649" s="4" t="s">
        <v>3986</v>
      </c>
      <c r="E3649" s="4" t="s">
        <v>7750</v>
      </c>
      <c r="F3649" s="4">
        <v>591881</v>
      </c>
      <c r="G3649" s="5" t="s">
        <v>1291</v>
      </c>
      <c r="H3649" s="4">
        <v>0</v>
      </c>
      <c r="I3649" s="6">
        <v>12370000</v>
      </c>
      <c r="J3649" s="6">
        <v>3891408</v>
      </c>
      <c r="K3649" s="7">
        <f t="shared" si="112"/>
        <v>8478592</v>
      </c>
      <c r="L3649" s="4" t="str">
        <f t="shared" si="113"/>
        <v>SIN REPORTE</v>
      </c>
    </row>
    <row r="3650" spans="1:12" x14ac:dyDescent="0.2">
      <c r="A3650" s="4" t="s">
        <v>11</v>
      </c>
      <c r="B3650" s="4" t="s">
        <v>12</v>
      </c>
      <c r="C3650" s="4" t="s">
        <v>1406</v>
      </c>
      <c r="D3650" s="4" t="s">
        <v>3987</v>
      </c>
      <c r="E3650" s="4" t="s">
        <v>7751</v>
      </c>
      <c r="F3650" s="4">
        <v>49979</v>
      </c>
      <c r="G3650" s="5" t="s">
        <v>1291</v>
      </c>
      <c r="H3650" s="4">
        <v>0</v>
      </c>
      <c r="I3650" s="6">
        <v>12380000</v>
      </c>
      <c r="J3650" s="6">
        <v>3892412</v>
      </c>
      <c r="K3650" s="7">
        <f t="shared" si="112"/>
        <v>8487588</v>
      </c>
      <c r="L3650" s="4" t="str">
        <f t="shared" si="113"/>
        <v>SIN REPORTE</v>
      </c>
    </row>
    <row r="3651" spans="1:12" x14ac:dyDescent="0.2">
      <c r="A3651" s="4" t="s">
        <v>11</v>
      </c>
      <c r="B3651" s="4" t="s">
        <v>157</v>
      </c>
      <c r="C3651" s="4" t="s">
        <v>1760</v>
      </c>
      <c r="D3651" s="4" t="s">
        <v>1310</v>
      </c>
      <c r="E3651" s="4" t="s">
        <v>7752</v>
      </c>
      <c r="F3651" s="4">
        <v>1751823</v>
      </c>
      <c r="G3651" s="5" t="s">
        <v>1291</v>
      </c>
      <c r="H3651" s="4">
        <v>0</v>
      </c>
      <c r="I3651" s="6">
        <v>12390000</v>
      </c>
      <c r="J3651" s="6">
        <v>3893416</v>
      </c>
      <c r="K3651" s="7">
        <f t="shared" ref="K3651:K3714" si="114">I3651-J3651</f>
        <v>8496584</v>
      </c>
      <c r="L3651" s="4" t="str">
        <f t="shared" ref="L3651:L3714" si="115">IF(H3651=0,"SIN REPORTE",IF(H3651&lt;=90,"COBRO JURIDICO","CARTERA CASTIGADA"))</f>
        <v>SIN REPORTE</v>
      </c>
    </row>
    <row r="3652" spans="1:12" x14ac:dyDescent="0.2">
      <c r="A3652" s="4" t="s">
        <v>11</v>
      </c>
      <c r="B3652" s="4" t="s">
        <v>25</v>
      </c>
      <c r="C3652" s="4" t="s">
        <v>1760</v>
      </c>
      <c r="D3652" s="4" t="s">
        <v>262</v>
      </c>
      <c r="E3652" s="4" t="s">
        <v>7753</v>
      </c>
      <c r="F3652" s="4">
        <v>533933</v>
      </c>
      <c r="G3652" s="5" t="s">
        <v>1291</v>
      </c>
      <c r="H3652" s="4">
        <v>0</v>
      </c>
      <c r="I3652" s="6">
        <v>12400000</v>
      </c>
      <c r="J3652" s="6">
        <v>3894420</v>
      </c>
      <c r="K3652" s="7">
        <f t="shared" si="114"/>
        <v>8505580</v>
      </c>
      <c r="L3652" s="4" t="str">
        <f t="shared" si="115"/>
        <v>SIN REPORTE</v>
      </c>
    </row>
    <row r="3653" spans="1:12" x14ac:dyDescent="0.2">
      <c r="A3653" s="4" t="s">
        <v>11</v>
      </c>
      <c r="B3653" s="4" t="s">
        <v>19</v>
      </c>
      <c r="C3653" s="4" t="s">
        <v>1406</v>
      </c>
      <c r="D3653" s="4" t="s">
        <v>3988</v>
      </c>
      <c r="E3653" s="4" t="s">
        <v>7754</v>
      </c>
      <c r="F3653" s="4">
        <v>1280336</v>
      </c>
      <c r="G3653" s="5" t="s">
        <v>1291</v>
      </c>
      <c r="H3653" s="4">
        <v>0</v>
      </c>
      <c r="I3653" s="6">
        <v>12410000</v>
      </c>
      <c r="J3653" s="6">
        <v>3895424</v>
      </c>
      <c r="K3653" s="7">
        <f t="shared" si="114"/>
        <v>8514576</v>
      </c>
      <c r="L3653" s="4" t="str">
        <f t="shared" si="115"/>
        <v>SIN REPORTE</v>
      </c>
    </row>
    <row r="3654" spans="1:12" x14ac:dyDescent="0.2">
      <c r="A3654" s="4" t="s">
        <v>11</v>
      </c>
      <c r="B3654" s="4" t="s">
        <v>12</v>
      </c>
      <c r="C3654" s="4" t="s">
        <v>627</v>
      </c>
      <c r="D3654" s="4" t="s">
        <v>2153</v>
      </c>
      <c r="E3654" s="4" t="s">
        <v>7755</v>
      </c>
      <c r="F3654" s="4">
        <v>683357</v>
      </c>
      <c r="G3654" s="5" t="s">
        <v>1291</v>
      </c>
      <c r="H3654" s="4">
        <v>0</v>
      </c>
      <c r="I3654" s="6">
        <v>12420000</v>
      </c>
      <c r="J3654" s="6">
        <v>3896428</v>
      </c>
      <c r="K3654" s="7">
        <f t="shared" si="114"/>
        <v>8523572</v>
      </c>
      <c r="L3654" s="4" t="str">
        <f t="shared" si="115"/>
        <v>SIN REPORTE</v>
      </c>
    </row>
    <row r="3655" spans="1:12" x14ac:dyDescent="0.2">
      <c r="A3655" s="4" t="s">
        <v>11</v>
      </c>
      <c r="B3655" s="4" t="s">
        <v>25</v>
      </c>
      <c r="C3655" s="4" t="s">
        <v>1064</v>
      </c>
      <c r="D3655" s="4" t="s">
        <v>2151</v>
      </c>
      <c r="E3655" s="4" t="s">
        <v>7756</v>
      </c>
      <c r="F3655" s="4">
        <v>639292</v>
      </c>
      <c r="G3655" s="5" t="s">
        <v>1291</v>
      </c>
      <c r="H3655" s="4">
        <v>0</v>
      </c>
      <c r="I3655" s="6">
        <v>12430000</v>
      </c>
      <c r="J3655" s="6">
        <v>3897432</v>
      </c>
      <c r="K3655" s="7">
        <f t="shared" si="114"/>
        <v>8532568</v>
      </c>
      <c r="L3655" s="4" t="str">
        <f t="shared" si="115"/>
        <v>SIN REPORTE</v>
      </c>
    </row>
    <row r="3656" spans="1:12" x14ac:dyDescent="0.2">
      <c r="A3656" s="4" t="s">
        <v>11</v>
      </c>
      <c r="B3656" s="4" t="s">
        <v>12</v>
      </c>
      <c r="C3656" s="4" t="s">
        <v>3989</v>
      </c>
      <c r="D3656" s="4" t="s">
        <v>2895</v>
      </c>
      <c r="E3656" s="4" t="s">
        <v>7757</v>
      </c>
      <c r="F3656" s="4">
        <v>732634</v>
      </c>
      <c r="G3656" s="5" t="s">
        <v>1291</v>
      </c>
      <c r="H3656" s="4">
        <v>0</v>
      </c>
      <c r="I3656" s="6">
        <v>12440000</v>
      </c>
      <c r="J3656" s="6">
        <v>3898436</v>
      </c>
      <c r="K3656" s="7">
        <f t="shared" si="114"/>
        <v>8541564</v>
      </c>
      <c r="L3656" s="4" t="str">
        <f t="shared" si="115"/>
        <v>SIN REPORTE</v>
      </c>
    </row>
    <row r="3657" spans="1:12" x14ac:dyDescent="0.2">
      <c r="A3657" s="4" t="s">
        <v>11</v>
      </c>
      <c r="B3657" s="4" t="s">
        <v>19</v>
      </c>
      <c r="C3657" s="4" t="s">
        <v>1406</v>
      </c>
      <c r="D3657" s="4" t="s">
        <v>3990</v>
      </c>
      <c r="E3657" s="4" t="s">
        <v>7758</v>
      </c>
      <c r="F3657" s="4">
        <v>647345</v>
      </c>
      <c r="G3657" s="5" t="s">
        <v>1291</v>
      </c>
      <c r="H3657" s="4">
        <v>0</v>
      </c>
      <c r="I3657" s="6">
        <v>12450000</v>
      </c>
      <c r="J3657" s="6">
        <v>3899440</v>
      </c>
      <c r="K3657" s="7">
        <f t="shared" si="114"/>
        <v>8550560</v>
      </c>
      <c r="L3657" s="4" t="str">
        <f t="shared" si="115"/>
        <v>SIN REPORTE</v>
      </c>
    </row>
    <row r="3658" spans="1:12" x14ac:dyDescent="0.2">
      <c r="A3658" s="4" t="s">
        <v>11</v>
      </c>
      <c r="B3658" s="4" t="s">
        <v>12</v>
      </c>
      <c r="C3658" s="4" t="s">
        <v>1064</v>
      </c>
      <c r="D3658" s="4" t="s">
        <v>3991</v>
      </c>
      <c r="E3658" s="4" t="s">
        <v>7759</v>
      </c>
      <c r="F3658" s="4">
        <v>1509478</v>
      </c>
      <c r="G3658" s="5" t="s">
        <v>1291</v>
      </c>
      <c r="H3658" s="4">
        <v>0</v>
      </c>
      <c r="I3658" s="6">
        <v>12460000</v>
      </c>
      <c r="J3658" s="6">
        <v>3900444</v>
      </c>
      <c r="K3658" s="7">
        <f t="shared" si="114"/>
        <v>8559556</v>
      </c>
      <c r="L3658" s="4" t="str">
        <f t="shared" si="115"/>
        <v>SIN REPORTE</v>
      </c>
    </row>
    <row r="3659" spans="1:12" x14ac:dyDescent="0.2">
      <c r="A3659" s="4" t="s">
        <v>11</v>
      </c>
      <c r="B3659" s="4" t="s">
        <v>16</v>
      </c>
      <c r="C3659" s="4" t="s">
        <v>3992</v>
      </c>
      <c r="D3659" s="4" t="s">
        <v>1455</v>
      </c>
      <c r="E3659" s="4" t="s">
        <v>7760</v>
      </c>
      <c r="F3659" s="4">
        <v>127510</v>
      </c>
      <c r="G3659" s="5" t="s">
        <v>1291</v>
      </c>
      <c r="H3659" s="4">
        <v>0</v>
      </c>
      <c r="I3659" s="6">
        <v>12470000</v>
      </c>
      <c r="J3659" s="6">
        <v>3901448</v>
      </c>
      <c r="K3659" s="7">
        <f t="shared" si="114"/>
        <v>8568552</v>
      </c>
      <c r="L3659" s="4" t="str">
        <f t="shared" si="115"/>
        <v>SIN REPORTE</v>
      </c>
    </row>
    <row r="3660" spans="1:12" x14ac:dyDescent="0.2">
      <c r="A3660" s="4" t="s">
        <v>11</v>
      </c>
      <c r="B3660" s="4" t="s">
        <v>19</v>
      </c>
      <c r="C3660" s="4" t="s">
        <v>1066</v>
      </c>
      <c r="D3660" s="4" t="s">
        <v>305</v>
      </c>
      <c r="E3660" s="4" t="s">
        <v>7761</v>
      </c>
      <c r="F3660" s="4">
        <v>518611</v>
      </c>
      <c r="G3660" s="5" t="s">
        <v>1291</v>
      </c>
      <c r="H3660" s="4">
        <v>0</v>
      </c>
      <c r="I3660" s="6">
        <v>12480000</v>
      </c>
      <c r="J3660" s="6">
        <v>3902452</v>
      </c>
      <c r="K3660" s="7">
        <f t="shared" si="114"/>
        <v>8577548</v>
      </c>
      <c r="L3660" s="4" t="str">
        <f t="shared" si="115"/>
        <v>SIN REPORTE</v>
      </c>
    </row>
    <row r="3661" spans="1:12" x14ac:dyDescent="0.2">
      <c r="A3661" s="4" t="s">
        <v>11</v>
      </c>
      <c r="B3661" s="4" t="s">
        <v>50</v>
      </c>
      <c r="C3661" s="4" t="s">
        <v>1220</v>
      </c>
      <c r="D3661" s="4" t="s">
        <v>3993</v>
      </c>
      <c r="E3661" s="4" t="s">
        <v>7762</v>
      </c>
      <c r="F3661" s="4">
        <v>757110</v>
      </c>
      <c r="G3661" s="5" t="s">
        <v>1291</v>
      </c>
      <c r="H3661" s="4">
        <v>0</v>
      </c>
      <c r="I3661" s="6">
        <v>12490000</v>
      </c>
      <c r="J3661" s="6">
        <v>3903456</v>
      </c>
      <c r="K3661" s="7">
        <f t="shared" si="114"/>
        <v>8586544</v>
      </c>
      <c r="L3661" s="4" t="str">
        <f t="shared" si="115"/>
        <v>SIN REPORTE</v>
      </c>
    </row>
    <row r="3662" spans="1:12" x14ac:dyDescent="0.2">
      <c r="A3662" s="4" t="s">
        <v>11</v>
      </c>
      <c r="B3662" s="4" t="s">
        <v>12</v>
      </c>
      <c r="C3662" s="4" t="s">
        <v>1220</v>
      </c>
      <c r="D3662" s="4" t="s">
        <v>3994</v>
      </c>
      <c r="E3662" s="4" t="s">
        <v>7763</v>
      </c>
      <c r="F3662" s="4">
        <v>121406</v>
      </c>
      <c r="G3662" s="5" t="s">
        <v>1291</v>
      </c>
      <c r="H3662" s="4">
        <v>0</v>
      </c>
      <c r="I3662" s="6">
        <v>12500000</v>
      </c>
      <c r="J3662" s="6">
        <v>3904460</v>
      </c>
      <c r="K3662" s="7">
        <f t="shared" si="114"/>
        <v>8595540</v>
      </c>
      <c r="L3662" s="4" t="str">
        <f t="shared" si="115"/>
        <v>SIN REPORTE</v>
      </c>
    </row>
    <row r="3663" spans="1:12" x14ac:dyDescent="0.2">
      <c r="A3663" s="4" t="s">
        <v>11</v>
      </c>
      <c r="B3663" s="4" t="s">
        <v>19</v>
      </c>
      <c r="C3663" s="4" t="s">
        <v>1066</v>
      </c>
      <c r="D3663" s="4" t="s">
        <v>1930</v>
      </c>
      <c r="E3663" s="4" t="s">
        <v>7764</v>
      </c>
      <c r="F3663" s="4">
        <v>66254</v>
      </c>
      <c r="G3663" s="5" t="s">
        <v>1291</v>
      </c>
      <c r="H3663" s="4">
        <v>0</v>
      </c>
      <c r="I3663" s="6">
        <v>12510000</v>
      </c>
      <c r="J3663" s="6">
        <v>3905464</v>
      </c>
      <c r="K3663" s="7">
        <f t="shared" si="114"/>
        <v>8604536</v>
      </c>
      <c r="L3663" s="4" t="str">
        <f t="shared" si="115"/>
        <v>SIN REPORTE</v>
      </c>
    </row>
    <row r="3664" spans="1:12" x14ac:dyDescent="0.2">
      <c r="A3664" s="4" t="s">
        <v>11</v>
      </c>
      <c r="B3664" s="4" t="s">
        <v>12</v>
      </c>
      <c r="C3664" s="4" t="s">
        <v>1220</v>
      </c>
      <c r="D3664" s="4" t="s">
        <v>3995</v>
      </c>
      <c r="E3664" s="4" t="s">
        <v>7765</v>
      </c>
      <c r="F3664" s="4">
        <v>115184</v>
      </c>
      <c r="G3664" s="5" t="s">
        <v>1291</v>
      </c>
      <c r="H3664" s="4">
        <v>0</v>
      </c>
      <c r="I3664" s="6">
        <v>12520000</v>
      </c>
      <c r="J3664" s="6">
        <v>3906468</v>
      </c>
      <c r="K3664" s="7">
        <f t="shared" si="114"/>
        <v>8613532</v>
      </c>
      <c r="L3664" s="4" t="str">
        <f t="shared" si="115"/>
        <v>SIN REPORTE</v>
      </c>
    </row>
    <row r="3665" spans="1:12" x14ac:dyDescent="0.2">
      <c r="A3665" s="4" t="s">
        <v>11</v>
      </c>
      <c r="B3665" s="4" t="s">
        <v>12</v>
      </c>
      <c r="C3665" s="4" t="s">
        <v>1675</v>
      </c>
      <c r="D3665" s="4" t="s">
        <v>117</v>
      </c>
      <c r="E3665" s="4" t="s">
        <v>7766</v>
      </c>
      <c r="F3665" s="4">
        <v>49268</v>
      </c>
      <c r="G3665" s="5" t="s">
        <v>1291</v>
      </c>
      <c r="H3665" s="4">
        <v>0</v>
      </c>
      <c r="I3665" s="6">
        <v>12530000</v>
      </c>
      <c r="J3665" s="6">
        <v>3907472</v>
      </c>
      <c r="K3665" s="7">
        <f t="shared" si="114"/>
        <v>8622528</v>
      </c>
      <c r="L3665" s="4" t="str">
        <f t="shared" si="115"/>
        <v>SIN REPORTE</v>
      </c>
    </row>
    <row r="3666" spans="1:12" x14ac:dyDescent="0.2">
      <c r="A3666" s="4" t="s">
        <v>11</v>
      </c>
      <c r="B3666" s="4" t="s">
        <v>22</v>
      </c>
      <c r="C3666" s="4" t="s">
        <v>586</v>
      </c>
      <c r="D3666" s="4" t="s">
        <v>3996</v>
      </c>
      <c r="E3666" s="4" t="s">
        <v>7767</v>
      </c>
      <c r="F3666" s="4">
        <v>1683232</v>
      </c>
      <c r="G3666" s="5" t="s">
        <v>1291</v>
      </c>
      <c r="H3666" s="4">
        <v>0</v>
      </c>
      <c r="I3666" s="6">
        <v>12540000</v>
      </c>
      <c r="J3666" s="6">
        <v>3908476</v>
      </c>
      <c r="K3666" s="7">
        <f t="shared" si="114"/>
        <v>8631524</v>
      </c>
      <c r="L3666" s="4" t="str">
        <f t="shared" si="115"/>
        <v>SIN REPORTE</v>
      </c>
    </row>
    <row r="3667" spans="1:12" x14ac:dyDescent="0.2">
      <c r="A3667" s="4" t="s">
        <v>11</v>
      </c>
      <c r="B3667" s="4" t="s">
        <v>19</v>
      </c>
      <c r="C3667" s="4" t="s">
        <v>887</v>
      </c>
      <c r="D3667" s="4" t="s">
        <v>3997</v>
      </c>
      <c r="E3667" s="4" t="s">
        <v>7768</v>
      </c>
      <c r="F3667" s="4">
        <v>602506</v>
      </c>
      <c r="G3667" s="5" t="s">
        <v>1291</v>
      </c>
      <c r="H3667" s="4">
        <v>0</v>
      </c>
      <c r="I3667" s="6">
        <v>12550000</v>
      </c>
      <c r="J3667" s="6">
        <v>3909480</v>
      </c>
      <c r="K3667" s="7">
        <f t="shared" si="114"/>
        <v>8640520</v>
      </c>
      <c r="L3667" s="4" t="str">
        <f t="shared" si="115"/>
        <v>SIN REPORTE</v>
      </c>
    </row>
    <row r="3668" spans="1:12" x14ac:dyDescent="0.2">
      <c r="A3668" s="4" t="s">
        <v>11</v>
      </c>
      <c r="B3668" s="4" t="s">
        <v>67</v>
      </c>
      <c r="C3668" s="4" t="s">
        <v>887</v>
      </c>
      <c r="D3668" s="4" t="s">
        <v>2858</v>
      </c>
      <c r="E3668" s="4" t="s">
        <v>7769</v>
      </c>
      <c r="F3668" s="4">
        <v>572410</v>
      </c>
      <c r="G3668" s="5" t="s">
        <v>1291</v>
      </c>
      <c r="H3668" s="4">
        <v>0</v>
      </c>
      <c r="I3668" s="6">
        <v>12560000</v>
      </c>
      <c r="J3668" s="6">
        <v>3910484</v>
      </c>
      <c r="K3668" s="7">
        <f t="shared" si="114"/>
        <v>8649516</v>
      </c>
      <c r="L3668" s="4" t="str">
        <f t="shared" si="115"/>
        <v>SIN REPORTE</v>
      </c>
    </row>
    <row r="3669" spans="1:12" x14ac:dyDescent="0.2">
      <c r="A3669" s="4" t="s">
        <v>11</v>
      </c>
      <c r="B3669" s="4" t="s">
        <v>25</v>
      </c>
      <c r="C3669" s="4" t="s">
        <v>2687</v>
      </c>
      <c r="D3669" s="4" t="s">
        <v>3998</v>
      </c>
      <c r="E3669" s="4" t="s">
        <v>7770</v>
      </c>
      <c r="F3669" s="4">
        <v>3445</v>
      </c>
      <c r="G3669" s="5" t="s">
        <v>1291</v>
      </c>
      <c r="H3669" s="4">
        <v>0</v>
      </c>
      <c r="I3669" s="6">
        <v>12570000</v>
      </c>
      <c r="J3669" s="6">
        <v>3911488</v>
      </c>
      <c r="K3669" s="7">
        <f t="shared" si="114"/>
        <v>8658512</v>
      </c>
      <c r="L3669" s="4" t="str">
        <f t="shared" si="115"/>
        <v>SIN REPORTE</v>
      </c>
    </row>
    <row r="3670" spans="1:12" x14ac:dyDescent="0.2">
      <c r="A3670" s="4" t="s">
        <v>11</v>
      </c>
      <c r="B3670" s="4" t="s">
        <v>12</v>
      </c>
      <c r="C3670" s="4" t="s">
        <v>586</v>
      </c>
      <c r="D3670" s="4" t="s">
        <v>158</v>
      </c>
      <c r="E3670" s="4" t="s">
        <v>7771</v>
      </c>
      <c r="F3670" s="4">
        <v>118931</v>
      </c>
      <c r="G3670" s="5" t="s">
        <v>1291</v>
      </c>
      <c r="H3670" s="4">
        <v>0</v>
      </c>
      <c r="I3670" s="6">
        <v>12580000</v>
      </c>
      <c r="J3670" s="6">
        <v>3912492</v>
      </c>
      <c r="K3670" s="7">
        <f t="shared" si="114"/>
        <v>8667508</v>
      </c>
      <c r="L3670" s="4" t="str">
        <f t="shared" si="115"/>
        <v>SIN REPORTE</v>
      </c>
    </row>
    <row r="3671" spans="1:12" x14ac:dyDescent="0.2">
      <c r="A3671" s="4" t="s">
        <v>11</v>
      </c>
      <c r="B3671" s="4" t="s">
        <v>19</v>
      </c>
      <c r="C3671" s="4" t="s">
        <v>1148</v>
      </c>
      <c r="D3671" s="4" t="s">
        <v>3999</v>
      </c>
      <c r="E3671" s="4" t="s">
        <v>7772</v>
      </c>
      <c r="F3671" s="4">
        <v>596625</v>
      </c>
      <c r="G3671" s="5" t="s">
        <v>1291</v>
      </c>
      <c r="H3671" s="4">
        <v>0</v>
      </c>
      <c r="I3671" s="6">
        <v>12590000</v>
      </c>
      <c r="J3671" s="6">
        <v>3913496</v>
      </c>
      <c r="K3671" s="7">
        <f t="shared" si="114"/>
        <v>8676504</v>
      </c>
      <c r="L3671" s="4" t="str">
        <f t="shared" si="115"/>
        <v>SIN REPORTE</v>
      </c>
    </row>
    <row r="3672" spans="1:12" x14ac:dyDescent="0.2">
      <c r="A3672" s="4" t="s">
        <v>11</v>
      </c>
      <c r="B3672" s="4" t="s">
        <v>12</v>
      </c>
      <c r="C3672" s="4" t="s">
        <v>1148</v>
      </c>
      <c r="D3672" s="4" t="s">
        <v>4000</v>
      </c>
      <c r="E3672" s="4" t="s">
        <v>7773</v>
      </c>
      <c r="F3672" s="4">
        <v>65928</v>
      </c>
      <c r="G3672" s="5" t="s">
        <v>1291</v>
      </c>
      <c r="H3672" s="4">
        <v>0</v>
      </c>
      <c r="I3672" s="6">
        <v>12600000</v>
      </c>
      <c r="J3672" s="6">
        <v>3914500</v>
      </c>
      <c r="K3672" s="7">
        <f t="shared" si="114"/>
        <v>8685500</v>
      </c>
      <c r="L3672" s="4" t="str">
        <f t="shared" si="115"/>
        <v>SIN REPORTE</v>
      </c>
    </row>
    <row r="3673" spans="1:12" x14ac:dyDescent="0.2">
      <c r="A3673" s="4" t="s">
        <v>11</v>
      </c>
      <c r="B3673" s="4" t="s">
        <v>67</v>
      </c>
      <c r="C3673" s="4" t="s">
        <v>795</v>
      </c>
      <c r="D3673" s="4" t="s">
        <v>113</v>
      </c>
      <c r="E3673" s="4" t="s">
        <v>7774</v>
      </c>
      <c r="F3673" s="4">
        <v>119483</v>
      </c>
      <c r="G3673" s="5" t="s">
        <v>1291</v>
      </c>
      <c r="H3673" s="4">
        <v>0</v>
      </c>
      <c r="I3673" s="6">
        <v>12610000</v>
      </c>
      <c r="J3673" s="6">
        <v>3915504</v>
      </c>
      <c r="K3673" s="7">
        <f t="shared" si="114"/>
        <v>8694496</v>
      </c>
      <c r="L3673" s="4" t="str">
        <f t="shared" si="115"/>
        <v>SIN REPORTE</v>
      </c>
    </row>
    <row r="3674" spans="1:12" x14ac:dyDescent="0.2">
      <c r="A3674" s="4" t="s">
        <v>11</v>
      </c>
      <c r="B3674" s="4" t="s">
        <v>19</v>
      </c>
      <c r="C3674" s="4" t="s">
        <v>4001</v>
      </c>
      <c r="D3674" s="4" t="s">
        <v>1710</v>
      </c>
      <c r="E3674" s="4" t="s">
        <v>7775</v>
      </c>
      <c r="F3674" s="4">
        <v>104592</v>
      </c>
      <c r="G3674" s="5" t="s">
        <v>1291</v>
      </c>
      <c r="H3674" s="4">
        <v>0</v>
      </c>
      <c r="I3674" s="6">
        <v>12620000</v>
      </c>
      <c r="J3674" s="6">
        <v>3916508</v>
      </c>
      <c r="K3674" s="7">
        <f t="shared" si="114"/>
        <v>8703492</v>
      </c>
      <c r="L3674" s="4" t="str">
        <f t="shared" si="115"/>
        <v>SIN REPORTE</v>
      </c>
    </row>
    <row r="3675" spans="1:12" x14ac:dyDescent="0.2">
      <c r="A3675" s="4" t="s">
        <v>11</v>
      </c>
      <c r="B3675" s="4" t="s">
        <v>146</v>
      </c>
      <c r="C3675" s="4" t="s">
        <v>389</v>
      </c>
      <c r="D3675" s="4" t="s">
        <v>4002</v>
      </c>
      <c r="E3675" s="4" t="s">
        <v>7776</v>
      </c>
      <c r="F3675" s="4">
        <v>1511110</v>
      </c>
      <c r="G3675" s="5" t="s">
        <v>1291</v>
      </c>
      <c r="H3675" s="4">
        <v>0</v>
      </c>
      <c r="I3675" s="6">
        <v>12630000</v>
      </c>
      <c r="J3675" s="6">
        <v>3917512</v>
      </c>
      <c r="K3675" s="7">
        <f t="shared" si="114"/>
        <v>8712488</v>
      </c>
      <c r="L3675" s="4" t="str">
        <f t="shared" si="115"/>
        <v>SIN REPORTE</v>
      </c>
    </row>
    <row r="3676" spans="1:12" x14ac:dyDescent="0.2">
      <c r="A3676" s="4" t="s">
        <v>11</v>
      </c>
      <c r="B3676" s="4" t="s">
        <v>67</v>
      </c>
      <c r="C3676" s="9" t="s">
        <v>1151</v>
      </c>
      <c r="D3676" s="4" t="s">
        <v>3775</v>
      </c>
      <c r="E3676" s="4" t="s">
        <v>7777</v>
      </c>
      <c r="F3676" s="4">
        <v>616399</v>
      </c>
      <c r="G3676" s="5" t="s">
        <v>1291</v>
      </c>
      <c r="H3676" s="4">
        <v>0</v>
      </c>
      <c r="I3676" s="6">
        <v>12640000</v>
      </c>
      <c r="J3676" s="6">
        <v>3918516</v>
      </c>
      <c r="K3676" s="7">
        <f t="shared" si="114"/>
        <v>8721484</v>
      </c>
      <c r="L3676" s="4" t="str">
        <f t="shared" si="115"/>
        <v>SIN REPORTE</v>
      </c>
    </row>
    <row r="3677" spans="1:12" x14ac:dyDescent="0.2">
      <c r="A3677" s="4" t="s">
        <v>11</v>
      </c>
      <c r="B3677" s="4" t="s">
        <v>157</v>
      </c>
      <c r="C3677" s="4" t="s">
        <v>231</v>
      </c>
      <c r="D3677" s="4" t="s">
        <v>288</v>
      </c>
      <c r="E3677" s="4" t="s">
        <v>7778</v>
      </c>
      <c r="F3677" s="4">
        <v>1503802</v>
      </c>
      <c r="G3677" s="5" t="s">
        <v>1291</v>
      </c>
      <c r="H3677" s="4">
        <v>0</v>
      </c>
      <c r="I3677" s="6">
        <v>12650000</v>
      </c>
      <c r="J3677" s="6">
        <v>3919520</v>
      </c>
      <c r="K3677" s="7">
        <f t="shared" si="114"/>
        <v>8730480</v>
      </c>
      <c r="L3677" s="4" t="str">
        <f t="shared" si="115"/>
        <v>SIN REPORTE</v>
      </c>
    </row>
    <row r="3678" spans="1:12" x14ac:dyDescent="0.2">
      <c r="A3678" s="4" t="s">
        <v>11</v>
      </c>
      <c r="B3678" s="4" t="s">
        <v>12</v>
      </c>
      <c r="C3678" s="4" t="s">
        <v>1162</v>
      </c>
      <c r="D3678" s="4" t="s">
        <v>4003</v>
      </c>
      <c r="E3678" s="4" t="s">
        <v>7779</v>
      </c>
      <c r="F3678" s="4">
        <v>56727</v>
      </c>
      <c r="G3678" s="5" t="s">
        <v>1291</v>
      </c>
      <c r="H3678" s="4">
        <v>0</v>
      </c>
      <c r="I3678" s="6">
        <v>12660000</v>
      </c>
      <c r="J3678" s="6">
        <v>3920524</v>
      </c>
      <c r="K3678" s="7">
        <f t="shared" si="114"/>
        <v>8739476</v>
      </c>
      <c r="L3678" s="4" t="str">
        <f t="shared" si="115"/>
        <v>SIN REPORTE</v>
      </c>
    </row>
    <row r="3679" spans="1:12" x14ac:dyDescent="0.2">
      <c r="A3679" s="4" t="s">
        <v>11</v>
      </c>
      <c r="B3679" s="4" t="s">
        <v>12</v>
      </c>
      <c r="C3679" s="4" t="s">
        <v>1068</v>
      </c>
      <c r="D3679" s="4" t="s">
        <v>4004</v>
      </c>
      <c r="E3679" s="4" t="s">
        <v>7780</v>
      </c>
      <c r="F3679" s="4">
        <v>634327</v>
      </c>
      <c r="G3679" s="5" t="s">
        <v>1291</v>
      </c>
      <c r="H3679" s="4">
        <v>0</v>
      </c>
      <c r="I3679" s="6">
        <v>12670000</v>
      </c>
      <c r="J3679" s="6">
        <v>3921528</v>
      </c>
      <c r="K3679" s="7">
        <f t="shared" si="114"/>
        <v>8748472</v>
      </c>
      <c r="L3679" s="4" t="str">
        <f t="shared" si="115"/>
        <v>SIN REPORTE</v>
      </c>
    </row>
    <row r="3680" spans="1:12" x14ac:dyDescent="0.2">
      <c r="A3680" s="4" t="s">
        <v>11</v>
      </c>
      <c r="B3680" s="4" t="s">
        <v>12</v>
      </c>
      <c r="C3680" s="4" t="s">
        <v>2439</v>
      </c>
      <c r="D3680" s="4" t="s">
        <v>541</v>
      </c>
      <c r="E3680" s="4" t="s">
        <v>7781</v>
      </c>
      <c r="F3680" s="4">
        <v>529345</v>
      </c>
      <c r="G3680" s="5" t="s">
        <v>1291</v>
      </c>
      <c r="H3680" s="4">
        <v>0</v>
      </c>
      <c r="I3680" s="6">
        <v>12680000</v>
      </c>
      <c r="J3680" s="6">
        <v>3922532</v>
      </c>
      <c r="K3680" s="7">
        <f t="shared" si="114"/>
        <v>8757468</v>
      </c>
      <c r="L3680" s="4" t="str">
        <f t="shared" si="115"/>
        <v>SIN REPORTE</v>
      </c>
    </row>
    <row r="3681" spans="1:12" x14ac:dyDescent="0.2">
      <c r="A3681" s="4" t="s">
        <v>11</v>
      </c>
      <c r="B3681" s="4" t="s">
        <v>19</v>
      </c>
      <c r="C3681" s="4" t="s">
        <v>892</v>
      </c>
      <c r="D3681" s="4" t="s">
        <v>4005</v>
      </c>
      <c r="E3681" s="4" t="s">
        <v>7782</v>
      </c>
      <c r="F3681" s="4">
        <v>770964</v>
      </c>
      <c r="G3681" s="5" t="s">
        <v>1291</v>
      </c>
      <c r="H3681" s="4">
        <v>0</v>
      </c>
      <c r="I3681" s="6">
        <v>12690000</v>
      </c>
      <c r="J3681" s="6">
        <v>3923536</v>
      </c>
      <c r="K3681" s="7">
        <f t="shared" si="114"/>
        <v>8766464</v>
      </c>
      <c r="L3681" s="4" t="str">
        <f t="shared" si="115"/>
        <v>SIN REPORTE</v>
      </c>
    </row>
    <row r="3682" spans="1:12" x14ac:dyDescent="0.2">
      <c r="A3682" s="4" t="s">
        <v>11</v>
      </c>
      <c r="B3682" s="4" t="s">
        <v>22</v>
      </c>
      <c r="C3682" s="4" t="s">
        <v>4006</v>
      </c>
      <c r="D3682" s="4" t="s">
        <v>4007</v>
      </c>
      <c r="E3682" s="4" t="s">
        <v>7783</v>
      </c>
      <c r="F3682" s="4">
        <v>586824</v>
      </c>
      <c r="G3682" s="5" t="s">
        <v>1291</v>
      </c>
      <c r="H3682" s="4">
        <v>0</v>
      </c>
      <c r="I3682" s="6">
        <v>12700000</v>
      </c>
      <c r="J3682" s="6">
        <v>3924540</v>
      </c>
      <c r="K3682" s="7">
        <f t="shared" si="114"/>
        <v>8775460</v>
      </c>
      <c r="L3682" s="4" t="str">
        <f t="shared" si="115"/>
        <v>SIN REPORTE</v>
      </c>
    </row>
    <row r="3683" spans="1:12" x14ac:dyDescent="0.2">
      <c r="A3683" s="4" t="s">
        <v>11</v>
      </c>
      <c r="B3683" s="4" t="s">
        <v>12</v>
      </c>
      <c r="C3683" s="4" t="s">
        <v>892</v>
      </c>
      <c r="D3683" s="4" t="s">
        <v>2147</v>
      </c>
      <c r="E3683" s="4" t="s">
        <v>7784</v>
      </c>
      <c r="F3683" s="4">
        <v>47437</v>
      </c>
      <c r="G3683" s="5" t="s">
        <v>1291</v>
      </c>
      <c r="H3683" s="4">
        <v>0</v>
      </c>
      <c r="I3683" s="6">
        <v>12710000</v>
      </c>
      <c r="J3683" s="6">
        <v>3925544</v>
      </c>
      <c r="K3683" s="7">
        <f t="shared" si="114"/>
        <v>8784456</v>
      </c>
      <c r="L3683" s="4" t="str">
        <f t="shared" si="115"/>
        <v>SIN REPORTE</v>
      </c>
    </row>
    <row r="3684" spans="1:12" x14ac:dyDescent="0.2">
      <c r="A3684" s="4" t="s">
        <v>11</v>
      </c>
      <c r="B3684" s="4" t="s">
        <v>19</v>
      </c>
      <c r="C3684" s="4" t="s">
        <v>2425</v>
      </c>
      <c r="D3684" s="4" t="s">
        <v>1347</v>
      </c>
      <c r="E3684" s="4" t="s">
        <v>7785</v>
      </c>
      <c r="F3684" s="4">
        <v>1067519</v>
      </c>
      <c r="G3684" s="5" t="s">
        <v>1291</v>
      </c>
      <c r="H3684" s="4">
        <v>0</v>
      </c>
      <c r="I3684" s="6">
        <v>12720000</v>
      </c>
      <c r="J3684" s="6">
        <v>3926548</v>
      </c>
      <c r="K3684" s="7">
        <f t="shared" si="114"/>
        <v>8793452</v>
      </c>
      <c r="L3684" s="4" t="str">
        <f t="shared" si="115"/>
        <v>SIN REPORTE</v>
      </c>
    </row>
    <row r="3685" spans="1:12" x14ac:dyDescent="0.2">
      <c r="A3685" s="4" t="s">
        <v>11</v>
      </c>
      <c r="B3685" s="4" t="s">
        <v>22</v>
      </c>
      <c r="C3685" s="4" t="s">
        <v>686</v>
      </c>
      <c r="D3685" s="4" t="s">
        <v>4008</v>
      </c>
      <c r="E3685" s="4" t="s">
        <v>7786</v>
      </c>
      <c r="F3685" s="4">
        <v>1690344</v>
      </c>
      <c r="G3685" s="5" t="s">
        <v>1291</v>
      </c>
      <c r="H3685" s="4">
        <v>0</v>
      </c>
      <c r="I3685" s="6">
        <v>12730000</v>
      </c>
      <c r="J3685" s="6">
        <v>3927552</v>
      </c>
      <c r="K3685" s="7">
        <f t="shared" si="114"/>
        <v>8802448</v>
      </c>
      <c r="L3685" s="4" t="str">
        <f t="shared" si="115"/>
        <v>SIN REPORTE</v>
      </c>
    </row>
    <row r="3686" spans="1:12" x14ac:dyDescent="0.2">
      <c r="A3686" s="4" t="s">
        <v>11</v>
      </c>
      <c r="B3686" s="4" t="s">
        <v>19</v>
      </c>
      <c r="C3686" s="4" t="s">
        <v>2425</v>
      </c>
      <c r="D3686" s="4" t="s">
        <v>4009</v>
      </c>
      <c r="E3686" s="4" t="s">
        <v>7787</v>
      </c>
      <c r="F3686" s="4">
        <v>50043</v>
      </c>
      <c r="G3686" s="5" t="s">
        <v>1291</v>
      </c>
      <c r="H3686" s="4">
        <v>0</v>
      </c>
      <c r="I3686" s="6">
        <v>12740000</v>
      </c>
      <c r="J3686" s="6">
        <v>3928556</v>
      </c>
      <c r="K3686" s="7">
        <f t="shared" si="114"/>
        <v>8811444</v>
      </c>
      <c r="L3686" s="4" t="str">
        <f t="shared" si="115"/>
        <v>SIN REPORTE</v>
      </c>
    </row>
    <row r="3687" spans="1:12" x14ac:dyDescent="0.2">
      <c r="A3687" s="4" t="s">
        <v>11</v>
      </c>
      <c r="B3687" s="4" t="s">
        <v>19</v>
      </c>
      <c r="C3687" s="4" t="s">
        <v>686</v>
      </c>
      <c r="D3687" s="4" t="s">
        <v>241</v>
      </c>
      <c r="E3687" s="4" t="s">
        <v>7788</v>
      </c>
      <c r="F3687" s="4">
        <v>1084886</v>
      </c>
      <c r="G3687" s="5" t="s">
        <v>1291</v>
      </c>
      <c r="H3687" s="4">
        <v>0</v>
      </c>
      <c r="I3687" s="6">
        <v>12750000</v>
      </c>
      <c r="J3687" s="6">
        <v>3929560</v>
      </c>
      <c r="K3687" s="7">
        <f t="shared" si="114"/>
        <v>8820440</v>
      </c>
      <c r="L3687" s="4" t="str">
        <f t="shared" si="115"/>
        <v>SIN REPORTE</v>
      </c>
    </row>
    <row r="3688" spans="1:12" x14ac:dyDescent="0.2">
      <c r="A3688" s="4" t="s">
        <v>11</v>
      </c>
      <c r="B3688" s="4" t="s">
        <v>50</v>
      </c>
      <c r="C3688" s="4" t="s">
        <v>193</v>
      </c>
      <c r="D3688" s="4" t="s">
        <v>4010</v>
      </c>
      <c r="E3688" s="4" t="s">
        <v>7789</v>
      </c>
      <c r="F3688" s="4">
        <v>1655487</v>
      </c>
      <c r="G3688" s="5" t="s">
        <v>1291</v>
      </c>
      <c r="H3688" s="4">
        <v>0</v>
      </c>
      <c r="I3688" s="6">
        <v>12760000</v>
      </c>
      <c r="J3688" s="6">
        <v>3930564</v>
      </c>
      <c r="K3688" s="7">
        <f t="shared" si="114"/>
        <v>8829436</v>
      </c>
      <c r="L3688" s="4" t="str">
        <f t="shared" si="115"/>
        <v>SIN REPORTE</v>
      </c>
    </row>
    <row r="3689" spans="1:12" x14ac:dyDescent="0.2">
      <c r="A3689" s="4" t="s">
        <v>11</v>
      </c>
      <c r="B3689" s="4" t="s">
        <v>157</v>
      </c>
      <c r="C3689" s="4" t="s">
        <v>686</v>
      </c>
      <c r="D3689" s="4" t="s">
        <v>468</v>
      </c>
      <c r="E3689" s="4" t="s">
        <v>7790</v>
      </c>
      <c r="F3689" s="4">
        <v>504827</v>
      </c>
      <c r="G3689" s="5" t="s">
        <v>1291</v>
      </c>
      <c r="H3689" s="4">
        <v>0</v>
      </c>
      <c r="I3689" s="6">
        <v>12770000</v>
      </c>
      <c r="J3689" s="6">
        <v>3931568</v>
      </c>
      <c r="K3689" s="7">
        <f t="shared" si="114"/>
        <v>8838432</v>
      </c>
      <c r="L3689" s="4" t="str">
        <f t="shared" si="115"/>
        <v>SIN REPORTE</v>
      </c>
    </row>
    <row r="3690" spans="1:12" x14ac:dyDescent="0.2">
      <c r="A3690" s="4" t="s">
        <v>11</v>
      </c>
      <c r="B3690" s="4" t="s">
        <v>12</v>
      </c>
      <c r="C3690" s="4" t="s">
        <v>193</v>
      </c>
      <c r="D3690" s="4" t="s">
        <v>4011</v>
      </c>
      <c r="E3690" s="4" t="s">
        <v>7791</v>
      </c>
      <c r="F3690" s="4">
        <v>740017</v>
      </c>
      <c r="G3690" s="5" t="s">
        <v>1291</v>
      </c>
      <c r="H3690" s="4">
        <v>0</v>
      </c>
      <c r="I3690" s="6">
        <v>12780000</v>
      </c>
      <c r="J3690" s="6">
        <v>3932572</v>
      </c>
      <c r="K3690" s="7">
        <f t="shared" si="114"/>
        <v>8847428</v>
      </c>
      <c r="L3690" s="4" t="str">
        <f t="shared" si="115"/>
        <v>SIN REPORTE</v>
      </c>
    </row>
    <row r="3691" spans="1:12" x14ac:dyDescent="0.2">
      <c r="A3691" s="4" t="s">
        <v>11</v>
      </c>
      <c r="B3691" s="4" t="s">
        <v>25</v>
      </c>
      <c r="C3691" s="4" t="s">
        <v>4012</v>
      </c>
      <c r="D3691" s="4" t="s">
        <v>4013</v>
      </c>
      <c r="E3691" s="4" t="s">
        <v>7792</v>
      </c>
      <c r="F3691" s="4">
        <v>800878</v>
      </c>
      <c r="G3691" s="5" t="s">
        <v>1291</v>
      </c>
      <c r="H3691" s="4">
        <v>0</v>
      </c>
      <c r="I3691" s="6">
        <v>12790000</v>
      </c>
      <c r="J3691" s="6">
        <v>3933576</v>
      </c>
      <c r="K3691" s="7">
        <f t="shared" si="114"/>
        <v>8856424</v>
      </c>
      <c r="L3691" s="4" t="str">
        <f t="shared" si="115"/>
        <v>SIN REPORTE</v>
      </c>
    </row>
    <row r="3692" spans="1:12" x14ac:dyDescent="0.2">
      <c r="A3692" s="4" t="s">
        <v>11</v>
      </c>
      <c r="B3692" s="4" t="s">
        <v>19</v>
      </c>
      <c r="C3692" s="4" t="s">
        <v>191</v>
      </c>
      <c r="D3692" s="4" t="s">
        <v>4014</v>
      </c>
      <c r="E3692" s="4" t="s">
        <v>7793</v>
      </c>
      <c r="F3692" s="4">
        <v>749638</v>
      </c>
      <c r="G3692" s="5" t="s">
        <v>1291</v>
      </c>
      <c r="H3692" s="4">
        <v>0</v>
      </c>
      <c r="I3692" s="6">
        <v>12800000</v>
      </c>
      <c r="J3692" s="6">
        <v>3934580</v>
      </c>
      <c r="K3692" s="7">
        <f t="shared" si="114"/>
        <v>8865420</v>
      </c>
      <c r="L3692" s="4" t="str">
        <f t="shared" si="115"/>
        <v>SIN REPORTE</v>
      </c>
    </row>
    <row r="3693" spans="1:12" x14ac:dyDescent="0.2">
      <c r="A3693" s="4" t="s">
        <v>11</v>
      </c>
      <c r="B3693" s="4" t="s">
        <v>488</v>
      </c>
      <c r="C3693" s="4" t="s">
        <v>887</v>
      </c>
      <c r="D3693" s="4" t="s">
        <v>4015</v>
      </c>
      <c r="E3693" s="4" t="s">
        <v>7794</v>
      </c>
      <c r="F3693" s="4">
        <v>525350</v>
      </c>
      <c r="G3693" s="5" t="s">
        <v>1291</v>
      </c>
      <c r="H3693" s="4">
        <v>0</v>
      </c>
      <c r="I3693" s="6">
        <v>12810000</v>
      </c>
      <c r="J3693" s="6">
        <v>3935584</v>
      </c>
      <c r="K3693" s="7">
        <f t="shared" si="114"/>
        <v>8874416</v>
      </c>
      <c r="L3693" s="4" t="str">
        <f t="shared" si="115"/>
        <v>SIN REPORTE</v>
      </c>
    </row>
    <row r="3694" spans="1:12" x14ac:dyDescent="0.2">
      <c r="A3694" s="4" t="s">
        <v>11</v>
      </c>
      <c r="B3694" s="4" t="s">
        <v>12</v>
      </c>
      <c r="C3694" s="4" t="s">
        <v>4012</v>
      </c>
      <c r="D3694" s="4" t="s">
        <v>4016</v>
      </c>
      <c r="E3694" s="4" t="s">
        <v>7795</v>
      </c>
      <c r="F3694" s="4">
        <v>121745</v>
      </c>
      <c r="G3694" s="5" t="s">
        <v>1291</v>
      </c>
      <c r="H3694" s="4">
        <v>0</v>
      </c>
      <c r="I3694" s="6">
        <v>12820000</v>
      </c>
      <c r="J3694" s="6">
        <v>3936588</v>
      </c>
      <c r="K3694" s="7">
        <f t="shared" si="114"/>
        <v>8883412</v>
      </c>
      <c r="L3694" s="4" t="str">
        <f t="shared" si="115"/>
        <v>SIN REPORTE</v>
      </c>
    </row>
    <row r="3695" spans="1:12" x14ac:dyDescent="0.2">
      <c r="A3695" s="4" t="s">
        <v>11</v>
      </c>
      <c r="B3695" s="4" t="s">
        <v>19</v>
      </c>
      <c r="C3695" s="4" t="s">
        <v>1059</v>
      </c>
      <c r="D3695" s="4" t="s">
        <v>334</v>
      </c>
      <c r="E3695" s="4" t="s">
        <v>7796</v>
      </c>
      <c r="F3695" s="4">
        <v>1151347</v>
      </c>
      <c r="G3695" s="5" t="s">
        <v>1291</v>
      </c>
      <c r="H3695" s="4">
        <v>0</v>
      </c>
      <c r="I3695" s="6">
        <v>12830000</v>
      </c>
      <c r="J3695" s="6">
        <v>3937592</v>
      </c>
      <c r="K3695" s="7">
        <f t="shared" si="114"/>
        <v>8892408</v>
      </c>
      <c r="L3695" s="4" t="str">
        <f t="shared" si="115"/>
        <v>SIN REPORTE</v>
      </c>
    </row>
    <row r="3696" spans="1:12" x14ac:dyDescent="0.2">
      <c r="A3696" s="4" t="s">
        <v>11</v>
      </c>
      <c r="B3696" s="4" t="s">
        <v>16</v>
      </c>
      <c r="C3696" s="4" t="s">
        <v>1059</v>
      </c>
      <c r="D3696" s="4" t="s">
        <v>2895</v>
      </c>
      <c r="E3696" s="4" t="s">
        <v>7797</v>
      </c>
      <c r="F3696" s="4">
        <v>737997</v>
      </c>
      <c r="G3696" s="5" t="s">
        <v>1291</v>
      </c>
      <c r="H3696" s="4">
        <v>0</v>
      </c>
      <c r="I3696" s="6">
        <v>12840000</v>
      </c>
      <c r="J3696" s="6">
        <v>3938596</v>
      </c>
      <c r="K3696" s="7">
        <f t="shared" si="114"/>
        <v>8901404</v>
      </c>
      <c r="L3696" s="4" t="str">
        <f t="shared" si="115"/>
        <v>SIN REPORTE</v>
      </c>
    </row>
    <row r="3697" spans="1:12" x14ac:dyDescent="0.2">
      <c r="A3697" s="4" t="s">
        <v>11</v>
      </c>
      <c r="B3697" s="4" t="s">
        <v>12</v>
      </c>
      <c r="C3697" s="4" t="s">
        <v>2749</v>
      </c>
      <c r="D3697" s="4" t="s">
        <v>4017</v>
      </c>
      <c r="E3697" s="4" t="s">
        <v>7798</v>
      </c>
      <c r="F3697" s="4">
        <v>602472</v>
      </c>
      <c r="G3697" s="5" t="s">
        <v>1291</v>
      </c>
      <c r="H3697" s="4">
        <v>0</v>
      </c>
      <c r="I3697" s="6">
        <v>12850000</v>
      </c>
      <c r="J3697" s="6">
        <v>3939600</v>
      </c>
      <c r="K3697" s="7">
        <f t="shared" si="114"/>
        <v>8910400</v>
      </c>
      <c r="L3697" s="4" t="str">
        <f t="shared" si="115"/>
        <v>SIN REPORTE</v>
      </c>
    </row>
    <row r="3698" spans="1:12" x14ac:dyDescent="0.2">
      <c r="A3698" s="4" t="s">
        <v>11</v>
      </c>
      <c r="B3698" s="4" t="s">
        <v>19</v>
      </c>
      <c r="C3698" s="4" t="s">
        <v>2600</v>
      </c>
      <c r="D3698" s="4" t="s">
        <v>2228</v>
      </c>
      <c r="E3698" s="4" t="s">
        <v>7799</v>
      </c>
      <c r="F3698" s="4">
        <v>36372</v>
      </c>
      <c r="G3698" s="5" t="s">
        <v>1291</v>
      </c>
      <c r="H3698" s="4">
        <v>0</v>
      </c>
      <c r="I3698" s="6">
        <v>12860000</v>
      </c>
      <c r="J3698" s="6">
        <v>3940604</v>
      </c>
      <c r="K3698" s="7">
        <f t="shared" si="114"/>
        <v>8919396</v>
      </c>
      <c r="L3698" s="4" t="str">
        <f t="shared" si="115"/>
        <v>SIN REPORTE</v>
      </c>
    </row>
    <row r="3699" spans="1:12" x14ac:dyDescent="0.2">
      <c r="A3699" s="4" t="s">
        <v>11</v>
      </c>
      <c r="B3699" s="4" t="s">
        <v>488</v>
      </c>
      <c r="C3699" s="4" t="s">
        <v>1448</v>
      </c>
      <c r="D3699" s="4" t="s">
        <v>3056</v>
      </c>
      <c r="E3699" s="4" t="s">
        <v>7800</v>
      </c>
      <c r="F3699" s="4">
        <v>1618394</v>
      </c>
      <c r="G3699" s="5" t="s">
        <v>1291</v>
      </c>
      <c r="H3699" s="4">
        <v>0</v>
      </c>
      <c r="I3699" s="6">
        <v>12870000</v>
      </c>
      <c r="J3699" s="6">
        <v>3941608</v>
      </c>
      <c r="K3699" s="7">
        <f t="shared" si="114"/>
        <v>8928392</v>
      </c>
      <c r="L3699" s="4" t="str">
        <f t="shared" si="115"/>
        <v>SIN REPORTE</v>
      </c>
    </row>
    <row r="3700" spans="1:12" x14ac:dyDescent="0.2">
      <c r="A3700" s="4" t="s">
        <v>11</v>
      </c>
      <c r="B3700" s="4" t="s">
        <v>50</v>
      </c>
      <c r="C3700" s="4" t="s">
        <v>242</v>
      </c>
      <c r="D3700" s="4" t="s">
        <v>4018</v>
      </c>
      <c r="E3700" s="4" t="s">
        <v>7801</v>
      </c>
      <c r="F3700" s="4">
        <v>49334</v>
      </c>
      <c r="G3700" s="5" t="s">
        <v>1291</v>
      </c>
      <c r="H3700" s="4">
        <v>0</v>
      </c>
      <c r="I3700" s="6">
        <v>12880000</v>
      </c>
      <c r="J3700" s="6">
        <v>3942612</v>
      </c>
      <c r="K3700" s="7">
        <f t="shared" si="114"/>
        <v>8937388</v>
      </c>
      <c r="L3700" s="4" t="str">
        <f t="shared" si="115"/>
        <v>SIN REPORTE</v>
      </c>
    </row>
    <row r="3701" spans="1:12" x14ac:dyDescent="0.2">
      <c r="A3701" s="4" t="s">
        <v>11</v>
      </c>
      <c r="B3701" s="4" t="s">
        <v>12</v>
      </c>
      <c r="C3701" s="4" t="s">
        <v>242</v>
      </c>
      <c r="D3701" s="4" t="s">
        <v>4019</v>
      </c>
      <c r="E3701" s="4" t="s">
        <v>7802</v>
      </c>
      <c r="F3701" s="4">
        <v>52304</v>
      </c>
      <c r="G3701" s="5" t="s">
        <v>1291</v>
      </c>
      <c r="H3701" s="4">
        <v>0</v>
      </c>
      <c r="I3701" s="6">
        <v>12890000</v>
      </c>
      <c r="J3701" s="6">
        <v>3943616</v>
      </c>
      <c r="K3701" s="7">
        <f t="shared" si="114"/>
        <v>8946384</v>
      </c>
      <c r="L3701" s="4" t="str">
        <f t="shared" si="115"/>
        <v>SIN REPORTE</v>
      </c>
    </row>
    <row r="3702" spans="1:12" x14ac:dyDescent="0.2">
      <c r="A3702" s="4" t="s">
        <v>11</v>
      </c>
      <c r="B3702" s="4" t="s">
        <v>19</v>
      </c>
      <c r="C3702" s="4" t="s">
        <v>834</v>
      </c>
      <c r="D3702" s="4" t="s">
        <v>4020</v>
      </c>
      <c r="E3702" s="4" t="s">
        <v>7803</v>
      </c>
      <c r="F3702" s="4">
        <v>83424</v>
      </c>
      <c r="G3702" s="5" t="s">
        <v>1291</v>
      </c>
      <c r="H3702" s="4">
        <v>0</v>
      </c>
      <c r="I3702" s="6">
        <v>12900000</v>
      </c>
      <c r="J3702" s="6">
        <v>3944620</v>
      </c>
      <c r="K3702" s="7">
        <f t="shared" si="114"/>
        <v>8955380</v>
      </c>
      <c r="L3702" s="4" t="str">
        <f t="shared" si="115"/>
        <v>SIN REPORTE</v>
      </c>
    </row>
    <row r="3703" spans="1:12" x14ac:dyDescent="0.2">
      <c r="A3703" s="4" t="s">
        <v>11</v>
      </c>
      <c r="B3703" s="4" t="s">
        <v>67</v>
      </c>
      <c r="C3703" s="4" t="s">
        <v>2831</v>
      </c>
      <c r="D3703" s="4" t="s">
        <v>4021</v>
      </c>
      <c r="E3703" s="4" t="s">
        <v>7804</v>
      </c>
      <c r="F3703" s="4">
        <v>493534</v>
      </c>
      <c r="G3703" s="5" t="s">
        <v>1291</v>
      </c>
      <c r="H3703" s="4">
        <v>0</v>
      </c>
      <c r="I3703" s="6">
        <v>12910000</v>
      </c>
      <c r="J3703" s="6">
        <v>3945624</v>
      </c>
      <c r="K3703" s="7">
        <f t="shared" si="114"/>
        <v>8964376</v>
      </c>
      <c r="L3703" s="4" t="str">
        <f t="shared" si="115"/>
        <v>SIN REPORTE</v>
      </c>
    </row>
    <row r="3704" spans="1:12" x14ac:dyDescent="0.2">
      <c r="A3704" s="4" t="s">
        <v>11</v>
      </c>
      <c r="B3704" s="4" t="s">
        <v>12</v>
      </c>
      <c r="C3704" s="4" t="s">
        <v>834</v>
      </c>
      <c r="D3704" s="4" t="s">
        <v>4022</v>
      </c>
      <c r="E3704" s="4" t="s">
        <v>7805</v>
      </c>
      <c r="F3704" s="4">
        <v>1750510</v>
      </c>
      <c r="G3704" s="5" t="s">
        <v>1291</v>
      </c>
      <c r="H3704" s="4">
        <v>0</v>
      </c>
      <c r="I3704" s="6">
        <v>12920000</v>
      </c>
      <c r="J3704" s="6">
        <v>3946628</v>
      </c>
      <c r="K3704" s="7">
        <f t="shared" si="114"/>
        <v>8973372</v>
      </c>
      <c r="L3704" s="4" t="str">
        <f t="shared" si="115"/>
        <v>SIN REPORTE</v>
      </c>
    </row>
    <row r="3705" spans="1:12" x14ac:dyDescent="0.2">
      <c r="A3705" s="4" t="s">
        <v>11</v>
      </c>
      <c r="B3705" s="4" t="s">
        <v>12</v>
      </c>
      <c r="C3705" s="9" t="s">
        <v>1151</v>
      </c>
      <c r="D3705" s="4" t="s">
        <v>3693</v>
      </c>
      <c r="E3705" s="4" t="s">
        <v>7806</v>
      </c>
      <c r="F3705" s="4">
        <v>36588</v>
      </c>
      <c r="G3705" s="5" t="s">
        <v>1291</v>
      </c>
      <c r="H3705" s="4">
        <v>0</v>
      </c>
      <c r="I3705" s="6">
        <v>12930000</v>
      </c>
      <c r="J3705" s="6">
        <v>3947632</v>
      </c>
      <c r="K3705" s="7">
        <f t="shared" si="114"/>
        <v>8982368</v>
      </c>
      <c r="L3705" s="4" t="str">
        <f t="shared" si="115"/>
        <v>SIN REPORTE</v>
      </c>
    </row>
    <row r="3706" spans="1:12" x14ac:dyDescent="0.2">
      <c r="A3706" s="4" t="s">
        <v>11</v>
      </c>
      <c r="B3706" s="4" t="s">
        <v>19</v>
      </c>
      <c r="C3706" s="4" t="s">
        <v>1040</v>
      </c>
      <c r="D3706" s="4" t="s">
        <v>1004</v>
      </c>
      <c r="E3706" s="4" t="s">
        <v>7807</v>
      </c>
      <c r="F3706" s="4">
        <v>38386</v>
      </c>
      <c r="G3706" s="5" t="s">
        <v>1291</v>
      </c>
      <c r="H3706" s="4">
        <v>0</v>
      </c>
      <c r="I3706" s="6">
        <v>12940000</v>
      </c>
      <c r="J3706" s="6">
        <v>3948636</v>
      </c>
      <c r="K3706" s="7">
        <f t="shared" si="114"/>
        <v>8991364</v>
      </c>
      <c r="L3706" s="4" t="str">
        <f t="shared" si="115"/>
        <v>SIN REPORTE</v>
      </c>
    </row>
    <row r="3707" spans="1:12" x14ac:dyDescent="0.2">
      <c r="A3707" s="4" t="s">
        <v>11</v>
      </c>
      <c r="B3707" s="4" t="s">
        <v>50</v>
      </c>
      <c r="C3707" s="4" t="s">
        <v>1040</v>
      </c>
      <c r="D3707" s="4" t="s">
        <v>4023</v>
      </c>
      <c r="E3707" s="4" t="s">
        <v>7808</v>
      </c>
      <c r="F3707" s="4">
        <v>1605276</v>
      </c>
      <c r="G3707" s="5" t="s">
        <v>1291</v>
      </c>
      <c r="H3707" s="4">
        <v>0</v>
      </c>
      <c r="I3707" s="6">
        <v>12950000</v>
      </c>
      <c r="J3707" s="6">
        <v>3949640</v>
      </c>
      <c r="K3707" s="7">
        <f t="shared" si="114"/>
        <v>9000360</v>
      </c>
      <c r="L3707" s="4" t="str">
        <f t="shared" si="115"/>
        <v>SIN REPORTE</v>
      </c>
    </row>
    <row r="3708" spans="1:12" x14ac:dyDescent="0.2">
      <c r="A3708" s="4" t="s">
        <v>11</v>
      </c>
      <c r="B3708" s="4" t="s">
        <v>22</v>
      </c>
      <c r="C3708" s="4" t="s">
        <v>1429</v>
      </c>
      <c r="D3708" s="4" t="s">
        <v>4024</v>
      </c>
      <c r="E3708" s="4" t="s">
        <v>7809</v>
      </c>
      <c r="F3708" s="4">
        <v>32983</v>
      </c>
      <c r="G3708" s="5" t="s">
        <v>1291</v>
      </c>
      <c r="H3708" s="4">
        <v>0</v>
      </c>
      <c r="I3708" s="6">
        <v>12960000</v>
      </c>
      <c r="J3708" s="6">
        <v>3950644</v>
      </c>
      <c r="K3708" s="7">
        <f t="shared" si="114"/>
        <v>9009356</v>
      </c>
      <c r="L3708" s="4" t="str">
        <f t="shared" si="115"/>
        <v>SIN REPORTE</v>
      </c>
    </row>
    <row r="3709" spans="1:12" x14ac:dyDescent="0.2">
      <c r="A3709" s="4" t="s">
        <v>11</v>
      </c>
      <c r="B3709" s="4" t="s">
        <v>19</v>
      </c>
      <c r="C3709" s="4" t="s">
        <v>691</v>
      </c>
      <c r="D3709" s="4" t="s">
        <v>461</v>
      </c>
      <c r="E3709" s="4" t="s">
        <v>7810</v>
      </c>
      <c r="F3709" s="4">
        <v>602340</v>
      </c>
      <c r="G3709" s="5" t="s">
        <v>1291</v>
      </c>
      <c r="H3709" s="4">
        <v>0</v>
      </c>
      <c r="I3709" s="6">
        <v>12970000</v>
      </c>
      <c r="J3709" s="6">
        <v>3951648</v>
      </c>
      <c r="K3709" s="7">
        <f t="shared" si="114"/>
        <v>9018352</v>
      </c>
      <c r="L3709" s="4" t="str">
        <f t="shared" si="115"/>
        <v>SIN REPORTE</v>
      </c>
    </row>
    <row r="3710" spans="1:12" x14ac:dyDescent="0.2">
      <c r="A3710" s="4" t="s">
        <v>11</v>
      </c>
      <c r="B3710" s="4" t="s">
        <v>19</v>
      </c>
      <c r="C3710" s="4" t="s">
        <v>389</v>
      </c>
      <c r="D3710" s="4" t="s">
        <v>1462</v>
      </c>
      <c r="E3710" s="4" t="s">
        <v>7811</v>
      </c>
      <c r="F3710" s="4">
        <v>44103</v>
      </c>
      <c r="G3710" s="5" t="s">
        <v>1291</v>
      </c>
      <c r="H3710" s="4">
        <v>0</v>
      </c>
      <c r="I3710" s="6">
        <v>12980000</v>
      </c>
      <c r="J3710" s="6">
        <v>3952652</v>
      </c>
      <c r="K3710" s="7">
        <f t="shared" si="114"/>
        <v>9027348</v>
      </c>
      <c r="L3710" s="4" t="str">
        <f t="shared" si="115"/>
        <v>SIN REPORTE</v>
      </c>
    </row>
    <row r="3711" spans="1:12" x14ac:dyDescent="0.2">
      <c r="A3711" s="4" t="s">
        <v>11</v>
      </c>
      <c r="B3711" s="4" t="s">
        <v>67</v>
      </c>
      <c r="C3711" s="4" t="s">
        <v>1059</v>
      </c>
      <c r="D3711" s="4" t="s">
        <v>3070</v>
      </c>
      <c r="E3711" s="4" t="s">
        <v>7812</v>
      </c>
      <c r="F3711" s="4">
        <v>1015922</v>
      </c>
      <c r="G3711" s="5" t="s">
        <v>1291</v>
      </c>
      <c r="H3711" s="4">
        <v>0</v>
      </c>
      <c r="I3711" s="6">
        <v>12990000</v>
      </c>
      <c r="J3711" s="6">
        <v>3953656</v>
      </c>
      <c r="K3711" s="7">
        <f t="shared" si="114"/>
        <v>9036344</v>
      </c>
      <c r="L3711" s="4" t="str">
        <f t="shared" si="115"/>
        <v>SIN REPORTE</v>
      </c>
    </row>
    <row r="3712" spans="1:12" x14ac:dyDescent="0.2">
      <c r="A3712" s="4" t="s">
        <v>11</v>
      </c>
      <c r="B3712" s="4" t="s">
        <v>19</v>
      </c>
      <c r="C3712" s="4" t="s">
        <v>4025</v>
      </c>
      <c r="D3712" s="4" t="s">
        <v>636</v>
      </c>
      <c r="E3712" s="4" t="s">
        <v>7813</v>
      </c>
      <c r="F3712" s="4">
        <v>1534609</v>
      </c>
      <c r="G3712" s="5" t="s">
        <v>1291</v>
      </c>
      <c r="H3712" s="4">
        <v>0</v>
      </c>
      <c r="I3712" s="6">
        <v>13000000</v>
      </c>
      <c r="J3712" s="6">
        <v>3954660</v>
      </c>
      <c r="K3712" s="7">
        <f t="shared" si="114"/>
        <v>9045340</v>
      </c>
      <c r="L3712" s="4" t="str">
        <f t="shared" si="115"/>
        <v>SIN REPORTE</v>
      </c>
    </row>
    <row r="3713" spans="1:12" x14ac:dyDescent="0.2">
      <c r="A3713" s="4" t="s">
        <v>11</v>
      </c>
      <c r="B3713" s="4" t="s">
        <v>19</v>
      </c>
      <c r="C3713" s="4" t="s">
        <v>4026</v>
      </c>
      <c r="D3713" s="4" t="s">
        <v>701</v>
      </c>
      <c r="E3713" s="4" t="s">
        <v>7814</v>
      </c>
      <c r="F3713" s="4">
        <v>742294</v>
      </c>
      <c r="G3713" s="5" t="s">
        <v>1291</v>
      </c>
      <c r="H3713" s="4">
        <v>0</v>
      </c>
      <c r="I3713" s="6">
        <v>13010000</v>
      </c>
      <c r="J3713" s="6">
        <v>3955664</v>
      </c>
      <c r="K3713" s="7">
        <f t="shared" si="114"/>
        <v>9054336</v>
      </c>
      <c r="L3713" s="4" t="str">
        <f t="shared" si="115"/>
        <v>SIN REPORTE</v>
      </c>
    </row>
    <row r="3714" spans="1:12" x14ac:dyDescent="0.2">
      <c r="A3714" s="4" t="s">
        <v>11</v>
      </c>
      <c r="B3714" s="4" t="s">
        <v>12</v>
      </c>
      <c r="C3714" s="4" t="s">
        <v>200</v>
      </c>
      <c r="D3714" s="4" t="s">
        <v>1004</v>
      </c>
      <c r="E3714" s="4" t="s">
        <v>7815</v>
      </c>
      <c r="F3714" s="4">
        <v>575793</v>
      </c>
      <c r="G3714" s="5" t="s">
        <v>1291</v>
      </c>
      <c r="H3714" s="4">
        <v>0</v>
      </c>
      <c r="I3714" s="6">
        <v>13020000</v>
      </c>
      <c r="J3714" s="6">
        <v>3956668</v>
      </c>
      <c r="K3714" s="7">
        <f t="shared" si="114"/>
        <v>9063332</v>
      </c>
      <c r="L3714" s="4" t="str">
        <f t="shared" si="115"/>
        <v>SIN REPORTE</v>
      </c>
    </row>
    <row r="3715" spans="1:12" x14ac:dyDescent="0.2">
      <c r="A3715" s="4" t="s">
        <v>11</v>
      </c>
      <c r="B3715" s="4" t="s">
        <v>50</v>
      </c>
      <c r="C3715" s="4" t="s">
        <v>200</v>
      </c>
      <c r="D3715" s="4" t="s">
        <v>4023</v>
      </c>
      <c r="E3715" s="4" t="s">
        <v>7816</v>
      </c>
      <c r="F3715" s="4">
        <v>133346</v>
      </c>
      <c r="G3715" s="5" t="s">
        <v>1291</v>
      </c>
      <c r="H3715" s="4">
        <v>0</v>
      </c>
      <c r="I3715" s="6">
        <v>13030000</v>
      </c>
      <c r="J3715" s="6">
        <v>3957672</v>
      </c>
      <c r="K3715" s="7">
        <f t="shared" ref="K3715:K3778" si="116">I3715-J3715</f>
        <v>9072328</v>
      </c>
      <c r="L3715" s="4" t="str">
        <f t="shared" ref="L3715:L3778" si="117">IF(H3715=0,"SIN REPORTE",IF(H3715&lt;=90,"COBRO JURIDICO","CARTERA CASTIGADA"))</f>
        <v>SIN REPORTE</v>
      </c>
    </row>
    <row r="3716" spans="1:12" x14ac:dyDescent="0.2">
      <c r="A3716" s="4" t="s">
        <v>11</v>
      </c>
      <c r="B3716" s="4" t="s">
        <v>157</v>
      </c>
      <c r="C3716" s="4" t="s">
        <v>4027</v>
      </c>
      <c r="D3716" s="4" t="s">
        <v>4024</v>
      </c>
      <c r="E3716" s="4" t="s">
        <v>7817</v>
      </c>
      <c r="F3716" s="4">
        <v>674182</v>
      </c>
      <c r="G3716" s="5" t="s">
        <v>1291</v>
      </c>
      <c r="H3716" s="4">
        <v>0</v>
      </c>
      <c r="I3716" s="6">
        <v>13040000</v>
      </c>
      <c r="J3716" s="6">
        <v>3958676</v>
      </c>
      <c r="K3716" s="7">
        <f t="shared" si="116"/>
        <v>9081324</v>
      </c>
      <c r="L3716" s="4" t="str">
        <f t="shared" si="117"/>
        <v>SIN REPORTE</v>
      </c>
    </row>
    <row r="3717" spans="1:12" x14ac:dyDescent="0.2">
      <c r="A3717" s="4" t="s">
        <v>11</v>
      </c>
      <c r="B3717" s="4" t="s">
        <v>12</v>
      </c>
      <c r="C3717" s="4" t="s">
        <v>4028</v>
      </c>
      <c r="D3717" s="4" t="s">
        <v>3070</v>
      </c>
      <c r="E3717" s="4" t="s">
        <v>7818</v>
      </c>
      <c r="F3717" s="4">
        <v>1072287</v>
      </c>
      <c r="G3717" s="5" t="s">
        <v>1291</v>
      </c>
      <c r="H3717" s="4">
        <v>0</v>
      </c>
      <c r="I3717" s="6">
        <v>13050000</v>
      </c>
      <c r="J3717" s="6">
        <v>3959680</v>
      </c>
      <c r="K3717" s="7">
        <f t="shared" si="116"/>
        <v>9090320</v>
      </c>
      <c r="L3717" s="4" t="str">
        <f t="shared" si="117"/>
        <v>SIN REPORTE</v>
      </c>
    </row>
    <row r="3718" spans="1:12" x14ac:dyDescent="0.2">
      <c r="A3718" s="4" t="s">
        <v>11</v>
      </c>
      <c r="B3718" s="4" t="s">
        <v>12</v>
      </c>
      <c r="C3718" s="4" t="s">
        <v>116</v>
      </c>
      <c r="D3718" s="4" t="s">
        <v>345</v>
      </c>
      <c r="E3718" s="4" t="s">
        <v>7819</v>
      </c>
      <c r="F3718" s="4">
        <v>858033</v>
      </c>
      <c r="G3718" s="5" t="s">
        <v>1291</v>
      </c>
      <c r="H3718" s="4">
        <v>0</v>
      </c>
      <c r="I3718" s="6">
        <v>13060000</v>
      </c>
      <c r="J3718" s="6">
        <v>3960684</v>
      </c>
      <c r="K3718" s="7">
        <f t="shared" si="116"/>
        <v>9099316</v>
      </c>
      <c r="L3718" s="4" t="str">
        <f t="shared" si="117"/>
        <v>SIN REPORTE</v>
      </c>
    </row>
    <row r="3719" spans="1:12" x14ac:dyDescent="0.2">
      <c r="A3719" s="4" t="s">
        <v>11</v>
      </c>
      <c r="B3719" s="4" t="s">
        <v>25</v>
      </c>
      <c r="C3719" s="4" t="s">
        <v>993</v>
      </c>
      <c r="D3719" s="4" t="s">
        <v>4029</v>
      </c>
      <c r="E3719" s="4" t="s">
        <v>7820</v>
      </c>
      <c r="F3719" s="4">
        <v>1446598</v>
      </c>
      <c r="G3719" s="5" t="s">
        <v>1291</v>
      </c>
      <c r="H3719" s="4">
        <v>0</v>
      </c>
      <c r="I3719" s="6">
        <v>13070000</v>
      </c>
      <c r="J3719" s="6">
        <v>3961688</v>
      </c>
      <c r="K3719" s="7">
        <f t="shared" si="116"/>
        <v>9108312</v>
      </c>
      <c r="L3719" s="4" t="str">
        <f t="shared" si="117"/>
        <v>SIN REPORTE</v>
      </c>
    </row>
    <row r="3720" spans="1:12" x14ac:dyDescent="0.2">
      <c r="A3720" s="4" t="s">
        <v>11</v>
      </c>
      <c r="B3720" s="4" t="s">
        <v>12</v>
      </c>
      <c r="C3720" s="4" t="s">
        <v>956</v>
      </c>
      <c r="D3720" s="4" t="s">
        <v>978</v>
      </c>
      <c r="E3720" s="4" t="s">
        <v>7821</v>
      </c>
      <c r="F3720" s="4">
        <v>762391</v>
      </c>
      <c r="G3720" s="5" t="s">
        <v>1291</v>
      </c>
      <c r="H3720" s="4">
        <v>0</v>
      </c>
      <c r="I3720" s="6">
        <v>13080000</v>
      </c>
      <c r="J3720" s="6">
        <v>3962692</v>
      </c>
      <c r="K3720" s="7">
        <f t="shared" si="116"/>
        <v>9117308</v>
      </c>
      <c r="L3720" s="4" t="str">
        <f t="shared" si="117"/>
        <v>SIN REPORTE</v>
      </c>
    </row>
    <row r="3721" spans="1:12" x14ac:dyDescent="0.2">
      <c r="A3721" s="4" t="s">
        <v>11</v>
      </c>
      <c r="B3721" s="4" t="s">
        <v>12</v>
      </c>
      <c r="C3721" s="4" t="s">
        <v>4030</v>
      </c>
      <c r="D3721" s="4" t="s">
        <v>424</v>
      </c>
      <c r="E3721" s="4" t="s">
        <v>7822</v>
      </c>
      <c r="F3721" s="4">
        <v>858017</v>
      </c>
      <c r="G3721" s="5" t="s">
        <v>1291</v>
      </c>
      <c r="H3721" s="4">
        <v>0</v>
      </c>
      <c r="I3721" s="6">
        <v>13090000</v>
      </c>
      <c r="J3721" s="6">
        <v>3963696</v>
      </c>
      <c r="K3721" s="7">
        <f t="shared" si="116"/>
        <v>9126304</v>
      </c>
      <c r="L3721" s="4" t="str">
        <f t="shared" si="117"/>
        <v>SIN REPORTE</v>
      </c>
    </row>
    <row r="3722" spans="1:12" x14ac:dyDescent="0.2">
      <c r="A3722" s="4" t="s">
        <v>11</v>
      </c>
      <c r="B3722" s="4" t="s">
        <v>12</v>
      </c>
      <c r="C3722" s="4" t="s">
        <v>681</v>
      </c>
      <c r="D3722" s="4" t="s">
        <v>4031</v>
      </c>
      <c r="E3722" s="4" t="s">
        <v>7823</v>
      </c>
      <c r="F3722" s="4">
        <v>49318</v>
      </c>
      <c r="G3722" s="5" t="s">
        <v>1291</v>
      </c>
      <c r="H3722" s="4">
        <v>0</v>
      </c>
      <c r="I3722" s="6">
        <v>13100000</v>
      </c>
      <c r="J3722" s="6">
        <v>3964700</v>
      </c>
      <c r="K3722" s="7">
        <f t="shared" si="116"/>
        <v>9135300</v>
      </c>
      <c r="L3722" s="4" t="str">
        <f t="shared" si="117"/>
        <v>SIN REPORTE</v>
      </c>
    </row>
    <row r="3723" spans="1:12" x14ac:dyDescent="0.2">
      <c r="A3723" s="4" t="s">
        <v>11</v>
      </c>
      <c r="B3723" s="4" t="s">
        <v>12</v>
      </c>
      <c r="C3723" s="4" t="s">
        <v>681</v>
      </c>
      <c r="D3723" s="4" t="s">
        <v>4032</v>
      </c>
      <c r="E3723" s="4" t="s">
        <v>7824</v>
      </c>
      <c r="F3723" s="4">
        <v>69555</v>
      </c>
      <c r="G3723" s="5" t="s">
        <v>1291</v>
      </c>
      <c r="H3723" s="4">
        <v>0</v>
      </c>
      <c r="I3723" s="6">
        <v>13110000</v>
      </c>
      <c r="J3723" s="6">
        <v>3965704</v>
      </c>
      <c r="K3723" s="7">
        <f t="shared" si="116"/>
        <v>9144296</v>
      </c>
      <c r="L3723" s="4" t="str">
        <f t="shared" si="117"/>
        <v>SIN REPORTE</v>
      </c>
    </row>
    <row r="3724" spans="1:12" x14ac:dyDescent="0.2">
      <c r="A3724" s="4" t="s">
        <v>11</v>
      </c>
      <c r="B3724" s="4" t="s">
        <v>157</v>
      </c>
      <c r="C3724" s="4" t="s">
        <v>681</v>
      </c>
      <c r="D3724" s="4" t="s">
        <v>663</v>
      </c>
      <c r="E3724" s="4" t="s">
        <v>7825</v>
      </c>
      <c r="F3724" s="4">
        <v>1239118</v>
      </c>
      <c r="G3724" s="5" t="s">
        <v>1291</v>
      </c>
      <c r="H3724" s="4">
        <v>0</v>
      </c>
      <c r="I3724" s="6">
        <v>13120000</v>
      </c>
      <c r="J3724" s="6">
        <v>3966708</v>
      </c>
      <c r="K3724" s="7">
        <f t="shared" si="116"/>
        <v>9153292</v>
      </c>
      <c r="L3724" s="4" t="str">
        <f t="shared" si="117"/>
        <v>SIN REPORTE</v>
      </c>
    </row>
    <row r="3725" spans="1:12" x14ac:dyDescent="0.2">
      <c r="A3725" s="4" t="s">
        <v>11</v>
      </c>
      <c r="B3725" s="4" t="s">
        <v>22</v>
      </c>
      <c r="C3725" s="4" t="s">
        <v>280</v>
      </c>
      <c r="D3725" s="4" t="s">
        <v>4033</v>
      </c>
      <c r="E3725" s="4" t="s">
        <v>7826</v>
      </c>
      <c r="F3725" s="4">
        <v>57089</v>
      </c>
      <c r="G3725" s="5" t="s">
        <v>1291</v>
      </c>
      <c r="H3725" s="4">
        <v>0</v>
      </c>
      <c r="I3725" s="6">
        <v>13130000</v>
      </c>
      <c r="J3725" s="6">
        <v>3967712</v>
      </c>
      <c r="K3725" s="7">
        <f t="shared" si="116"/>
        <v>9162288</v>
      </c>
      <c r="L3725" s="4" t="str">
        <f t="shared" si="117"/>
        <v>SIN REPORTE</v>
      </c>
    </row>
    <row r="3726" spans="1:12" x14ac:dyDescent="0.2">
      <c r="A3726" s="4" t="s">
        <v>11</v>
      </c>
      <c r="B3726" s="4" t="s">
        <v>12</v>
      </c>
      <c r="C3726" s="4" t="s">
        <v>681</v>
      </c>
      <c r="D3726" s="4" t="s">
        <v>4034</v>
      </c>
      <c r="E3726" s="4" t="s">
        <v>7827</v>
      </c>
      <c r="F3726" s="4">
        <v>1661923</v>
      </c>
      <c r="G3726" s="5" t="s">
        <v>1291</v>
      </c>
      <c r="H3726" s="4">
        <v>0</v>
      </c>
      <c r="I3726" s="6">
        <v>13140000</v>
      </c>
      <c r="J3726" s="6">
        <v>3968716</v>
      </c>
      <c r="K3726" s="7">
        <f t="shared" si="116"/>
        <v>9171284</v>
      </c>
      <c r="L3726" s="4" t="str">
        <f t="shared" si="117"/>
        <v>SIN REPORTE</v>
      </c>
    </row>
    <row r="3727" spans="1:12" x14ac:dyDescent="0.2">
      <c r="A3727" s="4" t="s">
        <v>11</v>
      </c>
      <c r="B3727" s="4" t="s">
        <v>12</v>
      </c>
      <c r="C3727" s="4" t="s">
        <v>4035</v>
      </c>
      <c r="D3727" s="4" t="s">
        <v>4036</v>
      </c>
      <c r="E3727" s="4" t="s">
        <v>7828</v>
      </c>
      <c r="F3727" s="4">
        <v>119350</v>
      </c>
      <c r="G3727" s="5" t="s">
        <v>1291</v>
      </c>
      <c r="H3727" s="4">
        <v>0</v>
      </c>
      <c r="I3727" s="6">
        <v>13150000</v>
      </c>
      <c r="J3727" s="6">
        <v>3969720</v>
      </c>
      <c r="K3727" s="7">
        <f t="shared" si="116"/>
        <v>9180280</v>
      </c>
      <c r="L3727" s="4" t="str">
        <f t="shared" si="117"/>
        <v>SIN REPORTE</v>
      </c>
    </row>
    <row r="3728" spans="1:12" x14ac:dyDescent="0.2">
      <c r="A3728" s="4" t="s">
        <v>11</v>
      </c>
      <c r="B3728" s="4" t="s">
        <v>12</v>
      </c>
      <c r="C3728" s="4" t="s">
        <v>159</v>
      </c>
      <c r="D3728" s="4" t="s">
        <v>4037</v>
      </c>
      <c r="E3728" s="4" t="s">
        <v>7829</v>
      </c>
      <c r="F3728" s="4">
        <v>255412</v>
      </c>
      <c r="G3728" s="5" t="s">
        <v>1291</v>
      </c>
      <c r="H3728" s="4">
        <v>0</v>
      </c>
      <c r="I3728" s="6">
        <v>13160000</v>
      </c>
      <c r="J3728" s="6">
        <v>3970724</v>
      </c>
      <c r="K3728" s="7">
        <f t="shared" si="116"/>
        <v>9189276</v>
      </c>
      <c r="L3728" s="4" t="str">
        <f t="shared" si="117"/>
        <v>SIN REPORTE</v>
      </c>
    </row>
    <row r="3729" spans="1:12" x14ac:dyDescent="0.2">
      <c r="A3729" s="4" t="s">
        <v>11</v>
      </c>
      <c r="B3729" s="4" t="s">
        <v>19</v>
      </c>
      <c r="C3729" s="4" t="s">
        <v>4038</v>
      </c>
      <c r="D3729" s="4" t="s">
        <v>4039</v>
      </c>
      <c r="E3729" s="4" t="s">
        <v>7830</v>
      </c>
      <c r="F3729" s="4">
        <v>676567</v>
      </c>
      <c r="G3729" s="5" t="s">
        <v>1291</v>
      </c>
      <c r="H3729" s="4">
        <v>0</v>
      </c>
      <c r="I3729" s="6">
        <v>13170000</v>
      </c>
      <c r="J3729" s="6">
        <v>3971728</v>
      </c>
      <c r="K3729" s="7">
        <f t="shared" si="116"/>
        <v>9198272</v>
      </c>
      <c r="L3729" s="4" t="str">
        <f t="shared" si="117"/>
        <v>SIN REPORTE</v>
      </c>
    </row>
    <row r="3730" spans="1:12" x14ac:dyDescent="0.2">
      <c r="A3730" s="4" t="s">
        <v>11</v>
      </c>
      <c r="B3730" s="4" t="s">
        <v>12</v>
      </c>
      <c r="C3730" s="4" t="s">
        <v>4040</v>
      </c>
      <c r="D3730" s="4" t="s">
        <v>4041</v>
      </c>
      <c r="E3730" s="4" t="s">
        <v>7831</v>
      </c>
      <c r="F3730" s="4">
        <v>1601275</v>
      </c>
      <c r="G3730" s="5" t="s">
        <v>1291</v>
      </c>
      <c r="H3730" s="4">
        <v>0</v>
      </c>
      <c r="I3730" s="6">
        <v>13180000</v>
      </c>
      <c r="J3730" s="6">
        <v>3972732</v>
      </c>
      <c r="K3730" s="7">
        <f t="shared" si="116"/>
        <v>9207268</v>
      </c>
      <c r="L3730" s="4" t="str">
        <f t="shared" si="117"/>
        <v>SIN REPORTE</v>
      </c>
    </row>
    <row r="3731" spans="1:12" x14ac:dyDescent="0.2">
      <c r="A3731" s="4" t="s">
        <v>11</v>
      </c>
      <c r="B3731" s="4" t="s">
        <v>12</v>
      </c>
      <c r="C3731" s="4" t="s">
        <v>1468</v>
      </c>
      <c r="D3731" s="4" t="s">
        <v>4042</v>
      </c>
      <c r="E3731" s="4" t="s">
        <v>7832</v>
      </c>
      <c r="F3731" s="4">
        <v>734184</v>
      </c>
      <c r="G3731" s="5" t="s">
        <v>1291</v>
      </c>
      <c r="H3731" s="4">
        <v>0</v>
      </c>
      <c r="I3731" s="6">
        <v>13190000</v>
      </c>
      <c r="J3731" s="6">
        <v>3973736</v>
      </c>
      <c r="K3731" s="7">
        <f t="shared" si="116"/>
        <v>9216264</v>
      </c>
      <c r="L3731" s="4" t="str">
        <f t="shared" si="117"/>
        <v>SIN REPORTE</v>
      </c>
    </row>
    <row r="3732" spans="1:12" x14ac:dyDescent="0.2">
      <c r="A3732" s="4" t="s">
        <v>11</v>
      </c>
      <c r="B3732" s="4" t="s">
        <v>12</v>
      </c>
      <c r="C3732" s="4" t="s">
        <v>4043</v>
      </c>
      <c r="D3732" s="4" t="s">
        <v>4044</v>
      </c>
      <c r="E3732" s="4" t="s">
        <v>7833</v>
      </c>
      <c r="F3732" s="4">
        <v>509503</v>
      </c>
      <c r="G3732" s="5" t="s">
        <v>1291</v>
      </c>
      <c r="H3732" s="4">
        <v>0</v>
      </c>
      <c r="I3732" s="6">
        <v>13200000</v>
      </c>
      <c r="J3732" s="6">
        <v>3974740</v>
      </c>
      <c r="K3732" s="7">
        <f t="shared" si="116"/>
        <v>9225260</v>
      </c>
      <c r="L3732" s="4" t="str">
        <f t="shared" si="117"/>
        <v>SIN REPORTE</v>
      </c>
    </row>
    <row r="3733" spans="1:12" x14ac:dyDescent="0.2">
      <c r="A3733" s="4" t="s">
        <v>11</v>
      </c>
      <c r="B3733" s="4" t="s">
        <v>67</v>
      </c>
      <c r="C3733" s="4" t="s">
        <v>4043</v>
      </c>
      <c r="D3733" s="4" t="s">
        <v>4045</v>
      </c>
      <c r="E3733" s="4" t="s">
        <v>7834</v>
      </c>
      <c r="F3733" s="4">
        <v>113528</v>
      </c>
      <c r="G3733" s="5" t="s">
        <v>1291</v>
      </c>
      <c r="H3733" s="4">
        <v>0</v>
      </c>
      <c r="I3733" s="6">
        <v>13210000</v>
      </c>
      <c r="J3733" s="6">
        <v>3975744</v>
      </c>
      <c r="K3733" s="7">
        <f t="shared" si="116"/>
        <v>9234256</v>
      </c>
      <c r="L3733" s="4" t="str">
        <f t="shared" si="117"/>
        <v>SIN REPORTE</v>
      </c>
    </row>
    <row r="3734" spans="1:12" x14ac:dyDescent="0.2">
      <c r="A3734" s="4" t="s">
        <v>11</v>
      </c>
      <c r="B3734" s="4" t="s">
        <v>12</v>
      </c>
      <c r="C3734" s="4" t="s">
        <v>1468</v>
      </c>
      <c r="D3734" s="4" t="s">
        <v>4046</v>
      </c>
      <c r="E3734" s="4" t="s">
        <v>7835</v>
      </c>
      <c r="F3734" s="4">
        <v>119137</v>
      </c>
      <c r="G3734" s="5" t="s">
        <v>1291</v>
      </c>
      <c r="H3734" s="4">
        <v>0</v>
      </c>
      <c r="I3734" s="6">
        <v>13220000</v>
      </c>
      <c r="J3734" s="6">
        <v>3976748</v>
      </c>
      <c r="K3734" s="7">
        <f t="shared" si="116"/>
        <v>9243252</v>
      </c>
      <c r="L3734" s="4" t="str">
        <f t="shared" si="117"/>
        <v>SIN REPORTE</v>
      </c>
    </row>
    <row r="3735" spans="1:12" x14ac:dyDescent="0.2">
      <c r="A3735" s="4" t="s">
        <v>11</v>
      </c>
      <c r="B3735" s="4" t="s">
        <v>50</v>
      </c>
      <c r="C3735" s="4" t="s">
        <v>1468</v>
      </c>
      <c r="D3735" s="4" t="s">
        <v>1366</v>
      </c>
      <c r="E3735" s="4" t="s">
        <v>7836</v>
      </c>
      <c r="F3735" s="4">
        <v>51041</v>
      </c>
      <c r="G3735" s="5" t="s">
        <v>1291</v>
      </c>
      <c r="H3735" s="4">
        <v>0</v>
      </c>
      <c r="I3735" s="6">
        <v>13230000</v>
      </c>
      <c r="J3735" s="6">
        <v>3977752</v>
      </c>
      <c r="K3735" s="7">
        <f t="shared" si="116"/>
        <v>9252248</v>
      </c>
      <c r="L3735" s="4" t="str">
        <f t="shared" si="117"/>
        <v>SIN REPORTE</v>
      </c>
    </row>
    <row r="3736" spans="1:12" x14ac:dyDescent="0.2">
      <c r="A3736" s="4" t="s">
        <v>11</v>
      </c>
      <c r="B3736" s="4" t="s">
        <v>22</v>
      </c>
      <c r="C3736" s="4" t="s">
        <v>4040</v>
      </c>
      <c r="D3736" s="4" t="s">
        <v>4047</v>
      </c>
      <c r="E3736" s="4" t="s">
        <v>7837</v>
      </c>
      <c r="F3736" s="4">
        <v>103263</v>
      </c>
      <c r="G3736" s="5" t="s">
        <v>1291</v>
      </c>
      <c r="H3736" s="4">
        <v>0</v>
      </c>
      <c r="I3736" s="6">
        <v>13240000</v>
      </c>
      <c r="J3736" s="6">
        <v>3978756</v>
      </c>
      <c r="K3736" s="7">
        <f t="shared" si="116"/>
        <v>9261244</v>
      </c>
      <c r="L3736" s="4" t="str">
        <f t="shared" si="117"/>
        <v>SIN REPORTE</v>
      </c>
    </row>
    <row r="3737" spans="1:12" x14ac:dyDescent="0.2">
      <c r="A3737" s="4" t="s">
        <v>11</v>
      </c>
      <c r="B3737" s="4" t="s">
        <v>12</v>
      </c>
      <c r="C3737" s="4" t="s">
        <v>4048</v>
      </c>
      <c r="D3737" s="4" t="s">
        <v>4049</v>
      </c>
      <c r="E3737" s="4" t="s">
        <v>7838</v>
      </c>
      <c r="F3737" s="4">
        <v>263507</v>
      </c>
      <c r="G3737" s="5" t="s">
        <v>1291</v>
      </c>
      <c r="H3737" s="4">
        <v>0</v>
      </c>
      <c r="I3737" s="6">
        <v>13250000</v>
      </c>
      <c r="J3737" s="6">
        <v>3979760</v>
      </c>
      <c r="K3737" s="7">
        <f t="shared" si="116"/>
        <v>9270240</v>
      </c>
      <c r="L3737" s="4" t="str">
        <f t="shared" si="117"/>
        <v>SIN REPORTE</v>
      </c>
    </row>
    <row r="3738" spans="1:12" x14ac:dyDescent="0.2">
      <c r="A3738" s="4" t="s">
        <v>11</v>
      </c>
      <c r="B3738" s="4" t="s">
        <v>25</v>
      </c>
      <c r="C3738" s="4" t="s">
        <v>4050</v>
      </c>
      <c r="D3738" s="4" t="s">
        <v>713</v>
      </c>
      <c r="E3738" s="4" t="s">
        <v>7839</v>
      </c>
      <c r="F3738" s="4">
        <v>1090495</v>
      </c>
      <c r="G3738" s="5" t="s">
        <v>1291</v>
      </c>
      <c r="H3738" s="4">
        <v>0</v>
      </c>
      <c r="I3738" s="6">
        <v>13260000</v>
      </c>
      <c r="J3738" s="6">
        <v>3980764</v>
      </c>
      <c r="K3738" s="7">
        <f t="shared" si="116"/>
        <v>9279236</v>
      </c>
      <c r="L3738" s="4" t="str">
        <f t="shared" si="117"/>
        <v>SIN REPORTE</v>
      </c>
    </row>
    <row r="3739" spans="1:12" x14ac:dyDescent="0.2">
      <c r="A3739" s="4" t="s">
        <v>11</v>
      </c>
      <c r="B3739" s="4" t="s">
        <v>12</v>
      </c>
      <c r="C3739" s="4" t="s">
        <v>4051</v>
      </c>
      <c r="D3739" s="4" t="s">
        <v>4052</v>
      </c>
      <c r="E3739" s="4" t="s">
        <v>7840</v>
      </c>
      <c r="F3739" s="4">
        <v>800183</v>
      </c>
      <c r="G3739" s="5" t="s">
        <v>1291</v>
      </c>
      <c r="H3739" s="4">
        <v>0</v>
      </c>
      <c r="I3739" s="6">
        <v>13270000</v>
      </c>
      <c r="J3739" s="6">
        <v>3981768</v>
      </c>
      <c r="K3739" s="7">
        <f t="shared" si="116"/>
        <v>9288232</v>
      </c>
      <c r="L3739" s="4" t="str">
        <f t="shared" si="117"/>
        <v>SIN REPORTE</v>
      </c>
    </row>
    <row r="3740" spans="1:12" x14ac:dyDescent="0.2">
      <c r="A3740" s="4" t="s">
        <v>11</v>
      </c>
      <c r="B3740" s="4" t="s">
        <v>67</v>
      </c>
      <c r="C3740" s="4" t="s">
        <v>1470</v>
      </c>
      <c r="D3740" s="4" t="s">
        <v>4053</v>
      </c>
      <c r="E3740" s="4" t="s">
        <v>7841</v>
      </c>
      <c r="F3740" s="4">
        <v>1757283</v>
      </c>
      <c r="G3740" s="5" t="s">
        <v>1291</v>
      </c>
      <c r="H3740" s="4">
        <v>0</v>
      </c>
      <c r="I3740" s="6">
        <v>13280000</v>
      </c>
      <c r="J3740" s="6">
        <v>3982772</v>
      </c>
      <c r="K3740" s="7">
        <f t="shared" si="116"/>
        <v>9297228</v>
      </c>
      <c r="L3740" s="4" t="str">
        <f t="shared" si="117"/>
        <v>SIN REPORTE</v>
      </c>
    </row>
    <row r="3741" spans="1:12" x14ac:dyDescent="0.2">
      <c r="A3741" s="4" t="s">
        <v>11</v>
      </c>
      <c r="B3741" s="4" t="s">
        <v>12</v>
      </c>
      <c r="C3741" s="4" t="s">
        <v>997</v>
      </c>
      <c r="D3741" s="4" t="s">
        <v>211</v>
      </c>
      <c r="E3741" s="4" t="s">
        <v>7842</v>
      </c>
      <c r="F3741" s="4">
        <v>594992</v>
      </c>
      <c r="G3741" s="5" t="s">
        <v>1291</v>
      </c>
      <c r="H3741" s="4">
        <v>0</v>
      </c>
      <c r="I3741" s="6">
        <v>13290000</v>
      </c>
      <c r="J3741" s="6">
        <v>3983776</v>
      </c>
      <c r="K3741" s="7">
        <f t="shared" si="116"/>
        <v>9306224</v>
      </c>
      <c r="L3741" s="4" t="str">
        <f t="shared" si="117"/>
        <v>SIN REPORTE</v>
      </c>
    </row>
    <row r="3742" spans="1:12" x14ac:dyDescent="0.2">
      <c r="A3742" s="4" t="s">
        <v>11</v>
      </c>
      <c r="B3742" s="4" t="s">
        <v>12</v>
      </c>
      <c r="C3742" s="4" t="s">
        <v>4054</v>
      </c>
      <c r="D3742" s="4" t="s">
        <v>3862</v>
      </c>
      <c r="E3742" s="4" t="s">
        <v>7843</v>
      </c>
      <c r="F3742" s="4">
        <v>1681327</v>
      </c>
      <c r="G3742" s="5" t="s">
        <v>1291</v>
      </c>
      <c r="H3742" s="4">
        <v>0</v>
      </c>
      <c r="I3742" s="6">
        <v>13300000</v>
      </c>
      <c r="J3742" s="6">
        <v>3984780</v>
      </c>
      <c r="K3742" s="7">
        <f t="shared" si="116"/>
        <v>9315220</v>
      </c>
      <c r="L3742" s="4" t="str">
        <f t="shared" si="117"/>
        <v>SIN REPORTE</v>
      </c>
    </row>
    <row r="3743" spans="1:12" x14ac:dyDescent="0.2">
      <c r="A3743" s="4" t="s">
        <v>11</v>
      </c>
      <c r="B3743" s="4" t="s">
        <v>12</v>
      </c>
      <c r="C3743" s="4" t="s">
        <v>4054</v>
      </c>
      <c r="D3743" s="4" t="s">
        <v>4055</v>
      </c>
      <c r="E3743" s="4" t="s">
        <v>7844</v>
      </c>
      <c r="F3743" s="4">
        <v>616761</v>
      </c>
      <c r="G3743" s="5" t="s">
        <v>1291</v>
      </c>
      <c r="H3743" s="4">
        <v>0</v>
      </c>
      <c r="I3743" s="6">
        <v>13310000</v>
      </c>
      <c r="J3743" s="6">
        <v>3985784</v>
      </c>
      <c r="K3743" s="7">
        <f t="shared" si="116"/>
        <v>9324216</v>
      </c>
      <c r="L3743" s="4" t="str">
        <f t="shared" si="117"/>
        <v>SIN REPORTE</v>
      </c>
    </row>
    <row r="3744" spans="1:12" x14ac:dyDescent="0.2">
      <c r="A3744" s="4" t="s">
        <v>11</v>
      </c>
      <c r="B3744" s="4" t="s">
        <v>22</v>
      </c>
      <c r="C3744" s="4" t="s">
        <v>1472</v>
      </c>
      <c r="D3744" s="4" t="s">
        <v>4056</v>
      </c>
      <c r="E3744" s="4" t="s">
        <v>7845</v>
      </c>
      <c r="F3744" s="4">
        <v>78085</v>
      </c>
      <c r="G3744" s="5" t="s">
        <v>1291</v>
      </c>
      <c r="H3744" s="4">
        <v>0</v>
      </c>
      <c r="I3744" s="6">
        <v>13320000</v>
      </c>
      <c r="J3744" s="6">
        <v>3986788</v>
      </c>
      <c r="K3744" s="7">
        <f t="shared" si="116"/>
        <v>9333212</v>
      </c>
      <c r="L3744" s="4" t="str">
        <f t="shared" si="117"/>
        <v>SIN REPORTE</v>
      </c>
    </row>
    <row r="3745" spans="1:12" x14ac:dyDescent="0.2">
      <c r="A3745" s="4" t="s">
        <v>11</v>
      </c>
      <c r="B3745" s="4" t="s">
        <v>67</v>
      </c>
      <c r="C3745" s="4" t="s">
        <v>997</v>
      </c>
      <c r="D3745" s="4" t="s">
        <v>1090</v>
      </c>
      <c r="E3745" s="4" t="s">
        <v>7846</v>
      </c>
      <c r="F3745" s="4">
        <v>1526480</v>
      </c>
      <c r="G3745" s="5" t="s">
        <v>1291</v>
      </c>
      <c r="H3745" s="4">
        <v>0</v>
      </c>
      <c r="I3745" s="6">
        <v>13330000</v>
      </c>
      <c r="J3745" s="6">
        <v>3987792</v>
      </c>
      <c r="K3745" s="7">
        <f t="shared" si="116"/>
        <v>9342208</v>
      </c>
      <c r="L3745" s="4" t="str">
        <f t="shared" si="117"/>
        <v>SIN REPORTE</v>
      </c>
    </row>
    <row r="3746" spans="1:12" x14ac:dyDescent="0.2">
      <c r="A3746" s="4" t="s">
        <v>11</v>
      </c>
      <c r="B3746" s="4" t="s">
        <v>25</v>
      </c>
      <c r="C3746" s="4" t="s">
        <v>4057</v>
      </c>
      <c r="D3746" s="4" t="s">
        <v>4058</v>
      </c>
      <c r="E3746" s="4" t="s">
        <v>7847</v>
      </c>
      <c r="F3746" s="4">
        <v>108957</v>
      </c>
      <c r="G3746" s="5" t="s">
        <v>1291</v>
      </c>
      <c r="H3746" s="4">
        <v>0</v>
      </c>
      <c r="I3746" s="6">
        <v>13340000</v>
      </c>
      <c r="J3746" s="6">
        <v>3988796</v>
      </c>
      <c r="K3746" s="7">
        <f t="shared" si="116"/>
        <v>9351204</v>
      </c>
      <c r="L3746" s="4" t="str">
        <f t="shared" si="117"/>
        <v>SIN REPORTE</v>
      </c>
    </row>
    <row r="3747" spans="1:12" x14ac:dyDescent="0.2">
      <c r="A3747" s="4" t="s">
        <v>11</v>
      </c>
      <c r="B3747" s="4" t="s">
        <v>19</v>
      </c>
      <c r="C3747" s="4" t="s">
        <v>216</v>
      </c>
      <c r="D3747" s="4" t="s">
        <v>4059</v>
      </c>
      <c r="E3747" s="4" t="s">
        <v>7848</v>
      </c>
      <c r="F3747" s="4">
        <v>766269</v>
      </c>
      <c r="G3747" s="5" t="s">
        <v>1291</v>
      </c>
      <c r="H3747" s="4">
        <v>0</v>
      </c>
      <c r="I3747" s="6">
        <v>13350000</v>
      </c>
      <c r="J3747" s="6">
        <v>3989800</v>
      </c>
      <c r="K3747" s="7">
        <f t="shared" si="116"/>
        <v>9360200</v>
      </c>
      <c r="L3747" s="4" t="str">
        <f t="shared" si="117"/>
        <v>SIN REPORTE</v>
      </c>
    </row>
    <row r="3748" spans="1:12" x14ac:dyDescent="0.2">
      <c r="A3748" s="4" t="s">
        <v>11</v>
      </c>
      <c r="B3748" s="4" t="s">
        <v>25</v>
      </c>
      <c r="C3748" s="4" t="s">
        <v>4060</v>
      </c>
      <c r="D3748" s="4" t="s">
        <v>4061</v>
      </c>
      <c r="E3748" s="4" t="s">
        <v>7849</v>
      </c>
      <c r="F3748" s="4">
        <v>1019148</v>
      </c>
      <c r="G3748" s="5" t="s">
        <v>1291</v>
      </c>
      <c r="H3748" s="4">
        <v>0</v>
      </c>
      <c r="I3748" s="6">
        <v>13360000</v>
      </c>
      <c r="J3748" s="6">
        <v>3990804</v>
      </c>
      <c r="K3748" s="7">
        <f t="shared" si="116"/>
        <v>9369196</v>
      </c>
      <c r="L3748" s="4" t="str">
        <f t="shared" si="117"/>
        <v>SIN REPORTE</v>
      </c>
    </row>
    <row r="3749" spans="1:12" x14ac:dyDescent="0.2">
      <c r="A3749" s="4" t="s">
        <v>11</v>
      </c>
      <c r="B3749" s="4" t="s">
        <v>22</v>
      </c>
      <c r="C3749" s="4" t="s">
        <v>4062</v>
      </c>
      <c r="D3749" s="4" t="s">
        <v>541</v>
      </c>
      <c r="E3749" s="4" t="s">
        <v>7850</v>
      </c>
      <c r="F3749" s="4">
        <v>96079</v>
      </c>
      <c r="G3749" s="5" t="s">
        <v>1291</v>
      </c>
      <c r="H3749" s="4">
        <v>0</v>
      </c>
      <c r="I3749" s="6">
        <v>13370000</v>
      </c>
      <c r="J3749" s="6">
        <v>3991808</v>
      </c>
      <c r="K3749" s="7">
        <f t="shared" si="116"/>
        <v>9378192</v>
      </c>
      <c r="L3749" s="4" t="str">
        <f t="shared" si="117"/>
        <v>SIN REPORTE</v>
      </c>
    </row>
    <row r="3750" spans="1:12" x14ac:dyDescent="0.2">
      <c r="A3750" s="4" t="s">
        <v>11</v>
      </c>
      <c r="B3750" s="4" t="s">
        <v>12</v>
      </c>
      <c r="C3750" s="4" t="s">
        <v>1077</v>
      </c>
      <c r="D3750" s="4" t="s">
        <v>4063</v>
      </c>
      <c r="E3750" s="4" t="s">
        <v>7851</v>
      </c>
      <c r="F3750" s="4">
        <v>121653</v>
      </c>
      <c r="G3750" s="5" t="s">
        <v>1291</v>
      </c>
      <c r="H3750" s="4">
        <v>0</v>
      </c>
      <c r="I3750" s="6">
        <v>13380000</v>
      </c>
      <c r="J3750" s="6">
        <v>3992812</v>
      </c>
      <c r="K3750" s="7">
        <f t="shared" si="116"/>
        <v>9387188</v>
      </c>
      <c r="L3750" s="4" t="str">
        <f t="shared" si="117"/>
        <v>SIN REPORTE</v>
      </c>
    </row>
    <row r="3751" spans="1:12" x14ac:dyDescent="0.2">
      <c r="A3751" s="4" t="s">
        <v>11</v>
      </c>
      <c r="B3751" s="4" t="s">
        <v>157</v>
      </c>
      <c r="C3751" s="4" t="s">
        <v>1475</v>
      </c>
      <c r="D3751" s="4" t="s">
        <v>541</v>
      </c>
      <c r="E3751" s="4" t="s">
        <v>7852</v>
      </c>
      <c r="F3751" s="4">
        <v>245918</v>
      </c>
      <c r="G3751" s="5" t="s">
        <v>1291</v>
      </c>
      <c r="H3751" s="4">
        <v>0</v>
      </c>
      <c r="I3751" s="6">
        <v>13390000</v>
      </c>
      <c r="J3751" s="6">
        <v>3993816</v>
      </c>
      <c r="K3751" s="7">
        <f t="shared" si="116"/>
        <v>9396184</v>
      </c>
      <c r="L3751" s="4" t="str">
        <f t="shared" si="117"/>
        <v>SIN REPORTE</v>
      </c>
    </row>
    <row r="3752" spans="1:12" x14ac:dyDescent="0.2">
      <c r="A3752" s="4" t="s">
        <v>11</v>
      </c>
      <c r="B3752" s="4" t="s">
        <v>12</v>
      </c>
      <c r="C3752" s="4" t="s">
        <v>4064</v>
      </c>
      <c r="D3752" s="4" t="s">
        <v>1486</v>
      </c>
      <c r="E3752" s="4" t="s">
        <v>7853</v>
      </c>
      <c r="F3752" s="4">
        <v>1659661</v>
      </c>
      <c r="G3752" s="5" t="s">
        <v>1291</v>
      </c>
      <c r="H3752" s="4">
        <v>0</v>
      </c>
      <c r="I3752" s="6">
        <v>13400000</v>
      </c>
      <c r="J3752" s="6">
        <v>3994820</v>
      </c>
      <c r="K3752" s="7">
        <f t="shared" si="116"/>
        <v>9405180</v>
      </c>
      <c r="L3752" s="4" t="str">
        <f t="shared" si="117"/>
        <v>SIN REPORTE</v>
      </c>
    </row>
    <row r="3753" spans="1:12" x14ac:dyDescent="0.2">
      <c r="A3753" s="4" t="s">
        <v>11</v>
      </c>
      <c r="B3753" s="4" t="s">
        <v>16</v>
      </c>
      <c r="C3753" s="4" t="s">
        <v>1477</v>
      </c>
      <c r="D3753" s="4" t="s">
        <v>2723</v>
      </c>
      <c r="E3753" s="4" t="s">
        <v>7854</v>
      </c>
      <c r="F3753" s="4">
        <v>82806</v>
      </c>
      <c r="G3753" s="5" t="s">
        <v>1291</v>
      </c>
      <c r="H3753" s="4">
        <v>0</v>
      </c>
      <c r="I3753" s="6">
        <v>13410000</v>
      </c>
      <c r="J3753" s="6">
        <v>3995824</v>
      </c>
      <c r="K3753" s="7">
        <f t="shared" si="116"/>
        <v>9414176</v>
      </c>
      <c r="L3753" s="4" t="str">
        <f t="shared" si="117"/>
        <v>SIN REPORTE</v>
      </c>
    </row>
    <row r="3754" spans="1:12" x14ac:dyDescent="0.2">
      <c r="A3754" s="4" t="s">
        <v>11</v>
      </c>
      <c r="B3754" s="4" t="s">
        <v>19</v>
      </c>
      <c r="C3754" s="4" t="s">
        <v>1477</v>
      </c>
      <c r="D3754" s="4" t="s">
        <v>3762</v>
      </c>
      <c r="E3754" s="4" t="s">
        <v>7855</v>
      </c>
      <c r="F3754" s="4">
        <v>762425</v>
      </c>
      <c r="G3754" s="5" t="s">
        <v>1291</v>
      </c>
      <c r="H3754" s="4">
        <v>0</v>
      </c>
      <c r="I3754" s="6">
        <v>13420000</v>
      </c>
      <c r="J3754" s="6">
        <v>3996828</v>
      </c>
      <c r="K3754" s="7">
        <f t="shared" si="116"/>
        <v>9423172</v>
      </c>
      <c r="L3754" s="4" t="str">
        <f t="shared" si="117"/>
        <v>SIN REPORTE</v>
      </c>
    </row>
    <row r="3755" spans="1:12" x14ac:dyDescent="0.2">
      <c r="A3755" s="4" t="s">
        <v>11</v>
      </c>
      <c r="B3755" s="4" t="s">
        <v>16</v>
      </c>
      <c r="C3755" s="4" t="s">
        <v>4065</v>
      </c>
      <c r="D3755" s="4" t="s">
        <v>4066</v>
      </c>
      <c r="E3755" s="4" t="s">
        <v>7856</v>
      </c>
      <c r="F3755" s="4">
        <v>1602000</v>
      </c>
      <c r="G3755" s="5" t="s">
        <v>1291</v>
      </c>
      <c r="H3755" s="4">
        <v>0</v>
      </c>
      <c r="I3755" s="6">
        <v>13430000</v>
      </c>
      <c r="J3755" s="6">
        <v>3997832</v>
      </c>
      <c r="K3755" s="7">
        <f t="shared" si="116"/>
        <v>9432168</v>
      </c>
      <c r="L3755" s="4" t="str">
        <f t="shared" si="117"/>
        <v>SIN REPORTE</v>
      </c>
    </row>
    <row r="3756" spans="1:12" x14ac:dyDescent="0.2">
      <c r="A3756" s="4" t="s">
        <v>11</v>
      </c>
      <c r="B3756" s="4" t="s">
        <v>12</v>
      </c>
      <c r="C3756" s="4" t="s">
        <v>1477</v>
      </c>
      <c r="D3756" s="4" t="s">
        <v>4067</v>
      </c>
      <c r="E3756" s="4" t="s">
        <v>7857</v>
      </c>
      <c r="F3756" s="4">
        <v>123602</v>
      </c>
      <c r="G3756" s="5" t="s">
        <v>1291</v>
      </c>
      <c r="H3756" s="4">
        <v>0</v>
      </c>
      <c r="I3756" s="6">
        <v>13440000</v>
      </c>
      <c r="J3756" s="6">
        <v>3998836</v>
      </c>
      <c r="K3756" s="7">
        <f t="shared" si="116"/>
        <v>9441164</v>
      </c>
      <c r="L3756" s="4" t="str">
        <f t="shared" si="117"/>
        <v>SIN REPORTE</v>
      </c>
    </row>
    <row r="3757" spans="1:12" x14ac:dyDescent="0.2">
      <c r="A3757" s="4" t="s">
        <v>11</v>
      </c>
      <c r="B3757" s="4" t="s">
        <v>19</v>
      </c>
      <c r="C3757" s="4" t="s">
        <v>4068</v>
      </c>
      <c r="D3757" s="4" t="s">
        <v>2683</v>
      </c>
      <c r="E3757" s="4" t="s">
        <v>7858</v>
      </c>
      <c r="F3757" s="4">
        <v>32702</v>
      </c>
      <c r="G3757" s="5" t="s">
        <v>1291</v>
      </c>
      <c r="H3757" s="4">
        <v>0</v>
      </c>
      <c r="I3757" s="6">
        <v>13450000</v>
      </c>
      <c r="J3757" s="6">
        <v>3999840</v>
      </c>
      <c r="K3757" s="7">
        <f t="shared" si="116"/>
        <v>9450160</v>
      </c>
      <c r="L3757" s="4" t="str">
        <f t="shared" si="117"/>
        <v>SIN REPORTE</v>
      </c>
    </row>
    <row r="3758" spans="1:12" x14ac:dyDescent="0.2">
      <c r="A3758" s="4" t="s">
        <v>11</v>
      </c>
      <c r="B3758" s="4" t="s">
        <v>50</v>
      </c>
      <c r="C3758" s="4" t="s">
        <v>4069</v>
      </c>
      <c r="D3758" s="4" t="s">
        <v>4070</v>
      </c>
      <c r="E3758" s="4" t="s">
        <v>7859</v>
      </c>
      <c r="F3758" s="4">
        <v>600377</v>
      </c>
      <c r="G3758" s="5" t="s">
        <v>1291</v>
      </c>
      <c r="H3758" s="4">
        <v>0</v>
      </c>
      <c r="I3758" s="6">
        <v>13460000</v>
      </c>
      <c r="J3758" s="6">
        <v>4000844</v>
      </c>
      <c r="K3758" s="7">
        <f t="shared" si="116"/>
        <v>9459156</v>
      </c>
      <c r="L3758" s="4" t="str">
        <f t="shared" si="117"/>
        <v>SIN REPORTE</v>
      </c>
    </row>
    <row r="3759" spans="1:12" x14ac:dyDescent="0.2">
      <c r="A3759" s="4" t="s">
        <v>11</v>
      </c>
      <c r="B3759" s="4" t="s">
        <v>22</v>
      </c>
      <c r="C3759" s="4" t="s">
        <v>1482</v>
      </c>
      <c r="D3759" s="4" t="s">
        <v>4071</v>
      </c>
      <c r="E3759" s="4" t="s">
        <v>7860</v>
      </c>
      <c r="F3759" s="4">
        <v>1209822</v>
      </c>
      <c r="G3759" s="5" t="s">
        <v>1291</v>
      </c>
      <c r="H3759" s="4">
        <v>0</v>
      </c>
      <c r="I3759" s="6">
        <v>13470000</v>
      </c>
      <c r="J3759" s="6">
        <v>4001848</v>
      </c>
      <c r="K3759" s="7">
        <f t="shared" si="116"/>
        <v>9468152</v>
      </c>
      <c r="L3759" s="4" t="str">
        <f t="shared" si="117"/>
        <v>SIN REPORTE</v>
      </c>
    </row>
    <row r="3760" spans="1:12" x14ac:dyDescent="0.2">
      <c r="A3760" s="4" t="s">
        <v>11</v>
      </c>
      <c r="B3760" s="4" t="s">
        <v>12</v>
      </c>
      <c r="C3760" s="4" t="s">
        <v>1489</v>
      </c>
      <c r="D3760" s="4" t="s">
        <v>953</v>
      </c>
      <c r="E3760" s="4" t="s">
        <v>7861</v>
      </c>
      <c r="F3760" s="4">
        <v>1071529</v>
      </c>
      <c r="G3760" s="5" t="s">
        <v>1291</v>
      </c>
      <c r="H3760" s="4">
        <v>0</v>
      </c>
      <c r="I3760" s="6">
        <v>13480000</v>
      </c>
      <c r="J3760" s="6">
        <v>4002852</v>
      </c>
      <c r="K3760" s="7">
        <f t="shared" si="116"/>
        <v>9477148</v>
      </c>
      <c r="L3760" s="4" t="str">
        <f t="shared" si="117"/>
        <v>SIN REPORTE</v>
      </c>
    </row>
    <row r="3761" spans="1:12" x14ac:dyDescent="0.2">
      <c r="A3761" s="4" t="s">
        <v>11</v>
      </c>
      <c r="B3761" s="4" t="s">
        <v>12</v>
      </c>
      <c r="C3761" s="4" t="s">
        <v>1489</v>
      </c>
      <c r="D3761" s="4" t="s">
        <v>2792</v>
      </c>
      <c r="E3761" s="4" t="s">
        <v>7862</v>
      </c>
      <c r="F3761" s="4">
        <v>1661840</v>
      </c>
      <c r="G3761" s="5" t="s">
        <v>1291</v>
      </c>
      <c r="H3761" s="4">
        <v>0</v>
      </c>
      <c r="I3761" s="6">
        <v>13490000</v>
      </c>
      <c r="J3761" s="6">
        <v>4003856</v>
      </c>
      <c r="K3761" s="7">
        <f t="shared" si="116"/>
        <v>9486144</v>
      </c>
      <c r="L3761" s="4" t="str">
        <f t="shared" si="117"/>
        <v>SIN REPORTE</v>
      </c>
    </row>
    <row r="3762" spans="1:12" x14ac:dyDescent="0.2">
      <c r="A3762" s="4" t="s">
        <v>11</v>
      </c>
      <c r="B3762" s="4" t="s">
        <v>12</v>
      </c>
      <c r="C3762" s="4" t="s">
        <v>4072</v>
      </c>
      <c r="D3762" s="4" t="s">
        <v>4073</v>
      </c>
      <c r="E3762" s="4" t="s">
        <v>7863</v>
      </c>
      <c r="F3762" s="4">
        <v>119129</v>
      </c>
      <c r="G3762" s="5" t="s">
        <v>1291</v>
      </c>
      <c r="H3762" s="4">
        <v>0</v>
      </c>
      <c r="I3762" s="6">
        <v>13500000</v>
      </c>
      <c r="J3762" s="6">
        <v>4004860</v>
      </c>
      <c r="K3762" s="7">
        <f t="shared" si="116"/>
        <v>9495140</v>
      </c>
      <c r="L3762" s="4" t="str">
        <f t="shared" si="117"/>
        <v>SIN REPORTE</v>
      </c>
    </row>
    <row r="3763" spans="1:12" x14ac:dyDescent="0.2">
      <c r="A3763" s="4" t="s">
        <v>11</v>
      </c>
      <c r="B3763" s="4" t="s">
        <v>19</v>
      </c>
      <c r="C3763" s="4" t="s">
        <v>1489</v>
      </c>
      <c r="D3763" s="4" t="s">
        <v>642</v>
      </c>
      <c r="E3763" s="4" t="s">
        <v>7864</v>
      </c>
      <c r="F3763" s="4">
        <v>602332</v>
      </c>
      <c r="G3763" s="5" t="s">
        <v>1291</v>
      </c>
      <c r="H3763" s="4">
        <v>0</v>
      </c>
      <c r="I3763" s="6">
        <v>13510000</v>
      </c>
      <c r="J3763" s="6">
        <v>4005864</v>
      </c>
      <c r="K3763" s="7">
        <f t="shared" si="116"/>
        <v>9504136</v>
      </c>
      <c r="L3763" s="4" t="str">
        <f t="shared" si="117"/>
        <v>SIN REPORTE</v>
      </c>
    </row>
    <row r="3764" spans="1:12" x14ac:dyDescent="0.2">
      <c r="A3764" s="4" t="s">
        <v>11</v>
      </c>
      <c r="B3764" s="4" t="s">
        <v>67</v>
      </c>
      <c r="C3764" s="4" t="s">
        <v>797</v>
      </c>
      <c r="D3764" s="4" t="s">
        <v>4074</v>
      </c>
      <c r="E3764" s="4" t="s">
        <v>7865</v>
      </c>
      <c r="F3764" s="4">
        <v>608412</v>
      </c>
      <c r="G3764" s="5" t="s">
        <v>1291</v>
      </c>
      <c r="H3764" s="4">
        <v>0</v>
      </c>
      <c r="I3764" s="6">
        <v>13520000</v>
      </c>
      <c r="J3764" s="6">
        <v>4006868</v>
      </c>
      <c r="K3764" s="7">
        <f t="shared" si="116"/>
        <v>9513132</v>
      </c>
      <c r="L3764" s="4" t="str">
        <f t="shared" si="117"/>
        <v>SIN REPORTE</v>
      </c>
    </row>
    <row r="3765" spans="1:12" x14ac:dyDescent="0.2">
      <c r="A3765" s="4" t="s">
        <v>11</v>
      </c>
      <c r="B3765" s="4" t="s">
        <v>19</v>
      </c>
      <c r="C3765" s="4" t="s">
        <v>4075</v>
      </c>
      <c r="D3765" s="4" t="s">
        <v>3263</v>
      </c>
      <c r="E3765" s="4" t="s">
        <v>7866</v>
      </c>
      <c r="F3765" s="4">
        <v>40929</v>
      </c>
      <c r="G3765" s="5" t="s">
        <v>1291</v>
      </c>
      <c r="H3765" s="4">
        <v>0</v>
      </c>
      <c r="I3765" s="6">
        <v>13530000</v>
      </c>
      <c r="J3765" s="6">
        <v>4007872</v>
      </c>
      <c r="K3765" s="7">
        <f t="shared" si="116"/>
        <v>9522128</v>
      </c>
      <c r="L3765" s="4" t="str">
        <f t="shared" si="117"/>
        <v>SIN REPORTE</v>
      </c>
    </row>
    <row r="3766" spans="1:12" x14ac:dyDescent="0.2">
      <c r="A3766" s="4" t="s">
        <v>11</v>
      </c>
      <c r="B3766" s="4" t="s">
        <v>12</v>
      </c>
      <c r="C3766" s="4" t="s">
        <v>4076</v>
      </c>
      <c r="D3766" s="4" t="s">
        <v>2835</v>
      </c>
      <c r="E3766" s="4" t="s">
        <v>7867</v>
      </c>
      <c r="F3766" s="4">
        <v>1608510</v>
      </c>
      <c r="G3766" s="5" t="s">
        <v>1291</v>
      </c>
      <c r="H3766" s="4">
        <v>0</v>
      </c>
      <c r="I3766" s="6">
        <v>13540000</v>
      </c>
      <c r="J3766" s="6">
        <v>4008876</v>
      </c>
      <c r="K3766" s="7">
        <f t="shared" si="116"/>
        <v>9531124</v>
      </c>
      <c r="L3766" s="4" t="str">
        <f t="shared" si="117"/>
        <v>SIN REPORTE</v>
      </c>
    </row>
    <row r="3767" spans="1:12" x14ac:dyDescent="0.2">
      <c r="A3767" s="4" t="s">
        <v>11</v>
      </c>
      <c r="B3767" s="4" t="s">
        <v>12</v>
      </c>
      <c r="C3767" s="4" t="s">
        <v>4077</v>
      </c>
      <c r="D3767" s="4" t="s">
        <v>4078</v>
      </c>
      <c r="E3767" s="4" t="s">
        <v>7868</v>
      </c>
      <c r="F3767" s="4">
        <v>604635</v>
      </c>
      <c r="G3767" s="5" t="s">
        <v>1291</v>
      </c>
      <c r="H3767" s="4">
        <v>0</v>
      </c>
      <c r="I3767" s="6">
        <v>13550000</v>
      </c>
      <c r="J3767" s="6">
        <v>4009880</v>
      </c>
      <c r="K3767" s="7">
        <f t="shared" si="116"/>
        <v>9540120</v>
      </c>
      <c r="L3767" s="4" t="str">
        <f t="shared" si="117"/>
        <v>SIN REPORTE</v>
      </c>
    </row>
    <row r="3768" spans="1:12" x14ac:dyDescent="0.2">
      <c r="A3768" s="4" t="s">
        <v>11</v>
      </c>
      <c r="B3768" s="4" t="s">
        <v>12</v>
      </c>
      <c r="C3768" s="4" t="s">
        <v>4079</v>
      </c>
      <c r="D3768" s="4" t="s">
        <v>3733</v>
      </c>
      <c r="E3768" s="4" t="s">
        <v>7869</v>
      </c>
      <c r="F3768" s="4">
        <v>1280047</v>
      </c>
      <c r="G3768" s="5" t="s">
        <v>1291</v>
      </c>
      <c r="H3768" s="4">
        <v>0</v>
      </c>
      <c r="I3768" s="6">
        <v>13560000</v>
      </c>
      <c r="J3768" s="6">
        <v>4010884</v>
      </c>
      <c r="K3768" s="7">
        <f t="shared" si="116"/>
        <v>9549116</v>
      </c>
      <c r="L3768" s="4" t="str">
        <f t="shared" si="117"/>
        <v>SIN REPORTE</v>
      </c>
    </row>
    <row r="3769" spans="1:12" x14ac:dyDescent="0.2">
      <c r="A3769" s="4" t="s">
        <v>11</v>
      </c>
      <c r="B3769" s="4" t="s">
        <v>12</v>
      </c>
      <c r="C3769" s="4" t="s">
        <v>4080</v>
      </c>
      <c r="D3769" s="4" t="s">
        <v>1273</v>
      </c>
      <c r="E3769" s="4" t="s">
        <v>7870</v>
      </c>
      <c r="F3769" s="4">
        <v>43113</v>
      </c>
      <c r="G3769" s="5" t="s">
        <v>1291</v>
      </c>
      <c r="H3769" s="4">
        <v>0</v>
      </c>
      <c r="I3769" s="6">
        <v>13570000</v>
      </c>
      <c r="J3769" s="6">
        <v>4011888</v>
      </c>
      <c r="K3769" s="7">
        <f t="shared" si="116"/>
        <v>9558112</v>
      </c>
      <c r="L3769" s="4" t="str">
        <f t="shared" si="117"/>
        <v>SIN REPORTE</v>
      </c>
    </row>
    <row r="3770" spans="1:12" x14ac:dyDescent="0.2">
      <c r="A3770" s="4" t="s">
        <v>11</v>
      </c>
      <c r="B3770" s="4" t="s">
        <v>19</v>
      </c>
      <c r="C3770" s="4" t="s">
        <v>4081</v>
      </c>
      <c r="D3770" s="4" t="s">
        <v>345</v>
      </c>
      <c r="E3770" s="4" t="s">
        <v>7871</v>
      </c>
      <c r="F3770" s="4">
        <v>1071149</v>
      </c>
      <c r="G3770" s="5" t="s">
        <v>1291</v>
      </c>
      <c r="H3770" s="4">
        <v>0</v>
      </c>
      <c r="I3770" s="6">
        <v>13580000</v>
      </c>
      <c r="J3770" s="6">
        <v>4012892</v>
      </c>
      <c r="K3770" s="7">
        <f t="shared" si="116"/>
        <v>9567108</v>
      </c>
      <c r="L3770" s="4" t="str">
        <f t="shared" si="117"/>
        <v>SIN REPORTE</v>
      </c>
    </row>
    <row r="3771" spans="1:12" x14ac:dyDescent="0.2">
      <c r="A3771" s="4" t="s">
        <v>11</v>
      </c>
      <c r="B3771" s="4" t="s">
        <v>19</v>
      </c>
      <c r="C3771" s="4" t="s">
        <v>4082</v>
      </c>
      <c r="D3771" s="4" t="s">
        <v>4083</v>
      </c>
      <c r="E3771" s="4" t="s">
        <v>7872</v>
      </c>
      <c r="F3771" s="4">
        <v>754083</v>
      </c>
      <c r="G3771" s="5" t="s">
        <v>1291</v>
      </c>
      <c r="H3771" s="4">
        <v>0</v>
      </c>
      <c r="I3771" s="6">
        <v>13590000</v>
      </c>
      <c r="J3771" s="6">
        <v>4013896</v>
      </c>
      <c r="K3771" s="7">
        <f t="shared" si="116"/>
        <v>9576104</v>
      </c>
      <c r="L3771" s="4" t="str">
        <f t="shared" si="117"/>
        <v>SIN REPORTE</v>
      </c>
    </row>
    <row r="3772" spans="1:12" x14ac:dyDescent="0.2">
      <c r="A3772" s="4" t="s">
        <v>11</v>
      </c>
      <c r="B3772" s="4" t="s">
        <v>157</v>
      </c>
      <c r="C3772" s="4" t="s">
        <v>4084</v>
      </c>
      <c r="D3772" s="4" t="s">
        <v>4085</v>
      </c>
      <c r="E3772" s="4" t="s">
        <v>7873</v>
      </c>
      <c r="F3772" s="4">
        <v>93209</v>
      </c>
      <c r="G3772" s="5" t="s">
        <v>1291</v>
      </c>
      <c r="H3772" s="4">
        <v>0</v>
      </c>
      <c r="I3772" s="6">
        <v>13600000</v>
      </c>
      <c r="J3772" s="6">
        <v>4014900</v>
      </c>
      <c r="K3772" s="7">
        <f t="shared" si="116"/>
        <v>9585100</v>
      </c>
      <c r="L3772" s="4" t="str">
        <f t="shared" si="117"/>
        <v>SIN REPORTE</v>
      </c>
    </row>
    <row r="3773" spans="1:12" x14ac:dyDescent="0.2">
      <c r="A3773" s="4" t="s">
        <v>11</v>
      </c>
      <c r="B3773" s="4" t="s">
        <v>12</v>
      </c>
      <c r="C3773" s="4" t="s">
        <v>116</v>
      </c>
      <c r="D3773" s="4" t="s">
        <v>4086</v>
      </c>
      <c r="E3773" s="4" t="s">
        <v>7874</v>
      </c>
      <c r="F3773" s="4">
        <v>571131</v>
      </c>
      <c r="G3773" s="5" t="s">
        <v>1291</v>
      </c>
      <c r="H3773" s="4">
        <v>0</v>
      </c>
      <c r="I3773" s="6">
        <v>13610000</v>
      </c>
      <c r="J3773" s="6">
        <v>4015904</v>
      </c>
      <c r="K3773" s="7">
        <f t="shared" si="116"/>
        <v>9594096</v>
      </c>
      <c r="L3773" s="4" t="str">
        <f t="shared" si="117"/>
        <v>SIN REPORTE</v>
      </c>
    </row>
    <row r="3774" spans="1:12" x14ac:dyDescent="0.2">
      <c r="A3774" s="4" t="s">
        <v>11</v>
      </c>
      <c r="B3774" s="4" t="s">
        <v>16</v>
      </c>
      <c r="C3774" s="4" t="s">
        <v>4087</v>
      </c>
      <c r="D3774" s="4" t="s">
        <v>4088</v>
      </c>
      <c r="E3774" s="4" t="s">
        <v>7875</v>
      </c>
      <c r="F3774" s="4">
        <v>105151</v>
      </c>
      <c r="G3774" s="5" t="s">
        <v>1291</v>
      </c>
      <c r="H3774" s="4">
        <v>0</v>
      </c>
      <c r="I3774" s="6">
        <v>13620000</v>
      </c>
      <c r="J3774" s="6">
        <v>4016908</v>
      </c>
      <c r="K3774" s="7">
        <f t="shared" si="116"/>
        <v>9603092</v>
      </c>
      <c r="L3774" s="4" t="str">
        <f t="shared" si="117"/>
        <v>SIN REPORTE</v>
      </c>
    </row>
    <row r="3775" spans="1:12" x14ac:dyDescent="0.2">
      <c r="A3775" s="4" t="s">
        <v>11</v>
      </c>
      <c r="B3775" s="4" t="s">
        <v>157</v>
      </c>
      <c r="C3775" s="4" t="s">
        <v>76</v>
      </c>
      <c r="D3775" s="4" t="s">
        <v>4089</v>
      </c>
      <c r="E3775" s="4" t="s">
        <v>7876</v>
      </c>
      <c r="F3775" s="4">
        <v>104675</v>
      </c>
      <c r="G3775" s="5" t="s">
        <v>1291</v>
      </c>
      <c r="H3775" s="4">
        <v>0</v>
      </c>
      <c r="I3775" s="6">
        <v>13630000</v>
      </c>
      <c r="J3775" s="6">
        <v>4017912</v>
      </c>
      <c r="K3775" s="7">
        <f t="shared" si="116"/>
        <v>9612088</v>
      </c>
      <c r="L3775" s="4" t="str">
        <f t="shared" si="117"/>
        <v>SIN REPORTE</v>
      </c>
    </row>
    <row r="3776" spans="1:12" x14ac:dyDescent="0.2">
      <c r="A3776" s="4" t="s">
        <v>11</v>
      </c>
      <c r="B3776" s="4" t="s">
        <v>50</v>
      </c>
      <c r="C3776" s="4" t="s">
        <v>76</v>
      </c>
      <c r="D3776" s="4" t="s">
        <v>4090</v>
      </c>
      <c r="E3776" s="4" t="s">
        <v>7877</v>
      </c>
      <c r="F3776" s="4">
        <v>43055</v>
      </c>
      <c r="G3776" s="5" t="s">
        <v>1291</v>
      </c>
      <c r="H3776" s="4">
        <v>0</v>
      </c>
      <c r="I3776" s="6">
        <v>13640000</v>
      </c>
      <c r="J3776" s="6">
        <v>4018916</v>
      </c>
      <c r="K3776" s="7">
        <f t="shared" si="116"/>
        <v>9621084</v>
      </c>
      <c r="L3776" s="4" t="str">
        <f t="shared" si="117"/>
        <v>SIN REPORTE</v>
      </c>
    </row>
    <row r="3777" spans="1:12" x14ac:dyDescent="0.2">
      <c r="A3777" s="4" t="s">
        <v>11</v>
      </c>
      <c r="B3777" s="4" t="s">
        <v>25</v>
      </c>
      <c r="C3777" s="4" t="s">
        <v>1080</v>
      </c>
      <c r="D3777" s="4" t="s">
        <v>397</v>
      </c>
      <c r="E3777" s="4" t="s">
        <v>7878</v>
      </c>
      <c r="F3777" s="4">
        <v>629277</v>
      </c>
      <c r="G3777" s="5" t="s">
        <v>1291</v>
      </c>
      <c r="H3777" s="4">
        <v>0</v>
      </c>
      <c r="I3777" s="6">
        <v>13650000</v>
      </c>
      <c r="J3777" s="6">
        <v>4019920</v>
      </c>
      <c r="K3777" s="7">
        <f t="shared" si="116"/>
        <v>9630080</v>
      </c>
      <c r="L3777" s="4" t="str">
        <f t="shared" si="117"/>
        <v>SIN REPORTE</v>
      </c>
    </row>
    <row r="3778" spans="1:12" x14ac:dyDescent="0.2">
      <c r="A3778" s="4" t="s">
        <v>11</v>
      </c>
      <c r="B3778" s="4" t="s">
        <v>67</v>
      </c>
      <c r="C3778" s="4" t="s">
        <v>4091</v>
      </c>
      <c r="D3778" s="4" t="s">
        <v>3454</v>
      </c>
      <c r="E3778" s="4" t="s">
        <v>7879</v>
      </c>
      <c r="F3778" s="4">
        <v>114948</v>
      </c>
      <c r="G3778" s="5" t="s">
        <v>1291</v>
      </c>
      <c r="H3778" s="4">
        <v>0</v>
      </c>
      <c r="I3778" s="6">
        <v>13660000</v>
      </c>
      <c r="J3778" s="6">
        <v>4020924</v>
      </c>
      <c r="K3778" s="7">
        <f t="shared" si="116"/>
        <v>9639076</v>
      </c>
      <c r="L3778" s="4" t="str">
        <f t="shared" si="117"/>
        <v>SIN REPORTE</v>
      </c>
    </row>
    <row r="3779" spans="1:12" x14ac:dyDescent="0.2">
      <c r="A3779" s="4" t="s">
        <v>11</v>
      </c>
      <c r="B3779" s="4" t="s">
        <v>22</v>
      </c>
      <c r="C3779" s="4" t="s">
        <v>4092</v>
      </c>
      <c r="D3779" s="4" t="s">
        <v>4093</v>
      </c>
      <c r="E3779" s="4" t="s">
        <v>7880</v>
      </c>
      <c r="F3779" s="4">
        <v>67757</v>
      </c>
      <c r="G3779" s="5" t="s">
        <v>1291</v>
      </c>
      <c r="H3779" s="4">
        <v>0</v>
      </c>
      <c r="I3779" s="6">
        <v>13670000</v>
      </c>
      <c r="J3779" s="6">
        <v>4021928</v>
      </c>
      <c r="K3779" s="7">
        <f t="shared" ref="K3779:K3842" si="118">I3779-J3779</f>
        <v>9648072</v>
      </c>
      <c r="L3779" s="4" t="str">
        <f t="shared" ref="L3779:L3842" si="119">IF(H3779=0,"SIN REPORTE",IF(H3779&lt;=90,"COBRO JURIDICO","CARTERA CASTIGADA"))</f>
        <v>SIN REPORTE</v>
      </c>
    </row>
    <row r="3780" spans="1:12" x14ac:dyDescent="0.2">
      <c r="A3780" s="4" t="s">
        <v>11</v>
      </c>
      <c r="B3780" s="4" t="s">
        <v>19</v>
      </c>
      <c r="C3780" s="4" t="s">
        <v>4092</v>
      </c>
      <c r="D3780" s="4" t="s">
        <v>4094</v>
      </c>
      <c r="E3780" s="4" t="s">
        <v>7881</v>
      </c>
      <c r="F3780" s="4">
        <v>1049426</v>
      </c>
      <c r="G3780" s="5" t="s">
        <v>1291</v>
      </c>
      <c r="H3780" s="4">
        <v>0</v>
      </c>
      <c r="I3780" s="6">
        <v>13680000</v>
      </c>
      <c r="J3780" s="6">
        <v>4022932</v>
      </c>
      <c r="K3780" s="7">
        <f t="shared" si="118"/>
        <v>9657068</v>
      </c>
      <c r="L3780" s="4" t="str">
        <f t="shared" si="119"/>
        <v>SIN REPORTE</v>
      </c>
    </row>
    <row r="3781" spans="1:12" x14ac:dyDescent="0.2">
      <c r="A3781" s="4" t="s">
        <v>11</v>
      </c>
      <c r="B3781" s="4" t="s">
        <v>16</v>
      </c>
      <c r="C3781" s="4" t="s">
        <v>4095</v>
      </c>
      <c r="D3781" s="4" t="s">
        <v>3519</v>
      </c>
      <c r="E3781" s="4" t="s">
        <v>7882</v>
      </c>
      <c r="F3781" s="4">
        <v>96368</v>
      </c>
      <c r="G3781" s="5" t="s">
        <v>1291</v>
      </c>
      <c r="H3781" s="4">
        <v>0</v>
      </c>
      <c r="I3781" s="6">
        <v>13690000</v>
      </c>
      <c r="J3781" s="6">
        <v>4023936</v>
      </c>
      <c r="K3781" s="7">
        <f t="shared" si="118"/>
        <v>9666064</v>
      </c>
      <c r="L3781" s="4" t="str">
        <f t="shared" si="119"/>
        <v>SIN REPORTE</v>
      </c>
    </row>
    <row r="3782" spans="1:12" x14ac:dyDescent="0.2">
      <c r="A3782" s="4" t="s">
        <v>11</v>
      </c>
      <c r="B3782" s="4" t="s">
        <v>12</v>
      </c>
      <c r="C3782" s="4" t="s">
        <v>1502</v>
      </c>
      <c r="D3782" s="4" t="s">
        <v>4096</v>
      </c>
      <c r="E3782" s="4" t="s">
        <v>7883</v>
      </c>
      <c r="F3782" s="4">
        <v>515112</v>
      </c>
      <c r="G3782" s="5" t="s">
        <v>1291</v>
      </c>
      <c r="H3782" s="4">
        <v>0</v>
      </c>
      <c r="I3782" s="6">
        <v>13700000</v>
      </c>
      <c r="J3782" s="6">
        <v>4024940</v>
      </c>
      <c r="K3782" s="7">
        <f t="shared" si="118"/>
        <v>9675060</v>
      </c>
      <c r="L3782" s="4" t="str">
        <f t="shared" si="119"/>
        <v>SIN REPORTE</v>
      </c>
    </row>
    <row r="3783" spans="1:12" x14ac:dyDescent="0.2">
      <c r="A3783" s="4" t="s">
        <v>11</v>
      </c>
      <c r="B3783" s="4" t="s">
        <v>22</v>
      </c>
      <c r="C3783" s="4" t="s">
        <v>1502</v>
      </c>
      <c r="D3783" s="4" t="s">
        <v>4097</v>
      </c>
      <c r="E3783" s="4" t="s">
        <v>7884</v>
      </c>
      <c r="F3783" s="4">
        <v>578284</v>
      </c>
      <c r="G3783" s="5" t="s">
        <v>1291</v>
      </c>
      <c r="H3783" s="4">
        <v>0</v>
      </c>
      <c r="I3783" s="6">
        <v>13710000</v>
      </c>
      <c r="J3783" s="6">
        <v>4025944</v>
      </c>
      <c r="K3783" s="7">
        <f t="shared" si="118"/>
        <v>9684056</v>
      </c>
      <c r="L3783" s="4" t="str">
        <f t="shared" si="119"/>
        <v>SIN REPORTE</v>
      </c>
    </row>
    <row r="3784" spans="1:12" x14ac:dyDescent="0.2">
      <c r="A3784" s="4" t="s">
        <v>11</v>
      </c>
      <c r="B3784" s="4" t="s">
        <v>157</v>
      </c>
      <c r="C3784" s="4" t="s">
        <v>1801</v>
      </c>
      <c r="D3784" s="4" t="s">
        <v>921</v>
      </c>
      <c r="E3784" s="4" t="s">
        <v>7885</v>
      </c>
      <c r="F3784" s="4">
        <v>529659</v>
      </c>
      <c r="G3784" s="5" t="s">
        <v>1291</v>
      </c>
      <c r="H3784" s="4">
        <v>0</v>
      </c>
      <c r="I3784" s="6">
        <v>13720000</v>
      </c>
      <c r="J3784" s="6">
        <v>4026948</v>
      </c>
      <c r="K3784" s="7">
        <f t="shared" si="118"/>
        <v>9693052</v>
      </c>
      <c r="L3784" s="4" t="str">
        <f t="shared" si="119"/>
        <v>SIN REPORTE</v>
      </c>
    </row>
    <row r="3785" spans="1:12" x14ac:dyDescent="0.2">
      <c r="A3785" s="4" t="s">
        <v>11</v>
      </c>
      <c r="B3785" s="4" t="s">
        <v>12</v>
      </c>
      <c r="C3785" s="4" t="s">
        <v>1505</v>
      </c>
      <c r="D3785" s="4" t="s">
        <v>4098</v>
      </c>
      <c r="E3785" s="4" t="s">
        <v>7886</v>
      </c>
      <c r="F3785" s="4">
        <v>114997</v>
      </c>
      <c r="G3785" s="5" t="s">
        <v>1291</v>
      </c>
      <c r="H3785" s="4">
        <v>0</v>
      </c>
      <c r="I3785" s="6">
        <v>13730000</v>
      </c>
      <c r="J3785" s="6">
        <v>4027952</v>
      </c>
      <c r="K3785" s="7">
        <f t="shared" si="118"/>
        <v>9702048</v>
      </c>
      <c r="L3785" s="4" t="str">
        <f t="shared" si="119"/>
        <v>SIN REPORTE</v>
      </c>
    </row>
    <row r="3786" spans="1:12" x14ac:dyDescent="0.2">
      <c r="A3786" s="4" t="s">
        <v>11</v>
      </c>
      <c r="B3786" s="4" t="s">
        <v>16</v>
      </c>
      <c r="C3786" s="4" t="s">
        <v>4099</v>
      </c>
      <c r="D3786" s="4" t="s">
        <v>4100</v>
      </c>
      <c r="E3786" s="4" t="s">
        <v>7887</v>
      </c>
      <c r="F3786" s="4">
        <v>40622</v>
      </c>
      <c r="G3786" s="5" t="s">
        <v>1291</v>
      </c>
      <c r="H3786" s="4">
        <v>0</v>
      </c>
      <c r="I3786" s="6">
        <v>13740000</v>
      </c>
      <c r="J3786" s="6">
        <v>4028956</v>
      </c>
      <c r="K3786" s="7">
        <f t="shared" si="118"/>
        <v>9711044</v>
      </c>
      <c r="L3786" s="4" t="str">
        <f t="shared" si="119"/>
        <v>SIN REPORTE</v>
      </c>
    </row>
    <row r="3787" spans="1:12" x14ac:dyDescent="0.2">
      <c r="A3787" s="4" t="s">
        <v>11</v>
      </c>
      <c r="B3787" s="4" t="s">
        <v>50</v>
      </c>
      <c r="C3787" s="4" t="s">
        <v>4099</v>
      </c>
      <c r="D3787" s="4" t="s">
        <v>4101</v>
      </c>
      <c r="E3787" s="4" t="s">
        <v>7888</v>
      </c>
      <c r="F3787" s="4">
        <v>1503786</v>
      </c>
      <c r="G3787" s="5" t="s">
        <v>1291</v>
      </c>
      <c r="H3787" s="4">
        <v>0</v>
      </c>
      <c r="I3787" s="6">
        <v>13750000</v>
      </c>
      <c r="J3787" s="6">
        <v>4029960</v>
      </c>
      <c r="K3787" s="7">
        <f t="shared" si="118"/>
        <v>9720040</v>
      </c>
      <c r="L3787" s="4" t="str">
        <f t="shared" si="119"/>
        <v>SIN REPORTE</v>
      </c>
    </row>
    <row r="3788" spans="1:12" x14ac:dyDescent="0.2">
      <c r="A3788" s="4" t="s">
        <v>11</v>
      </c>
      <c r="B3788" s="4" t="s">
        <v>19</v>
      </c>
      <c r="C3788" s="4" t="s">
        <v>4102</v>
      </c>
      <c r="D3788" s="4" t="s">
        <v>4103</v>
      </c>
      <c r="E3788" s="4" t="s">
        <v>7889</v>
      </c>
      <c r="F3788" s="4">
        <v>128997</v>
      </c>
      <c r="G3788" s="5" t="s">
        <v>1291</v>
      </c>
      <c r="H3788" s="4">
        <v>0</v>
      </c>
      <c r="I3788" s="6">
        <v>13760000</v>
      </c>
      <c r="J3788" s="6">
        <v>4030964</v>
      </c>
      <c r="K3788" s="7">
        <f t="shared" si="118"/>
        <v>9729036</v>
      </c>
      <c r="L3788" s="4" t="str">
        <f t="shared" si="119"/>
        <v>SIN REPORTE</v>
      </c>
    </row>
    <row r="3789" spans="1:12" x14ac:dyDescent="0.2">
      <c r="A3789" s="4" t="s">
        <v>11</v>
      </c>
      <c r="B3789" s="4" t="s">
        <v>22</v>
      </c>
      <c r="C3789" s="4" t="s">
        <v>4104</v>
      </c>
      <c r="D3789" s="4" t="s">
        <v>4105</v>
      </c>
      <c r="E3789" s="4" t="s">
        <v>7890</v>
      </c>
      <c r="F3789" s="4">
        <v>1611621</v>
      </c>
      <c r="G3789" s="5" t="s">
        <v>1291</v>
      </c>
      <c r="H3789" s="4">
        <v>0</v>
      </c>
      <c r="I3789" s="6">
        <v>13770000</v>
      </c>
      <c r="J3789" s="6">
        <v>4031968</v>
      </c>
      <c r="K3789" s="7">
        <f t="shared" si="118"/>
        <v>9738032</v>
      </c>
      <c r="L3789" s="4" t="str">
        <f t="shared" si="119"/>
        <v>SIN REPORTE</v>
      </c>
    </row>
    <row r="3790" spans="1:12" x14ac:dyDescent="0.2">
      <c r="A3790" s="4" t="s">
        <v>11</v>
      </c>
      <c r="B3790" s="4" t="s">
        <v>25</v>
      </c>
      <c r="C3790" s="4" t="s">
        <v>4106</v>
      </c>
      <c r="D3790" s="4" t="s">
        <v>4107</v>
      </c>
      <c r="E3790" s="4" t="s">
        <v>7891</v>
      </c>
      <c r="F3790" s="4">
        <v>507374</v>
      </c>
      <c r="G3790" s="5" t="s">
        <v>1291</v>
      </c>
      <c r="H3790" s="4">
        <v>0</v>
      </c>
      <c r="I3790" s="6">
        <v>13780000</v>
      </c>
      <c r="J3790" s="6">
        <v>4032972</v>
      </c>
      <c r="K3790" s="7">
        <f t="shared" si="118"/>
        <v>9747028</v>
      </c>
      <c r="L3790" s="4" t="str">
        <f t="shared" si="119"/>
        <v>SIN REPORTE</v>
      </c>
    </row>
    <row r="3791" spans="1:12" x14ac:dyDescent="0.2">
      <c r="A3791" s="4" t="s">
        <v>11</v>
      </c>
      <c r="B3791" s="4" t="s">
        <v>22</v>
      </c>
      <c r="C3791" s="4" t="s">
        <v>4108</v>
      </c>
      <c r="D3791" s="4" t="s">
        <v>4109</v>
      </c>
      <c r="E3791" s="4" t="s">
        <v>7892</v>
      </c>
      <c r="F3791" s="4">
        <v>67716</v>
      </c>
      <c r="G3791" s="5" t="s">
        <v>1291</v>
      </c>
      <c r="H3791" s="4">
        <v>0</v>
      </c>
      <c r="I3791" s="6">
        <v>13790000</v>
      </c>
      <c r="J3791" s="6">
        <v>4033976</v>
      </c>
      <c r="K3791" s="7">
        <f t="shared" si="118"/>
        <v>9756024</v>
      </c>
      <c r="L3791" s="4" t="str">
        <f t="shared" si="119"/>
        <v>SIN REPORTE</v>
      </c>
    </row>
    <row r="3792" spans="1:12" x14ac:dyDescent="0.2">
      <c r="A3792" s="4" t="s">
        <v>11</v>
      </c>
      <c r="B3792" s="4" t="s">
        <v>12</v>
      </c>
      <c r="C3792" s="4" t="s">
        <v>4110</v>
      </c>
      <c r="D3792" s="4" t="s">
        <v>2442</v>
      </c>
      <c r="E3792" s="4" t="s">
        <v>7893</v>
      </c>
      <c r="F3792" s="4">
        <v>585818</v>
      </c>
      <c r="G3792" s="5" t="s">
        <v>1291</v>
      </c>
      <c r="H3792" s="4">
        <v>0</v>
      </c>
      <c r="I3792" s="6">
        <v>13800000</v>
      </c>
      <c r="J3792" s="6">
        <v>4034980</v>
      </c>
      <c r="K3792" s="7">
        <f t="shared" si="118"/>
        <v>9765020</v>
      </c>
      <c r="L3792" s="4" t="str">
        <f t="shared" si="119"/>
        <v>SIN REPORTE</v>
      </c>
    </row>
    <row r="3793" spans="1:12" x14ac:dyDescent="0.2">
      <c r="A3793" s="4" t="s">
        <v>11</v>
      </c>
      <c r="B3793" s="4" t="s">
        <v>12</v>
      </c>
      <c r="C3793" s="4" t="s">
        <v>749</v>
      </c>
      <c r="D3793" s="4" t="s">
        <v>2496</v>
      </c>
      <c r="E3793" s="4" t="s">
        <v>7894</v>
      </c>
      <c r="F3793" s="4">
        <v>119277</v>
      </c>
      <c r="G3793" s="5" t="s">
        <v>1291</v>
      </c>
      <c r="H3793" s="4">
        <v>0</v>
      </c>
      <c r="I3793" s="6">
        <v>13810000</v>
      </c>
      <c r="J3793" s="6">
        <v>4035984</v>
      </c>
      <c r="K3793" s="7">
        <f t="shared" si="118"/>
        <v>9774016</v>
      </c>
      <c r="L3793" s="4" t="str">
        <f t="shared" si="119"/>
        <v>SIN REPORTE</v>
      </c>
    </row>
    <row r="3794" spans="1:12" x14ac:dyDescent="0.2">
      <c r="A3794" s="4" t="s">
        <v>11</v>
      </c>
      <c r="B3794" s="4" t="s">
        <v>25</v>
      </c>
      <c r="C3794" s="4" t="s">
        <v>749</v>
      </c>
      <c r="D3794" s="4" t="s">
        <v>4111</v>
      </c>
      <c r="E3794" s="4" t="s">
        <v>7895</v>
      </c>
      <c r="F3794" s="4">
        <v>3080</v>
      </c>
      <c r="G3794" s="5" t="s">
        <v>1291</v>
      </c>
      <c r="H3794" s="4">
        <v>0</v>
      </c>
      <c r="I3794" s="6">
        <v>13820000</v>
      </c>
      <c r="J3794" s="6">
        <v>4036988</v>
      </c>
      <c r="K3794" s="7">
        <f t="shared" si="118"/>
        <v>9783012</v>
      </c>
      <c r="L3794" s="4" t="str">
        <f t="shared" si="119"/>
        <v>SIN REPORTE</v>
      </c>
    </row>
    <row r="3795" spans="1:12" x14ac:dyDescent="0.2">
      <c r="A3795" s="4" t="s">
        <v>11</v>
      </c>
      <c r="B3795" s="4" t="s">
        <v>19</v>
      </c>
      <c r="C3795" s="4" t="s">
        <v>4112</v>
      </c>
      <c r="D3795" s="4" t="s">
        <v>669</v>
      </c>
      <c r="E3795" s="4" t="s">
        <v>7896</v>
      </c>
      <c r="F3795" s="4">
        <v>515476</v>
      </c>
      <c r="G3795" s="5" t="s">
        <v>1291</v>
      </c>
      <c r="H3795" s="4">
        <v>0</v>
      </c>
      <c r="I3795" s="6">
        <v>13830000</v>
      </c>
      <c r="J3795" s="6">
        <v>4037992</v>
      </c>
      <c r="K3795" s="7">
        <f t="shared" si="118"/>
        <v>9792008</v>
      </c>
      <c r="L3795" s="4" t="str">
        <f t="shared" si="119"/>
        <v>SIN REPORTE</v>
      </c>
    </row>
    <row r="3796" spans="1:12" x14ac:dyDescent="0.2">
      <c r="A3796" s="4" t="s">
        <v>11</v>
      </c>
      <c r="B3796" s="4" t="s">
        <v>16</v>
      </c>
      <c r="C3796" s="4" t="s">
        <v>4113</v>
      </c>
      <c r="D3796" s="4" t="s">
        <v>4114</v>
      </c>
      <c r="E3796" s="4" t="s">
        <v>7897</v>
      </c>
      <c r="F3796" s="4">
        <v>750420</v>
      </c>
      <c r="G3796" s="5" t="s">
        <v>1291</v>
      </c>
      <c r="H3796" s="4">
        <v>0</v>
      </c>
      <c r="I3796" s="6">
        <v>13840000</v>
      </c>
      <c r="J3796" s="6">
        <v>4038996</v>
      </c>
      <c r="K3796" s="7">
        <f t="shared" si="118"/>
        <v>9801004</v>
      </c>
      <c r="L3796" s="4" t="str">
        <f t="shared" si="119"/>
        <v>SIN REPORTE</v>
      </c>
    </row>
    <row r="3797" spans="1:12" x14ac:dyDescent="0.2">
      <c r="A3797" s="4" t="s">
        <v>11</v>
      </c>
      <c r="B3797" s="4" t="s">
        <v>50</v>
      </c>
      <c r="C3797" s="4" t="s">
        <v>4115</v>
      </c>
      <c r="D3797" s="4" t="s">
        <v>4116</v>
      </c>
      <c r="E3797" s="4" t="s">
        <v>7898</v>
      </c>
      <c r="F3797" s="4">
        <v>645927</v>
      </c>
      <c r="G3797" s="5" t="s">
        <v>1291</v>
      </c>
      <c r="H3797" s="4">
        <v>0</v>
      </c>
      <c r="I3797" s="6">
        <v>13850000</v>
      </c>
      <c r="J3797" s="6">
        <v>4040000</v>
      </c>
      <c r="K3797" s="7">
        <f t="shared" si="118"/>
        <v>9810000</v>
      </c>
      <c r="L3797" s="4" t="str">
        <f t="shared" si="119"/>
        <v>SIN REPORTE</v>
      </c>
    </row>
    <row r="3798" spans="1:12" x14ac:dyDescent="0.2">
      <c r="A3798" s="4" t="s">
        <v>11</v>
      </c>
      <c r="B3798" s="4" t="s">
        <v>12</v>
      </c>
      <c r="C3798" s="4" t="s">
        <v>556</v>
      </c>
      <c r="D3798" s="4" t="s">
        <v>3686</v>
      </c>
      <c r="E3798" s="4" t="s">
        <v>7899</v>
      </c>
      <c r="F3798" s="4">
        <v>95337</v>
      </c>
      <c r="G3798" s="5" t="s">
        <v>1291</v>
      </c>
      <c r="H3798" s="4">
        <v>0</v>
      </c>
      <c r="I3798" s="6">
        <v>13860000</v>
      </c>
      <c r="J3798" s="6">
        <v>4041004</v>
      </c>
      <c r="K3798" s="7">
        <f t="shared" si="118"/>
        <v>9818996</v>
      </c>
      <c r="L3798" s="4" t="str">
        <f t="shared" si="119"/>
        <v>SIN REPORTE</v>
      </c>
    </row>
    <row r="3799" spans="1:12" x14ac:dyDescent="0.2">
      <c r="A3799" s="4" t="s">
        <v>11</v>
      </c>
      <c r="B3799" s="4" t="s">
        <v>19</v>
      </c>
      <c r="C3799" s="4" t="s">
        <v>556</v>
      </c>
      <c r="D3799" s="4" t="s">
        <v>904</v>
      </c>
      <c r="E3799" s="4" t="s">
        <v>7900</v>
      </c>
      <c r="F3799" s="4">
        <v>96194</v>
      </c>
      <c r="G3799" s="5" t="s">
        <v>1291</v>
      </c>
      <c r="H3799" s="4">
        <v>0</v>
      </c>
      <c r="I3799" s="6">
        <v>13870000</v>
      </c>
      <c r="J3799" s="6">
        <v>4042008</v>
      </c>
      <c r="K3799" s="7">
        <f t="shared" si="118"/>
        <v>9827992</v>
      </c>
      <c r="L3799" s="4" t="str">
        <f t="shared" si="119"/>
        <v>SIN REPORTE</v>
      </c>
    </row>
    <row r="3800" spans="1:12" x14ac:dyDescent="0.2">
      <c r="A3800" s="4" t="s">
        <v>11</v>
      </c>
      <c r="B3800" s="4" t="s">
        <v>19</v>
      </c>
      <c r="C3800" s="4" t="s">
        <v>556</v>
      </c>
      <c r="D3800" s="4" t="s">
        <v>4117</v>
      </c>
      <c r="E3800" s="4" t="s">
        <v>7901</v>
      </c>
      <c r="F3800" s="4">
        <v>113379</v>
      </c>
      <c r="G3800" s="5" t="s">
        <v>1291</v>
      </c>
      <c r="H3800" s="4">
        <v>0</v>
      </c>
      <c r="I3800" s="6">
        <v>13880000</v>
      </c>
      <c r="J3800" s="6">
        <v>4043012</v>
      </c>
      <c r="K3800" s="7">
        <f t="shared" si="118"/>
        <v>9836988</v>
      </c>
      <c r="L3800" s="4" t="str">
        <f t="shared" si="119"/>
        <v>SIN REPORTE</v>
      </c>
    </row>
    <row r="3801" spans="1:12" x14ac:dyDescent="0.2">
      <c r="A3801" s="4" t="s">
        <v>11</v>
      </c>
      <c r="B3801" s="4" t="s">
        <v>12</v>
      </c>
      <c r="C3801" s="4" t="s">
        <v>869</v>
      </c>
      <c r="D3801" s="4" t="s">
        <v>4118</v>
      </c>
      <c r="E3801" s="4" t="s">
        <v>7902</v>
      </c>
      <c r="F3801" s="4">
        <v>800274</v>
      </c>
      <c r="G3801" s="5" t="s">
        <v>1291</v>
      </c>
      <c r="H3801" s="4">
        <v>0</v>
      </c>
      <c r="I3801" s="6">
        <v>13890000</v>
      </c>
      <c r="J3801" s="6">
        <v>4044016</v>
      </c>
      <c r="K3801" s="7">
        <f t="shared" si="118"/>
        <v>9845984</v>
      </c>
      <c r="L3801" s="4" t="str">
        <f t="shared" si="119"/>
        <v>SIN REPORTE</v>
      </c>
    </row>
    <row r="3802" spans="1:12" x14ac:dyDescent="0.2">
      <c r="A3802" s="4" t="s">
        <v>11</v>
      </c>
      <c r="B3802" s="4" t="s">
        <v>12</v>
      </c>
      <c r="C3802" s="4" t="s">
        <v>869</v>
      </c>
      <c r="D3802" s="4" t="s">
        <v>4119</v>
      </c>
      <c r="E3802" s="4" t="s">
        <v>7903</v>
      </c>
      <c r="F3802" s="4">
        <v>38907</v>
      </c>
      <c r="G3802" s="5" t="s">
        <v>1291</v>
      </c>
      <c r="H3802" s="4">
        <v>0</v>
      </c>
      <c r="I3802" s="6">
        <v>13900000</v>
      </c>
      <c r="J3802" s="6">
        <v>4045020</v>
      </c>
      <c r="K3802" s="7">
        <f t="shared" si="118"/>
        <v>9854980</v>
      </c>
      <c r="L3802" s="4" t="str">
        <f t="shared" si="119"/>
        <v>SIN REPORTE</v>
      </c>
    </row>
    <row r="3803" spans="1:12" x14ac:dyDescent="0.2">
      <c r="A3803" s="4" t="s">
        <v>11</v>
      </c>
      <c r="B3803" s="4" t="s">
        <v>12</v>
      </c>
      <c r="C3803" s="4" t="s">
        <v>218</v>
      </c>
      <c r="D3803" s="4" t="s">
        <v>4120</v>
      </c>
      <c r="E3803" s="4" t="s">
        <v>7904</v>
      </c>
      <c r="F3803" s="4">
        <v>121083</v>
      </c>
      <c r="G3803" s="5" t="s">
        <v>1291</v>
      </c>
      <c r="H3803" s="4">
        <v>0</v>
      </c>
      <c r="I3803" s="6">
        <v>13910000</v>
      </c>
      <c r="J3803" s="6">
        <v>4046024</v>
      </c>
      <c r="K3803" s="7">
        <f t="shared" si="118"/>
        <v>9863976</v>
      </c>
      <c r="L3803" s="4" t="str">
        <f t="shared" si="119"/>
        <v>SIN REPORTE</v>
      </c>
    </row>
    <row r="3804" spans="1:12" x14ac:dyDescent="0.2">
      <c r="A3804" s="4" t="s">
        <v>11</v>
      </c>
      <c r="B3804" s="4" t="s">
        <v>12</v>
      </c>
      <c r="C3804" s="4" t="s">
        <v>4121</v>
      </c>
      <c r="D3804" s="4" t="s">
        <v>1347</v>
      </c>
      <c r="E3804" s="4" t="s">
        <v>7905</v>
      </c>
      <c r="F3804" s="4">
        <v>127692</v>
      </c>
      <c r="G3804" s="5" t="s">
        <v>1291</v>
      </c>
      <c r="H3804" s="4">
        <v>0</v>
      </c>
      <c r="I3804" s="6">
        <v>13920000</v>
      </c>
      <c r="J3804" s="6">
        <v>4047028</v>
      </c>
      <c r="K3804" s="7">
        <f t="shared" si="118"/>
        <v>9872972</v>
      </c>
      <c r="L3804" s="4" t="str">
        <f t="shared" si="119"/>
        <v>SIN REPORTE</v>
      </c>
    </row>
    <row r="3805" spans="1:12" x14ac:dyDescent="0.2">
      <c r="A3805" s="4" t="s">
        <v>11</v>
      </c>
      <c r="B3805" s="4" t="s">
        <v>67</v>
      </c>
      <c r="C3805" s="4" t="s">
        <v>130</v>
      </c>
      <c r="D3805" s="4" t="s">
        <v>3447</v>
      </c>
      <c r="E3805" s="4" t="s">
        <v>7906</v>
      </c>
      <c r="F3805" s="4">
        <v>96541</v>
      </c>
      <c r="G3805" s="5" t="s">
        <v>1291</v>
      </c>
      <c r="H3805" s="4">
        <v>0</v>
      </c>
      <c r="I3805" s="6">
        <v>13930000</v>
      </c>
      <c r="J3805" s="6">
        <v>4048032</v>
      </c>
      <c r="K3805" s="7">
        <f t="shared" si="118"/>
        <v>9881968</v>
      </c>
      <c r="L3805" s="4" t="str">
        <f t="shared" si="119"/>
        <v>SIN REPORTE</v>
      </c>
    </row>
    <row r="3806" spans="1:12" x14ac:dyDescent="0.2">
      <c r="A3806" s="4" t="s">
        <v>11</v>
      </c>
      <c r="B3806" s="4" t="s">
        <v>12</v>
      </c>
      <c r="C3806" s="4" t="s">
        <v>130</v>
      </c>
      <c r="D3806" s="4" t="s">
        <v>600</v>
      </c>
      <c r="E3806" s="4" t="s">
        <v>7907</v>
      </c>
      <c r="F3806" s="4">
        <v>122297</v>
      </c>
      <c r="G3806" s="5" t="s">
        <v>1291</v>
      </c>
      <c r="H3806" s="4">
        <v>0</v>
      </c>
      <c r="I3806" s="6">
        <v>13940000</v>
      </c>
      <c r="J3806" s="6">
        <v>4049036</v>
      </c>
      <c r="K3806" s="7">
        <f t="shared" si="118"/>
        <v>9890964</v>
      </c>
      <c r="L3806" s="4" t="str">
        <f t="shared" si="119"/>
        <v>SIN REPORTE</v>
      </c>
    </row>
    <row r="3807" spans="1:12" x14ac:dyDescent="0.2">
      <c r="A3807" s="4" t="s">
        <v>11</v>
      </c>
      <c r="B3807" s="4" t="s">
        <v>25</v>
      </c>
      <c r="C3807" s="4" t="s">
        <v>130</v>
      </c>
      <c r="D3807" s="4" t="s">
        <v>1347</v>
      </c>
      <c r="E3807" s="4" t="s">
        <v>7908</v>
      </c>
      <c r="F3807" s="4">
        <v>93860</v>
      </c>
      <c r="G3807" s="5" t="s">
        <v>1291</v>
      </c>
      <c r="H3807" s="4">
        <v>0</v>
      </c>
      <c r="I3807" s="6">
        <v>13950000</v>
      </c>
      <c r="J3807" s="6">
        <v>4050040</v>
      </c>
      <c r="K3807" s="7">
        <f t="shared" si="118"/>
        <v>9899960</v>
      </c>
      <c r="L3807" s="4" t="str">
        <f t="shared" si="119"/>
        <v>SIN REPORTE</v>
      </c>
    </row>
    <row r="3808" spans="1:12" x14ac:dyDescent="0.2">
      <c r="A3808" s="4" t="s">
        <v>11</v>
      </c>
      <c r="B3808" s="4" t="s">
        <v>12</v>
      </c>
      <c r="C3808" s="4" t="s">
        <v>130</v>
      </c>
      <c r="D3808" s="4" t="s">
        <v>2651</v>
      </c>
      <c r="E3808" s="4" t="s">
        <v>7909</v>
      </c>
      <c r="F3808" s="4">
        <v>34625</v>
      </c>
      <c r="G3808" s="5" t="s">
        <v>1291</v>
      </c>
      <c r="H3808" s="4">
        <v>0</v>
      </c>
      <c r="I3808" s="6">
        <v>13960000</v>
      </c>
      <c r="J3808" s="6">
        <v>4051044</v>
      </c>
      <c r="K3808" s="7">
        <f t="shared" si="118"/>
        <v>9908956</v>
      </c>
      <c r="L3808" s="4" t="str">
        <f t="shared" si="119"/>
        <v>SIN REPORTE</v>
      </c>
    </row>
    <row r="3809" spans="1:12" x14ac:dyDescent="0.2">
      <c r="A3809" s="4" t="s">
        <v>11</v>
      </c>
      <c r="B3809" s="4" t="s">
        <v>12</v>
      </c>
      <c r="C3809" s="4" t="s">
        <v>130</v>
      </c>
      <c r="D3809" s="4" t="s">
        <v>4122</v>
      </c>
      <c r="E3809" s="4" t="s">
        <v>7910</v>
      </c>
      <c r="F3809" s="4">
        <v>1686979</v>
      </c>
      <c r="G3809" s="5" t="s">
        <v>1291</v>
      </c>
      <c r="H3809" s="4">
        <v>0</v>
      </c>
      <c r="I3809" s="6">
        <v>13970000</v>
      </c>
      <c r="J3809" s="6">
        <v>4052048</v>
      </c>
      <c r="K3809" s="7">
        <f t="shared" si="118"/>
        <v>9917952</v>
      </c>
      <c r="L3809" s="4" t="str">
        <f t="shared" si="119"/>
        <v>SIN REPORTE</v>
      </c>
    </row>
    <row r="3810" spans="1:12" x14ac:dyDescent="0.2">
      <c r="A3810" s="4" t="s">
        <v>11</v>
      </c>
      <c r="B3810" s="4" t="s">
        <v>25</v>
      </c>
      <c r="C3810" s="4" t="s">
        <v>130</v>
      </c>
      <c r="D3810" s="4" t="s">
        <v>597</v>
      </c>
      <c r="E3810" s="4" t="s">
        <v>7911</v>
      </c>
      <c r="F3810" s="4">
        <v>1614922</v>
      </c>
      <c r="G3810" s="5" t="s">
        <v>1291</v>
      </c>
      <c r="H3810" s="4">
        <v>0</v>
      </c>
      <c r="I3810" s="6">
        <v>13980000</v>
      </c>
      <c r="J3810" s="6">
        <v>4053052</v>
      </c>
      <c r="K3810" s="7">
        <f t="shared" si="118"/>
        <v>9926948</v>
      </c>
      <c r="L3810" s="4" t="str">
        <f t="shared" si="119"/>
        <v>SIN REPORTE</v>
      </c>
    </row>
    <row r="3811" spans="1:12" x14ac:dyDescent="0.2">
      <c r="A3811" s="4" t="s">
        <v>11</v>
      </c>
      <c r="B3811" s="4" t="s">
        <v>12</v>
      </c>
      <c r="C3811" s="4" t="s">
        <v>4123</v>
      </c>
      <c r="D3811" s="4" t="s">
        <v>1522</v>
      </c>
      <c r="E3811" s="4" t="s">
        <v>7912</v>
      </c>
      <c r="F3811" s="4">
        <v>672962</v>
      </c>
      <c r="G3811" s="5" t="s">
        <v>1291</v>
      </c>
      <c r="H3811" s="4">
        <v>0</v>
      </c>
      <c r="I3811" s="6">
        <v>13990000</v>
      </c>
      <c r="J3811" s="6">
        <v>4054056</v>
      </c>
      <c r="K3811" s="7">
        <f t="shared" si="118"/>
        <v>9935944</v>
      </c>
      <c r="L3811" s="4" t="str">
        <f t="shared" si="119"/>
        <v>SIN REPORTE</v>
      </c>
    </row>
    <row r="3812" spans="1:12" x14ac:dyDescent="0.2">
      <c r="A3812" s="4" t="s">
        <v>11</v>
      </c>
      <c r="B3812" s="4" t="s">
        <v>22</v>
      </c>
      <c r="C3812" s="4" t="s">
        <v>664</v>
      </c>
      <c r="D3812" s="4" t="s">
        <v>3733</v>
      </c>
      <c r="E3812" s="4" t="s">
        <v>7913</v>
      </c>
      <c r="F3812" s="4">
        <v>1555984</v>
      </c>
      <c r="G3812" s="5" t="s">
        <v>1291</v>
      </c>
      <c r="H3812" s="4">
        <v>0</v>
      </c>
      <c r="I3812" s="6">
        <v>14000000</v>
      </c>
      <c r="J3812" s="6">
        <v>4055060</v>
      </c>
      <c r="K3812" s="7">
        <f t="shared" si="118"/>
        <v>9944940</v>
      </c>
      <c r="L3812" s="4" t="str">
        <f t="shared" si="119"/>
        <v>SIN REPORTE</v>
      </c>
    </row>
    <row r="3813" spans="1:12" x14ac:dyDescent="0.2">
      <c r="A3813" s="4" t="s">
        <v>11</v>
      </c>
      <c r="B3813" s="4" t="s">
        <v>22</v>
      </c>
      <c r="C3813" s="4" t="s">
        <v>4124</v>
      </c>
      <c r="D3813" s="4" t="s">
        <v>3447</v>
      </c>
      <c r="E3813" s="4" t="s">
        <v>7914</v>
      </c>
      <c r="F3813" s="4">
        <v>67815</v>
      </c>
      <c r="G3813" s="5" t="s">
        <v>1291</v>
      </c>
      <c r="H3813" s="4">
        <v>0</v>
      </c>
      <c r="I3813" s="6">
        <v>14010000</v>
      </c>
      <c r="J3813" s="6">
        <v>4056064</v>
      </c>
      <c r="K3813" s="7">
        <f t="shared" si="118"/>
        <v>9953936</v>
      </c>
      <c r="L3813" s="4" t="str">
        <f t="shared" si="119"/>
        <v>SIN REPORTE</v>
      </c>
    </row>
    <row r="3814" spans="1:12" x14ac:dyDescent="0.2">
      <c r="A3814" s="4" t="s">
        <v>11</v>
      </c>
      <c r="B3814" s="4" t="s">
        <v>22</v>
      </c>
      <c r="C3814" s="4" t="s">
        <v>4125</v>
      </c>
      <c r="D3814" s="4" t="s">
        <v>427</v>
      </c>
      <c r="E3814" s="4" t="s">
        <v>7915</v>
      </c>
      <c r="F3814" s="4">
        <v>36729</v>
      </c>
      <c r="G3814" s="5" t="s">
        <v>1291</v>
      </c>
      <c r="H3814" s="4">
        <v>0</v>
      </c>
      <c r="I3814" s="6">
        <v>14020000</v>
      </c>
      <c r="J3814" s="6">
        <v>4057068</v>
      </c>
      <c r="K3814" s="7">
        <f t="shared" si="118"/>
        <v>9962932</v>
      </c>
      <c r="L3814" s="4" t="str">
        <f t="shared" si="119"/>
        <v>SIN REPORTE</v>
      </c>
    </row>
    <row r="3815" spans="1:12" x14ac:dyDescent="0.2">
      <c r="A3815" s="4" t="s">
        <v>11</v>
      </c>
      <c r="B3815" s="4" t="s">
        <v>50</v>
      </c>
      <c r="C3815" s="4" t="s">
        <v>4126</v>
      </c>
      <c r="D3815" s="4" t="s">
        <v>1050</v>
      </c>
      <c r="E3815" s="4" t="s">
        <v>7916</v>
      </c>
      <c r="F3815" s="4">
        <v>82707</v>
      </c>
      <c r="G3815" s="5" t="s">
        <v>1291</v>
      </c>
      <c r="H3815" s="4">
        <v>0</v>
      </c>
      <c r="I3815" s="6">
        <v>14030000</v>
      </c>
      <c r="J3815" s="6">
        <v>4058072</v>
      </c>
      <c r="K3815" s="7">
        <f t="shared" si="118"/>
        <v>9971928</v>
      </c>
      <c r="L3815" s="4" t="str">
        <f t="shared" si="119"/>
        <v>SIN REPORTE</v>
      </c>
    </row>
    <row r="3816" spans="1:12" x14ac:dyDescent="0.2">
      <c r="A3816" s="4" t="s">
        <v>11</v>
      </c>
      <c r="B3816" s="4" t="s">
        <v>12</v>
      </c>
      <c r="C3816" s="4" t="s">
        <v>545</v>
      </c>
      <c r="D3816" s="4" t="s">
        <v>1310</v>
      </c>
      <c r="E3816" s="4" t="s">
        <v>7917</v>
      </c>
      <c r="F3816" s="4">
        <v>54987</v>
      </c>
      <c r="G3816" s="5" t="s">
        <v>1291</v>
      </c>
      <c r="H3816" s="4">
        <v>0</v>
      </c>
      <c r="I3816" s="6">
        <v>14040000</v>
      </c>
      <c r="J3816" s="6">
        <v>4059076</v>
      </c>
      <c r="K3816" s="7">
        <f t="shared" si="118"/>
        <v>9980924</v>
      </c>
      <c r="L3816" s="4" t="str">
        <f t="shared" si="119"/>
        <v>SIN REPORTE</v>
      </c>
    </row>
    <row r="3817" spans="1:12" x14ac:dyDescent="0.2">
      <c r="A3817" s="4" t="s">
        <v>11</v>
      </c>
      <c r="B3817" s="4" t="s">
        <v>50</v>
      </c>
      <c r="C3817" s="4" t="s">
        <v>4127</v>
      </c>
      <c r="D3817" s="4" t="s">
        <v>1577</v>
      </c>
      <c r="E3817" s="4" t="s">
        <v>7918</v>
      </c>
      <c r="F3817" s="4">
        <v>1503794</v>
      </c>
      <c r="G3817" s="5" t="s">
        <v>1291</v>
      </c>
      <c r="H3817" s="4">
        <v>0</v>
      </c>
      <c r="I3817" s="6">
        <v>14050000</v>
      </c>
      <c r="J3817" s="6">
        <v>4060080</v>
      </c>
      <c r="K3817" s="7">
        <f t="shared" si="118"/>
        <v>9989920</v>
      </c>
      <c r="L3817" s="4" t="str">
        <f t="shared" si="119"/>
        <v>SIN REPORTE</v>
      </c>
    </row>
    <row r="3818" spans="1:12" x14ac:dyDescent="0.2">
      <c r="A3818" s="4" t="s">
        <v>11</v>
      </c>
      <c r="B3818" s="4" t="s">
        <v>12</v>
      </c>
      <c r="C3818" s="4" t="s">
        <v>1530</v>
      </c>
      <c r="D3818" s="4" t="s">
        <v>79</v>
      </c>
      <c r="E3818" s="4" t="s">
        <v>7919</v>
      </c>
      <c r="F3818" s="4">
        <v>44244</v>
      </c>
      <c r="G3818" s="5" t="s">
        <v>1291</v>
      </c>
      <c r="H3818" s="4">
        <v>0</v>
      </c>
      <c r="I3818" s="6">
        <v>14060000</v>
      </c>
      <c r="J3818" s="6">
        <v>4061084</v>
      </c>
      <c r="K3818" s="7">
        <f t="shared" si="118"/>
        <v>9998916</v>
      </c>
      <c r="L3818" s="4" t="str">
        <f t="shared" si="119"/>
        <v>SIN REPORTE</v>
      </c>
    </row>
    <row r="3819" spans="1:12" x14ac:dyDescent="0.2">
      <c r="A3819" s="4" t="s">
        <v>11</v>
      </c>
      <c r="B3819" s="4" t="s">
        <v>12</v>
      </c>
      <c r="C3819" s="4" t="s">
        <v>4128</v>
      </c>
      <c r="D3819" s="4" t="s">
        <v>541</v>
      </c>
      <c r="E3819" s="4" t="s">
        <v>7920</v>
      </c>
      <c r="F3819" s="4">
        <v>87698</v>
      </c>
      <c r="G3819" s="5" t="s">
        <v>1291</v>
      </c>
      <c r="H3819" s="4">
        <v>0</v>
      </c>
      <c r="I3819" s="6">
        <v>14070000</v>
      </c>
      <c r="J3819" s="6">
        <v>4062088</v>
      </c>
      <c r="K3819" s="7">
        <f t="shared" si="118"/>
        <v>10007912</v>
      </c>
      <c r="L3819" s="4" t="str">
        <f t="shared" si="119"/>
        <v>SIN REPORTE</v>
      </c>
    </row>
    <row r="3820" spans="1:12" x14ac:dyDescent="0.2">
      <c r="A3820" s="4" t="s">
        <v>11</v>
      </c>
      <c r="B3820" s="4" t="s">
        <v>19</v>
      </c>
      <c r="C3820" s="4" t="s">
        <v>4129</v>
      </c>
      <c r="D3820" s="4" t="s">
        <v>4130</v>
      </c>
      <c r="E3820" s="4" t="s">
        <v>7921</v>
      </c>
      <c r="F3820" s="4">
        <v>44111</v>
      </c>
      <c r="G3820" s="5" t="s">
        <v>1291</v>
      </c>
      <c r="H3820" s="4">
        <v>0</v>
      </c>
      <c r="I3820" s="6">
        <v>14080000</v>
      </c>
      <c r="J3820" s="6">
        <v>4063092</v>
      </c>
      <c r="K3820" s="7">
        <f t="shared" si="118"/>
        <v>10016908</v>
      </c>
      <c r="L3820" s="4" t="str">
        <f t="shared" si="119"/>
        <v>SIN REPORTE</v>
      </c>
    </row>
    <row r="3821" spans="1:12" x14ac:dyDescent="0.2">
      <c r="A3821" s="4" t="s">
        <v>11</v>
      </c>
      <c r="B3821" s="4" t="s">
        <v>19</v>
      </c>
      <c r="C3821" s="4" t="s">
        <v>766</v>
      </c>
      <c r="D3821" s="4" t="s">
        <v>2627</v>
      </c>
      <c r="E3821" s="4" t="s">
        <v>7922</v>
      </c>
      <c r="F3821" s="4">
        <v>55927</v>
      </c>
      <c r="G3821" s="5" t="s">
        <v>1291</v>
      </c>
      <c r="H3821" s="4">
        <v>0</v>
      </c>
      <c r="I3821" s="6">
        <v>14090000</v>
      </c>
      <c r="J3821" s="6">
        <v>4064096</v>
      </c>
      <c r="K3821" s="7">
        <f t="shared" si="118"/>
        <v>10025904</v>
      </c>
      <c r="L3821" s="4" t="str">
        <f t="shared" si="119"/>
        <v>SIN REPORTE</v>
      </c>
    </row>
    <row r="3822" spans="1:12" x14ac:dyDescent="0.2">
      <c r="A3822" s="4" t="s">
        <v>11</v>
      </c>
      <c r="B3822" s="4" t="s">
        <v>12</v>
      </c>
      <c r="C3822" s="4" t="s">
        <v>4131</v>
      </c>
      <c r="D3822" s="4" t="s">
        <v>1348</v>
      </c>
      <c r="E3822" s="4" t="s">
        <v>7923</v>
      </c>
      <c r="F3822" s="4">
        <v>47130</v>
      </c>
      <c r="G3822" s="5" t="s">
        <v>1291</v>
      </c>
      <c r="H3822" s="4">
        <v>0</v>
      </c>
      <c r="I3822" s="6">
        <v>14100000</v>
      </c>
      <c r="J3822" s="6">
        <v>4065100</v>
      </c>
      <c r="K3822" s="7">
        <f t="shared" si="118"/>
        <v>10034900</v>
      </c>
      <c r="L3822" s="4" t="str">
        <f t="shared" si="119"/>
        <v>SIN REPORTE</v>
      </c>
    </row>
    <row r="3823" spans="1:12" x14ac:dyDescent="0.2">
      <c r="A3823" s="4" t="s">
        <v>11</v>
      </c>
      <c r="B3823" s="4" t="s">
        <v>16</v>
      </c>
      <c r="C3823" s="4" t="s">
        <v>4132</v>
      </c>
      <c r="D3823" s="4" t="s">
        <v>4133</v>
      </c>
      <c r="E3823" s="4" t="s">
        <v>7924</v>
      </c>
      <c r="F3823" s="4">
        <v>514701</v>
      </c>
      <c r="G3823" s="5" t="s">
        <v>1291</v>
      </c>
      <c r="H3823" s="4">
        <v>0</v>
      </c>
      <c r="I3823" s="6">
        <v>14110000</v>
      </c>
      <c r="J3823" s="6">
        <v>4066104</v>
      </c>
      <c r="K3823" s="7">
        <f t="shared" si="118"/>
        <v>10043896</v>
      </c>
      <c r="L3823" s="4" t="str">
        <f t="shared" si="119"/>
        <v>SIN REPORTE</v>
      </c>
    </row>
    <row r="3824" spans="1:12" x14ac:dyDescent="0.2">
      <c r="A3824" s="4" t="s">
        <v>11</v>
      </c>
      <c r="B3824" s="4" t="s">
        <v>50</v>
      </c>
      <c r="C3824" s="4" t="s">
        <v>4134</v>
      </c>
      <c r="D3824" s="4" t="s">
        <v>2457</v>
      </c>
      <c r="E3824" s="4" t="s">
        <v>7925</v>
      </c>
      <c r="F3824" s="4">
        <v>1555463</v>
      </c>
      <c r="G3824" s="5" t="s">
        <v>1291</v>
      </c>
      <c r="H3824" s="4">
        <v>0</v>
      </c>
      <c r="I3824" s="6">
        <v>14120000</v>
      </c>
      <c r="J3824" s="6">
        <v>4067108</v>
      </c>
      <c r="K3824" s="7">
        <f t="shared" si="118"/>
        <v>10052892</v>
      </c>
      <c r="L3824" s="4" t="str">
        <f t="shared" si="119"/>
        <v>SIN REPORTE</v>
      </c>
    </row>
    <row r="3825" spans="1:12" x14ac:dyDescent="0.2">
      <c r="A3825" s="4" t="s">
        <v>11</v>
      </c>
      <c r="B3825" s="4" t="s">
        <v>16</v>
      </c>
      <c r="C3825" s="4" t="s">
        <v>1085</v>
      </c>
      <c r="D3825" s="4" t="s">
        <v>4135</v>
      </c>
      <c r="E3825" s="4" t="s">
        <v>7926</v>
      </c>
      <c r="F3825" s="4">
        <v>1075918</v>
      </c>
      <c r="G3825" s="5" t="s">
        <v>1291</v>
      </c>
      <c r="H3825" s="4">
        <v>0</v>
      </c>
      <c r="I3825" s="6">
        <v>14130000</v>
      </c>
      <c r="J3825" s="6">
        <v>4068112</v>
      </c>
      <c r="K3825" s="7">
        <f t="shared" si="118"/>
        <v>10061888</v>
      </c>
      <c r="L3825" s="4" t="str">
        <f t="shared" si="119"/>
        <v>SIN REPORTE</v>
      </c>
    </row>
    <row r="3826" spans="1:12" x14ac:dyDescent="0.2">
      <c r="A3826" s="4" t="s">
        <v>11</v>
      </c>
      <c r="B3826" s="4" t="s">
        <v>157</v>
      </c>
      <c r="C3826" s="4" t="s">
        <v>4136</v>
      </c>
      <c r="D3826" s="4" t="s">
        <v>4137</v>
      </c>
      <c r="E3826" s="4" t="s">
        <v>7927</v>
      </c>
      <c r="F3826" s="4">
        <v>1745072</v>
      </c>
      <c r="G3826" s="5" t="s">
        <v>1291</v>
      </c>
      <c r="H3826" s="4">
        <v>0</v>
      </c>
      <c r="I3826" s="6">
        <v>14140000</v>
      </c>
      <c r="J3826" s="6">
        <v>4069116</v>
      </c>
      <c r="K3826" s="7">
        <f t="shared" si="118"/>
        <v>10070884</v>
      </c>
      <c r="L3826" s="4" t="str">
        <f t="shared" si="119"/>
        <v>SIN REPORTE</v>
      </c>
    </row>
    <row r="3827" spans="1:12" x14ac:dyDescent="0.2">
      <c r="A3827" s="4" t="s">
        <v>11</v>
      </c>
      <c r="B3827" s="4" t="s">
        <v>19</v>
      </c>
      <c r="C3827" s="4" t="s">
        <v>1537</v>
      </c>
      <c r="D3827" s="4" t="s">
        <v>327</v>
      </c>
      <c r="E3827" s="4" t="s">
        <v>7928</v>
      </c>
      <c r="F3827" s="4">
        <v>1011327</v>
      </c>
      <c r="G3827" s="5" t="s">
        <v>1291</v>
      </c>
      <c r="H3827" s="4">
        <v>0</v>
      </c>
      <c r="I3827" s="6">
        <v>14150000</v>
      </c>
      <c r="J3827" s="6">
        <v>4070120</v>
      </c>
      <c r="K3827" s="7">
        <f t="shared" si="118"/>
        <v>10079880</v>
      </c>
      <c r="L3827" s="4" t="str">
        <f t="shared" si="119"/>
        <v>SIN REPORTE</v>
      </c>
    </row>
    <row r="3828" spans="1:12" x14ac:dyDescent="0.2">
      <c r="A3828" s="4" t="s">
        <v>11</v>
      </c>
      <c r="B3828" s="4" t="s">
        <v>16</v>
      </c>
      <c r="C3828" s="4" t="s">
        <v>1537</v>
      </c>
      <c r="D3828" s="4" t="s">
        <v>917</v>
      </c>
      <c r="E3828" s="4" t="s">
        <v>7929</v>
      </c>
      <c r="F3828" s="4">
        <v>82251</v>
      </c>
      <c r="G3828" s="5" t="s">
        <v>1291</v>
      </c>
      <c r="H3828" s="4">
        <v>0</v>
      </c>
      <c r="I3828" s="6">
        <v>14160000</v>
      </c>
      <c r="J3828" s="6">
        <v>4071124</v>
      </c>
      <c r="K3828" s="7">
        <f t="shared" si="118"/>
        <v>10088876</v>
      </c>
      <c r="L3828" s="4" t="str">
        <f t="shared" si="119"/>
        <v>SIN REPORTE</v>
      </c>
    </row>
    <row r="3829" spans="1:12" x14ac:dyDescent="0.2">
      <c r="A3829" s="4" t="s">
        <v>11</v>
      </c>
      <c r="B3829" s="4" t="s">
        <v>12</v>
      </c>
      <c r="C3829" s="4" t="s">
        <v>1537</v>
      </c>
      <c r="D3829" s="4" t="s">
        <v>789</v>
      </c>
      <c r="E3829" s="4" t="s">
        <v>7930</v>
      </c>
      <c r="F3829" s="4">
        <v>3411</v>
      </c>
      <c r="G3829" s="5" t="s">
        <v>1291</v>
      </c>
      <c r="H3829" s="4">
        <v>0</v>
      </c>
      <c r="I3829" s="6">
        <v>14170000</v>
      </c>
      <c r="J3829" s="6">
        <v>4072128</v>
      </c>
      <c r="K3829" s="7">
        <f t="shared" si="118"/>
        <v>10097872</v>
      </c>
      <c r="L3829" s="4" t="str">
        <f t="shared" si="119"/>
        <v>SIN REPORTE</v>
      </c>
    </row>
    <row r="3830" spans="1:12" x14ac:dyDescent="0.2">
      <c r="A3830" s="4" t="s">
        <v>11</v>
      </c>
      <c r="B3830" s="4" t="s">
        <v>157</v>
      </c>
      <c r="C3830" s="4" t="s">
        <v>1537</v>
      </c>
      <c r="D3830" s="4" t="s">
        <v>458</v>
      </c>
      <c r="E3830" s="4" t="s">
        <v>7931</v>
      </c>
      <c r="F3830" s="4">
        <v>597045</v>
      </c>
      <c r="G3830" s="5" t="s">
        <v>1291</v>
      </c>
      <c r="H3830" s="4">
        <v>0</v>
      </c>
      <c r="I3830" s="6">
        <v>14180000</v>
      </c>
      <c r="J3830" s="6">
        <v>4073132</v>
      </c>
      <c r="K3830" s="7">
        <f t="shared" si="118"/>
        <v>10106868</v>
      </c>
      <c r="L3830" s="4" t="str">
        <f t="shared" si="119"/>
        <v>SIN REPORTE</v>
      </c>
    </row>
    <row r="3831" spans="1:12" x14ac:dyDescent="0.2">
      <c r="A3831" s="4" t="s">
        <v>11</v>
      </c>
      <c r="B3831" s="4" t="s">
        <v>19</v>
      </c>
      <c r="C3831" s="4" t="s">
        <v>1537</v>
      </c>
      <c r="D3831" s="4" t="s">
        <v>4138</v>
      </c>
      <c r="E3831" s="4" t="s">
        <v>7932</v>
      </c>
      <c r="F3831" s="4">
        <v>50035</v>
      </c>
      <c r="G3831" s="5" t="s">
        <v>1291</v>
      </c>
      <c r="H3831" s="4">
        <v>0</v>
      </c>
      <c r="I3831" s="6">
        <v>14190000</v>
      </c>
      <c r="J3831" s="6">
        <v>4074136</v>
      </c>
      <c r="K3831" s="7">
        <f t="shared" si="118"/>
        <v>10115864</v>
      </c>
      <c r="L3831" s="4" t="str">
        <f t="shared" si="119"/>
        <v>SIN REPORTE</v>
      </c>
    </row>
    <row r="3832" spans="1:12" x14ac:dyDescent="0.2">
      <c r="A3832" s="4" t="s">
        <v>11</v>
      </c>
      <c r="B3832" s="4" t="s">
        <v>12</v>
      </c>
      <c r="C3832" s="4" t="s">
        <v>944</v>
      </c>
      <c r="D3832" s="4" t="s">
        <v>327</v>
      </c>
      <c r="E3832" s="4" t="s">
        <v>7933</v>
      </c>
      <c r="F3832" s="4">
        <v>1424264</v>
      </c>
      <c r="G3832" s="5" t="s">
        <v>1291</v>
      </c>
      <c r="H3832" s="4">
        <v>0</v>
      </c>
      <c r="I3832" s="6">
        <v>14200000</v>
      </c>
      <c r="J3832" s="6">
        <v>4075140</v>
      </c>
      <c r="K3832" s="7">
        <f t="shared" si="118"/>
        <v>10124860</v>
      </c>
      <c r="L3832" s="4" t="str">
        <f t="shared" si="119"/>
        <v>SIN REPORTE</v>
      </c>
    </row>
    <row r="3833" spans="1:12" x14ac:dyDescent="0.2">
      <c r="A3833" s="4" t="s">
        <v>11</v>
      </c>
      <c r="B3833" s="4" t="s">
        <v>12</v>
      </c>
      <c r="C3833" s="4" t="s">
        <v>944</v>
      </c>
      <c r="D3833" s="4" t="s">
        <v>4139</v>
      </c>
      <c r="E3833" s="4" t="s">
        <v>7934</v>
      </c>
      <c r="F3833" s="4">
        <v>740009</v>
      </c>
      <c r="G3833" s="5" t="s">
        <v>1291</v>
      </c>
      <c r="H3833" s="4">
        <v>0</v>
      </c>
      <c r="I3833" s="6">
        <v>14210000</v>
      </c>
      <c r="J3833" s="6">
        <v>4076144</v>
      </c>
      <c r="K3833" s="7">
        <f t="shared" si="118"/>
        <v>10133856</v>
      </c>
      <c r="L3833" s="4" t="str">
        <f t="shared" si="119"/>
        <v>SIN REPORTE</v>
      </c>
    </row>
    <row r="3834" spans="1:12" x14ac:dyDescent="0.2">
      <c r="A3834" s="4" t="s">
        <v>11</v>
      </c>
      <c r="B3834" s="4" t="s">
        <v>25</v>
      </c>
      <c r="C3834" s="4" t="s">
        <v>944</v>
      </c>
      <c r="D3834" s="4" t="s">
        <v>4140</v>
      </c>
      <c r="E3834" s="4" t="s">
        <v>7935</v>
      </c>
      <c r="F3834" s="4">
        <v>751394</v>
      </c>
      <c r="G3834" s="5" t="s">
        <v>1291</v>
      </c>
      <c r="H3834" s="4">
        <v>0</v>
      </c>
      <c r="I3834" s="6">
        <v>14220000</v>
      </c>
      <c r="J3834" s="6">
        <v>4077148</v>
      </c>
      <c r="K3834" s="7">
        <f t="shared" si="118"/>
        <v>10142852</v>
      </c>
      <c r="L3834" s="4" t="str">
        <f t="shared" si="119"/>
        <v>SIN REPORTE</v>
      </c>
    </row>
    <row r="3835" spans="1:12" x14ac:dyDescent="0.2">
      <c r="A3835" s="4" t="s">
        <v>11</v>
      </c>
      <c r="B3835" s="4" t="s">
        <v>12</v>
      </c>
      <c r="C3835" s="4" t="s">
        <v>4141</v>
      </c>
      <c r="D3835" s="4" t="s">
        <v>2868</v>
      </c>
      <c r="E3835" s="4" t="s">
        <v>7936</v>
      </c>
      <c r="F3835" s="4">
        <v>38725</v>
      </c>
      <c r="G3835" s="5" t="s">
        <v>1291</v>
      </c>
      <c r="H3835" s="4">
        <v>0</v>
      </c>
      <c r="I3835" s="6">
        <v>14230000</v>
      </c>
      <c r="J3835" s="6">
        <v>4078152</v>
      </c>
      <c r="K3835" s="7">
        <f t="shared" si="118"/>
        <v>10151848</v>
      </c>
      <c r="L3835" s="4" t="str">
        <f t="shared" si="119"/>
        <v>SIN REPORTE</v>
      </c>
    </row>
    <row r="3836" spans="1:12" x14ac:dyDescent="0.2">
      <c r="A3836" s="4" t="s">
        <v>11</v>
      </c>
      <c r="B3836" s="4" t="s">
        <v>12</v>
      </c>
      <c r="C3836" s="4" t="s">
        <v>1542</v>
      </c>
      <c r="D3836" s="4" t="s">
        <v>938</v>
      </c>
      <c r="E3836" s="4" t="s">
        <v>7937</v>
      </c>
      <c r="F3836" s="4">
        <v>118295</v>
      </c>
      <c r="G3836" s="5" t="s">
        <v>1291</v>
      </c>
      <c r="H3836" s="4">
        <v>0</v>
      </c>
      <c r="I3836" s="6">
        <v>14240000</v>
      </c>
      <c r="J3836" s="6">
        <v>4079156</v>
      </c>
      <c r="K3836" s="7">
        <f t="shared" si="118"/>
        <v>10160844</v>
      </c>
      <c r="L3836" s="4" t="str">
        <f t="shared" si="119"/>
        <v>SIN REPORTE</v>
      </c>
    </row>
    <row r="3837" spans="1:12" x14ac:dyDescent="0.2">
      <c r="A3837" s="4" t="s">
        <v>11</v>
      </c>
      <c r="B3837" s="4" t="s">
        <v>50</v>
      </c>
      <c r="C3837" s="4" t="s">
        <v>1542</v>
      </c>
      <c r="D3837" s="4" t="s">
        <v>1083</v>
      </c>
      <c r="E3837" s="4" t="s">
        <v>7938</v>
      </c>
      <c r="F3837" s="4">
        <v>82822</v>
      </c>
      <c r="G3837" s="5" t="s">
        <v>1291</v>
      </c>
      <c r="H3837" s="4">
        <v>0</v>
      </c>
      <c r="I3837" s="6">
        <v>14250000</v>
      </c>
      <c r="J3837" s="6">
        <v>4080160</v>
      </c>
      <c r="K3837" s="7">
        <f t="shared" si="118"/>
        <v>10169840</v>
      </c>
      <c r="L3837" s="4" t="str">
        <f t="shared" si="119"/>
        <v>SIN REPORTE</v>
      </c>
    </row>
    <row r="3838" spans="1:12" x14ac:dyDescent="0.2">
      <c r="A3838" s="4" t="s">
        <v>11</v>
      </c>
      <c r="B3838" s="4" t="s">
        <v>16</v>
      </c>
      <c r="C3838" s="4" t="s">
        <v>4142</v>
      </c>
      <c r="D3838" s="4" t="s">
        <v>4143</v>
      </c>
      <c r="E3838" s="4" t="s">
        <v>7939</v>
      </c>
      <c r="F3838" s="4">
        <v>1537289</v>
      </c>
      <c r="G3838" s="5" t="s">
        <v>1291</v>
      </c>
      <c r="H3838" s="4">
        <v>0</v>
      </c>
      <c r="I3838" s="6">
        <v>14260000</v>
      </c>
      <c r="J3838" s="6">
        <v>4081164</v>
      </c>
      <c r="K3838" s="7">
        <f t="shared" si="118"/>
        <v>10178836</v>
      </c>
      <c r="L3838" s="4" t="str">
        <f t="shared" si="119"/>
        <v>SIN REPORTE</v>
      </c>
    </row>
    <row r="3839" spans="1:12" x14ac:dyDescent="0.2">
      <c r="A3839" s="4" t="s">
        <v>11</v>
      </c>
      <c r="B3839" s="4" t="s">
        <v>50</v>
      </c>
      <c r="C3839" s="4" t="s">
        <v>4142</v>
      </c>
      <c r="D3839" s="4" t="s">
        <v>4144</v>
      </c>
      <c r="E3839" s="4" t="s">
        <v>7940</v>
      </c>
      <c r="F3839" s="4">
        <v>87805</v>
      </c>
      <c r="G3839" s="5" t="s">
        <v>1291</v>
      </c>
      <c r="H3839" s="4">
        <v>0</v>
      </c>
      <c r="I3839" s="6">
        <v>14270000</v>
      </c>
      <c r="J3839" s="6">
        <v>4082168</v>
      </c>
      <c r="K3839" s="7">
        <f t="shared" si="118"/>
        <v>10187832</v>
      </c>
      <c r="L3839" s="4" t="str">
        <f t="shared" si="119"/>
        <v>SIN REPORTE</v>
      </c>
    </row>
    <row r="3840" spans="1:12" x14ac:dyDescent="0.2">
      <c r="A3840" s="4" t="s">
        <v>11</v>
      </c>
      <c r="B3840" s="4" t="s">
        <v>19</v>
      </c>
      <c r="C3840" s="4" t="s">
        <v>818</v>
      </c>
      <c r="D3840" s="4" t="s">
        <v>4145</v>
      </c>
      <c r="E3840" s="4" t="s">
        <v>7941</v>
      </c>
      <c r="F3840" s="4">
        <v>52130</v>
      </c>
      <c r="G3840" s="5" t="s">
        <v>1291</v>
      </c>
      <c r="H3840" s="4">
        <v>0</v>
      </c>
      <c r="I3840" s="6">
        <v>14280000</v>
      </c>
      <c r="J3840" s="6">
        <v>4083172</v>
      </c>
      <c r="K3840" s="7">
        <f t="shared" si="118"/>
        <v>10196828</v>
      </c>
      <c r="L3840" s="4" t="str">
        <f t="shared" si="119"/>
        <v>SIN REPORTE</v>
      </c>
    </row>
    <row r="3841" spans="1:12" x14ac:dyDescent="0.2">
      <c r="A3841" s="4" t="s">
        <v>11</v>
      </c>
      <c r="B3841" s="4" t="s">
        <v>12</v>
      </c>
      <c r="C3841" s="4" t="s">
        <v>818</v>
      </c>
      <c r="D3841" s="4" t="s">
        <v>468</v>
      </c>
      <c r="E3841" s="4" t="s">
        <v>7942</v>
      </c>
      <c r="F3841" s="4">
        <v>1142015</v>
      </c>
      <c r="G3841" s="5" t="s">
        <v>1291</v>
      </c>
      <c r="H3841" s="4">
        <v>0</v>
      </c>
      <c r="I3841" s="6">
        <v>14290000</v>
      </c>
      <c r="J3841" s="6">
        <v>4084176</v>
      </c>
      <c r="K3841" s="7">
        <f t="shared" si="118"/>
        <v>10205824</v>
      </c>
      <c r="L3841" s="4" t="str">
        <f t="shared" si="119"/>
        <v>SIN REPORTE</v>
      </c>
    </row>
    <row r="3842" spans="1:12" x14ac:dyDescent="0.2">
      <c r="A3842" s="4" t="s">
        <v>11</v>
      </c>
      <c r="B3842" s="4" t="s">
        <v>19</v>
      </c>
      <c r="C3842" s="4" t="s">
        <v>4146</v>
      </c>
      <c r="D3842" s="4" t="s">
        <v>1486</v>
      </c>
      <c r="E3842" s="4" t="s">
        <v>7943</v>
      </c>
      <c r="F3842" s="4">
        <v>1624897</v>
      </c>
      <c r="G3842" s="5" t="s">
        <v>1291</v>
      </c>
      <c r="H3842" s="4">
        <v>0</v>
      </c>
      <c r="I3842" s="6">
        <v>14300000</v>
      </c>
      <c r="J3842" s="6">
        <v>4085180</v>
      </c>
      <c r="K3842" s="7">
        <f t="shared" si="118"/>
        <v>10214820</v>
      </c>
      <c r="L3842" s="4" t="str">
        <f t="shared" si="119"/>
        <v>SIN REPORTE</v>
      </c>
    </row>
    <row r="3843" spans="1:12" x14ac:dyDescent="0.2">
      <c r="A3843" s="4" t="s">
        <v>11</v>
      </c>
      <c r="B3843" s="4" t="s">
        <v>12</v>
      </c>
      <c r="C3843" s="4" t="s">
        <v>564</v>
      </c>
      <c r="D3843" s="4" t="s">
        <v>4147</v>
      </c>
      <c r="E3843" s="4" t="s">
        <v>7944</v>
      </c>
      <c r="F3843" s="4">
        <v>83473</v>
      </c>
      <c r="G3843" s="5" t="s">
        <v>1291</v>
      </c>
      <c r="H3843" s="4">
        <v>0</v>
      </c>
      <c r="I3843" s="6">
        <v>14310000</v>
      </c>
      <c r="J3843" s="6">
        <v>4086184</v>
      </c>
      <c r="K3843" s="7">
        <f t="shared" ref="K3843:K3900" si="120">I3843-J3843</f>
        <v>10223816</v>
      </c>
      <c r="L3843" s="4" t="str">
        <f t="shared" ref="L3843:L3900" si="121">IF(H3843=0,"SIN REPORTE",IF(H3843&lt;=90,"COBRO JURIDICO","CARTERA CASTIGADA"))</f>
        <v>SIN REPORTE</v>
      </c>
    </row>
    <row r="3844" spans="1:12" x14ac:dyDescent="0.2">
      <c r="A3844" s="4" t="s">
        <v>11</v>
      </c>
      <c r="B3844" s="4" t="s">
        <v>12</v>
      </c>
      <c r="C3844" s="4" t="s">
        <v>683</v>
      </c>
      <c r="D3844" s="4" t="s">
        <v>4148</v>
      </c>
      <c r="E3844" s="4" t="s">
        <v>7945</v>
      </c>
      <c r="F3844" s="4">
        <v>43154</v>
      </c>
      <c r="G3844" s="5" t="s">
        <v>1291</v>
      </c>
      <c r="H3844" s="4">
        <v>0</v>
      </c>
      <c r="I3844" s="6">
        <v>14320000</v>
      </c>
      <c r="J3844" s="6">
        <v>4087188</v>
      </c>
      <c r="K3844" s="7">
        <f t="shared" si="120"/>
        <v>10232812</v>
      </c>
      <c r="L3844" s="4" t="str">
        <f t="shared" si="121"/>
        <v>SIN REPORTE</v>
      </c>
    </row>
    <row r="3845" spans="1:12" x14ac:dyDescent="0.2">
      <c r="A3845" s="4" t="s">
        <v>11</v>
      </c>
      <c r="B3845" s="4" t="s">
        <v>146</v>
      </c>
      <c r="C3845" s="4" t="s">
        <v>683</v>
      </c>
      <c r="D3845" s="4" t="s">
        <v>4149</v>
      </c>
      <c r="E3845" s="4" t="s">
        <v>7946</v>
      </c>
      <c r="F3845" s="4">
        <v>100079</v>
      </c>
      <c r="G3845" s="5" t="s">
        <v>1291</v>
      </c>
      <c r="H3845" s="4">
        <v>0</v>
      </c>
      <c r="I3845" s="6">
        <v>14330000</v>
      </c>
      <c r="J3845" s="6">
        <v>4088192</v>
      </c>
      <c r="K3845" s="7">
        <f t="shared" si="120"/>
        <v>10241808</v>
      </c>
      <c r="L3845" s="4" t="str">
        <f t="shared" si="121"/>
        <v>SIN REPORTE</v>
      </c>
    </row>
    <row r="3846" spans="1:12" x14ac:dyDescent="0.2">
      <c r="A3846" s="4" t="s">
        <v>11</v>
      </c>
      <c r="B3846" s="4" t="s">
        <v>12</v>
      </c>
      <c r="C3846" s="4" t="s">
        <v>683</v>
      </c>
      <c r="D3846" s="4" t="s">
        <v>4150</v>
      </c>
      <c r="E3846" s="4" t="s">
        <v>7947</v>
      </c>
      <c r="F3846" s="4">
        <v>524999</v>
      </c>
      <c r="G3846" s="5" t="s">
        <v>1291</v>
      </c>
      <c r="H3846" s="4">
        <v>0</v>
      </c>
      <c r="I3846" s="6">
        <v>14340000</v>
      </c>
      <c r="J3846" s="6">
        <v>4089196</v>
      </c>
      <c r="K3846" s="7">
        <f t="shared" si="120"/>
        <v>10250804</v>
      </c>
      <c r="L3846" s="4" t="str">
        <f t="shared" si="121"/>
        <v>SIN REPORTE</v>
      </c>
    </row>
    <row r="3847" spans="1:12" x14ac:dyDescent="0.2">
      <c r="A3847" s="4" t="s">
        <v>11</v>
      </c>
      <c r="B3847" s="4" t="s">
        <v>67</v>
      </c>
      <c r="C3847" s="4" t="s">
        <v>4151</v>
      </c>
      <c r="D3847" s="4" t="s">
        <v>4152</v>
      </c>
      <c r="E3847" s="4" t="s">
        <v>7948</v>
      </c>
      <c r="F3847" s="4">
        <v>38352</v>
      </c>
      <c r="G3847" s="5" t="s">
        <v>1291</v>
      </c>
      <c r="H3847" s="4">
        <v>0</v>
      </c>
      <c r="I3847" s="6">
        <v>14350000</v>
      </c>
      <c r="J3847" s="6">
        <v>4090200</v>
      </c>
      <c r="K3847" s="7">
        <f t="shared" si="120"/>
        <v>10259800</v>
      </c>
      <c r="L3847" s="4" t="str">
        <f t="shared" si="121"/>
        <v>SIN REPORTE</v>
      </c>
    </row>
    <row r="3848" spans="1:12" x14ac:dyDescent="0.2">
      <c r="A3848" s="4" t="s">
        <v>11</v>
      </c>
      <c r="B3848" s="4" t="s">
        <v>12</v>
      </c>
      <c r="C3848" s="4" t="s">
        <v>4153</v>
      </c>
      <c r="D3848" s="4" t="s">
        <v>2770</v>
      </c>
      <c r="E3848" s="4" t="s">
        <v>7949</v>
      </c>
      <c r="F3848" s="4">
        <v>119194</v>
      </c>
      <c r="G3848" s="5" t="s">
        <v>1291</v>
      </c>
      <c r="H3848" s="4">
        <v>0</v>
      </c>
      <c r="I3848" s="6">
        <v>14360000</v>
      </c>
      <c r="J3848" s="6">
        <v>4091204</v>
      </c>
      <c r="K3848" s="7">
        <f t="shared" si="120"/>
        <v>10268796</v>
      </c>
      <c r="L3848" s="4" t="str">
        <f t="shared" si="121"/>
        <v>SIN REPORTE</v>
      </c>
    </row>
    <row r="3849" spans="1:12" x14ac:dyDescent="0.2">
      <c r="A3849" s="4" t="s">
        <v>11</v>
      </c>
      <c r="B3849" s="4" t="s">
        <v>50</v>
      </c>
      <c r="C3849" s="4" t="s">
        <v>4154</v>
      </c>
      <c r="D3849" s="4" t="s">
        <v>3370</v>
      </c>
      <c r="E3849" s="4" t="s">
        <v>7950</v>
      </c>
      <c r="F3849" s="4">
        <v>508034</v>
      </c>
      <c r="G3849" s="5" t="s">
        <v>1291</v>
      </c>
      <c r="H3849" s="4">
        <v>0</v>
      </c>
      <c r="I3849" s="6">
        <v>14370000</v>
      </c>
      <c r="J3849" s="6">
        <v>4092208</v>
      </c>
      <c r="K3849" s="7">
        <f t="shared" si="120"/>
        <v>10277792</v>
      </c>
      <c r="L3849" s="4" t="str">
        <f t="shared" si="121"/>
        <v>SIN REPORTE</v>
      </c>
    </row>
    <row r="3850" spans="1:12" x14ac:dyDescent="0.2">
      <c r="A3850" s="4" t="s">
        <v>11</v>
      </c>
      <c r="B3850" s="4" t="s">
        <v>19</v>
      </c>
      <c r="C3850" s="4" t="s">
        <v>740</v>
      </c>
      <c r="D3850" s="4" t="s">
        <v>1513</v>
      </c>
      <c r="E3850" s="4" t="s">
        <v>7951</v>
      </c>
      <c r="F3850" s="4">
        <v>4732</v>
      </c>
      <c r="G3850" s="5" t="s">
        <v>1291</v>
      </c>
      <c r="H3850" s="4">
        <v>0</v>
      </c>
      <c r="I3850" s="6">
        <v>14380000</v>
      </c>
      <c r="J3850" s="6">
        <v>4093212</v>
      </c>
      <c r="K3850" s="7">
        <f t="shared" si="120"/>
        <v>10286788</v>
      </c>
      <c r="L3850" s="4" t="str">
        <f t="shared" si="121"/>
        <v>SIN REPORTE</v>
      </c>
    </row>
    <row r="3851" spans="1:12" x14ac:dyDescent="0.2">
      <c r="A3851" s="4" t="s">
        <v>11</v>
      </c>
      <c r="B3851" s="4" t="s">
        <v>12</v>
      </c>
      <c r="C3851" s="4" t="s">
        <v>4155</v>
      </c>
      <c r="D3851" s="4" t="s">
        <v>4156</v>
      </c>
      <c r="E3851" s="4" t="s">
        <v>7952</v>
      </c>
      <c r="F3851" s="4">
        <v>58962</v>
      </c>
      <c r="G3851" s="5" t="s">
        <v>1291</v>
      </c>
      <c r="H3851" s="4">
        <v>0</v>
      </c>
      <c r="I3851" s="6">
        <v>14390000</v>
      </c>
      <c r="J3851" s="6">
        <v>4094216</v>
      </c>
      <c r="K3851" s="7">
        <f t="shared" si="120"/>
        <v>10295784</v>
      </c>
      <c r="L3851" s="4" t="str">
        <f t="shared" si="121"/>
        <v>SIN REPORTE</v>
      </c>
    </row>
    <row r="3852" spans="1:12" x14ac:dyDescent="0.2">
      <c r="A3852" s="4" t="s">
        <v>11</v>
      </c>
      <c r="B3852" s="4" t="s">
        <v>12</v>
      </c>
      <c r="C3852" s="4" t="s">
        <v>4157</v>
      </c>
      <c r="D3852" s="4" t="s">
        <v>860</v>
      </c>
      <c r="E3852" s="4" t="s">
        <v>7953</v>
      </c>
      <c r="F3852" s="4">
        <v>122305</v>
      </c>
      <c r="G3852" s="5" t="s">
        <v>1291</v>
      </c>
      <c r="H3852" s="4">
        <v>0</v>
      </c>
      <c r="I3852" s="6">
        <v>14400000</v>
      </c>
      <c r="J3852" s="6">
        <v>4095220</v>
      </c>
      <c r="K3852" s="7">
        <f t="shared" si="120"/>
        <v>10304780</v>
      </c>
      <c r="L3852" s="4" t="str">
        <f t="shared" si="121"/>
        <v>SIN REPORTE</v>
      </c>
    </row>
    <row r="3853" spans="1:12" x14ac:dyDescent="0.2">
      <c r="A3853" s="4" t="s">
        <v>11</v>
      </c>
      <c r="B3853" s="4" t="s">
        <v>50</v>
      </c>
      <c r="C3853" s="4" t="s">
        <v>4151</v>
      </c>
      <c r="D3853" s="4" t="s">
        <v>4158</v>
      </c>
      <c r="E3853" s="4" t="s">
        <v>7954</v>
      </c>
      <c r="F3853" s="4">
        <v>32108</v>
      </c>
      <c r="G3853" s="5" t="s">
        <v>1291</v>
      </c>
      <c r="H3853" s="4">
        <v>0</v>
      </c>
      <c r="I3853" s="6">
        <v>14410000</v>
      </c>
      <c r="J3853" s="6">
        <v>4096224</v>
      </c>
      <c r="K3853" s="7">
        <f t="shared" si="120"/>
        <v>10313776</v>
      </c>
      <c r="L3853" s="4" t="str">
        <f t="shared" si="121"/>
        <v>SIN REPORTE</v>
      </c>
    </row>
    <row r="3854" spans="1:12" x14ac:dyDescent="0.2">
      <c r="A3854" s="4" t="s">
        <v>11</v>
      </c>
      <c r="B3854" s="4" t="s">
        <v>12</v>
      </c>
      <c r="C3854" s="4" t="s">
        <v>871</v>
      </c>
      <c r="D3854" s="4" t="s">
        <v>2948</v>
      </c>
      <c r="E3854" s="4" t="s">
        <v>7955</v>
      </c>
      <c r="F3854" s="4">
        <v>119111</v>
      </c>
      <c r="G3854" s="5" t="s">
        <v>1291</v>
      </c>
      <c r="H3854" s="4">
        <v>0</v>
      </c>
      <c r="I3854" s="6">
        <v>14420000</v>
      </c>
      <c r="J3854" s="6">
        <v>4097228</v>
      </c>
      <c r="K3854" s="7">
        <f t="shared" si="120"/>
        <v>10322772</v>
      </c>
      <c r="L3854" s="4" t="str">
        <f t="shared" si="121"/>
        <v>SIN REPORTE</v>
      </c>
    </row>
    <row r="3855" spans="1:12" x14ac:dyDescent="0.2">
      <c r="A3855" s="4" t="s">
        <v>11</v>
      </c>
      <c r="B3855" s="4" t="s">
        <v>22</v>
      </c>
      <c r="C3855" s="4" t="s">
        <v>4159</v>
      </c>
      <c r="D3855" s="4" t="s">
        <v>2651</v>
      </c>
      <c r="E3855" s="4" t="s">
        <v>7956</v>
      </c>
      <c r="F3855" s="4">
        <v>97804</v>
      </c>
      <c r="G3855" s="5" t="s">
        <v>1291</v>
      </c>
      <c r="H3855" s="4">
        <v>0</v>
      </c>
      <c r="I3855" s="6">
        <v>14430000</v>
      </c>
      <c r="J3855" s="6">
        <v>4098232</v>
      </c>
      <c r="K3855" s="7">
        <f t="shared" si="120"/>
        <v>10331768</v>
      </c>
      <c r="L3855" s="4" t="str">
        <f t="shared" si="121"/>
        <v>SIN REPORTE</v>
      </c>
    </row>
    <row r="3856" spans="1:12" x14ac:dyDescent="0.2">
      <c r="A3856" s="4" t="s">
        <v>11</v>
      </c>
      <c r="B3856" s="4" t="s">
        <v>19</v>
      </c>
      <c r="C3856" s="4" t="s">
        <v>861</v>
      </c>
      <c r="D3856" s="4" t="s">
        <v>349</v>
      </c>
      <c r="E3856" s="4" t="s">
        <v>7957</v>
      </c>
      <c r="F3856" s="4">
        <v>95014</v>
      </c>
      <c r="G3856" s="5" t="s">
        <v>1291</v>
      </c>
      <c r="H3856" s="4">
        <v>0</v>
      </c>
      <c r="I3856" s="6">
        <v>14440000</v>
      </c>
      <c r="J3856" s="6">
        <v>4099236</v>
      </c>
      <c r="K3856" s="7">
        <f t="shared" si="120"/>
        <v>10340764</v>
      </c>
      <c r="L3856" s="4" t="str">
        <f t="shared" si="121"/>
        <v>SIN REPORTE</v>
      </c>
    </row>
    <row r="3857" spans="1:12" x14ac:dyDescent="0.2">
      <c r="A3857" s="4" t="s">
        <v>11</v>
      </c>
      <c r="B3857" s="4" t="s">
        <v>16</v>
      </c>
      <c r="C3857" s="4" t="s">
        <v>1001</v>
      </c>
      <c r="D3857" s="4" t="s">
        <v>831</v>
      </c>
      <c r="E3857" s="4" t="s">
        <v>7958</v>
      </c>
      <c r="F3857" s="4">
        <v>37271</v>
      </c>
      <c r="G3857" s="5" t="s">
        <v>1291</v>
      </c>
      <c r="H3857" s="4">
        <v>0</v>
      </c>
      <c r="I3857" s="6">
        <v>14450000</v>
      </c>
      <c r="J3857" s="6">
        <v>4100240</v>
      </c>
      <c r="K3857" s="7">
        <f t="shared" si="120"/>
        <v>10349760</v>
      </c>
      <c r="L3857" s="4" t="str">
        <f t="shared" si="121"/>
        <v>SIN REPORTE</v>
      </c>
    </row>
    <row r="3858" spans="1:12" x14ac:dyDescent="0.2">
      <c r="A3858" s="4" t="s">
        <v>11</v>
      </c>
      <c r="B3858" s="4" t="s">
        <v>19</v>
      </c>
      <c r="C3858" s="4" t="s">
        <v>1001</v>
      </c>
      <c r="D3858" s="4" t="s">
        <v>893</v>
      </c>
      <c r="E3858" s="4" t="s">
        <v>7959</v>
      </c>
      <c r="F3858" s="4">
        <v>38345</v>
      </c>
      <c r="G3858" s="5" t="s">
        <v>1291</v>
      </c>
      <c r="H3858" s="4">
        <v>0</v>
      </c>
      <c r="I3858" s="6">
        <v>14460000</v>
      </c>
      <c r="J3858" s="6">
        <v>4101244</v>
      </c>
      <c r="K3858" s="7">
        <f t="shared" si="120"/>
        <v>10358756</v>
      </c>
      <c r="L3858" s="4" t="str">
        <f t="shared" si="121"/>
        <v>SIN REPORTE</v>
      </c>
    </row>
    <row r="3859" spans="1:12" x14ac:dyDescent="0.2">
      <c r="A3859" s="4" t="s">
        <v>11</v>
      </c>
      <c r="B3859" s="4" t="s">
        <v>12</v>
      </c>
      <c r="C3859" s="4" t="s">
        <v>4160</v>
      </c>
      <c r="D3859" s="4" t="s">
        <v>4161</v>
      </c>
      <c r="E3859" s="4" t="s">
        <v>7960</v>
      </c>
      <c r="F3859" s="4">
        <v>857902</v>
      </c>
      <c r="G3859" s="5" t="s">
        <v>1291</v>
      </c>
      <c r="H3859" s="4">
        <v>0</v>
      </c>
      <c r="I3859" s="6">
        <v>14470000</v>
      </c>
      <c r="J3859" s="6">
        <v>4102248</v>
      </c>
      <c r="K3859" s="7">
        <f t="shared" si="120"/>
        <v>10367752</v>
      </c>
      <c r="L3859" s="4" t="str">
        <f t="shared" si="121"/>
        <v>SIN REPORTE</v>
      </c>
    </row>
    <row r="3860" spans="1:12" x14ac:dyDescent="0.2">
      <c r="A3860" s="4" t="s">
        <v>11</v>
      </c>
      <c r="B3860" s="4" t="s">
        <v>16</v>
      </c>
      <c r="C3860" s="4" t="s">
        <v>162</v>
      </c>
      <c r="D3860" s="4" t="s">
        <v>4162</v>
      </c>
      <c r="E3860" s="4" t="s">
        <v>7961</v>
      </c>
      <c r="F3860" s="4">
        <v>105334</v>
      </c>
      <c r="G3860" s="5" t="s">
        <v>1291</v>
      </c>
      <c r="H3860" s="4">
        <v>0</v>
      </c>
      <c r="I3860" s="6">
        <v>14480000</v>
      </c>
      <c r="J3860" s="6">
        <v>4103252</v>
      </c>
      <c r="K3860" s="7">
        <f t="shared" si="120"/>
        <v>10376748</v>
      </c>
      <c r="L3860" s="4" t="str">
        <f t="shared" si="121"/>
        <v>SIN REPORTE</v>
      </c>
    </row>
    <row r="3861" spans="1:12" x14ac:dyDescent="0.2">
      <c r="A3861" s="4" t="s">
        <v>11</v>
      </c>
      <c r="B3861" s="4" t="s">
        <v>19</v>
      </c>
      <c r="C3861" s="4" t="s">
        <v>162</v>
      </c>
      <c r="D3861" s="4" t="s">
        <v>4163</v>
      </c>
      <c r="E3861" s="4" t="s">
        <v>7962</v>
      </c>
      <c r="F3861" s="4">
        <v>96335</v>
      </c>
      <c r="G3861" s="5" t="s">
        <v>1291</v>
      </c>
      <c r="H3861" s="4">
        <v>0</v>
      </c>
      <c r="I3861" s="6">
        <v>14490000</v>
      </c>
      <c r="J3861" s="6">
        <v>4104256</v>
      </c>
      <c r="K3861" s="7">
        <f t="shared" si="120"/>
        <v>10385744</v>
      </c>
      <c r="L3861" s="4" t="str">
        <f t="shared" si="121"/>
        <v>SIN REPORTE</v>
      </c>
    </row>
    <row r="3862" spans="1:12" x14ac:dyDescent="0.2">
      <c r="A3862" s="4" t="s">
        <v>11</v>
      </c>
      <c r="B3862" s="4" t="s">
        <v>50</v>
      </c>
      <c r="C3862" s="4" t="s">
        <v>4164</v>
      </c>
      <c r="D3862" s="4" t="s">
        <v>917</v>
      </c>
      <c r="E3862" s="4" t="s">
        <v>7963</v>
      </c>
      <c r="F3862" s="4">
        <v>2660</v>
      </c>
      <c r="G3862" s="5" t="s">
        <v>1291</v>
      </c>
      <c r="H3862" s="4">
        <v>0</v>
      </c>
      <c r="I3862" s="6">
        <v>14500000</v>
      </c>
      <c r="J3862" s="6">
        <v>4105260</v>
      </c>
      <c r="K3862" s="7">
        <f t="shared" si="120"/>
        <v>10394740</v>
      </c>
      <c r="L3862" s="4" t="str">
        <f t="shared" si="121"/>
        <v>SIN REPORTE</v>
      </c>
    </row>
    <row r="3863" spans="1:12" x14ac:dyDescent="0.2">
      <c r="A3863" s="4" t="s">
        <v>11</v>
      </c>
      <c r="B3863" s="4" t="s">
        <v>25</v>
      </c>
      <c r="C3863" s="4" t="s">
        <v>4165</v>
      </c>
      <c r="D3863" s="4" t="s">
        <v>4166</v>
      </c>
      <c r="E3863" s="4" t="s">
        <v>7964</v>
      </c>
      <c r="F3863" s="4">
        <v>1502804</v>
      </c>
      <c r="G3863" s="5" t="s">
        <v>1291</v>
      </c>
      <c r="H3863" s="4">
        <v>0</v>
      </c>
      <c r="I3863" s="6">
        <v>14510000</v>
      </c>
      <c r="J3863" s="6">
        <v>4106264</v>
      </c>
      <c r="K3863" s="7">
        <f t="shared" si="120"/>
        <v>10403736</v>
      </c>
      <c r="L3863" s="4" t="str">
        <f t="shared" si="121"/>
        <v>SIN REPORTE</v>
      </c>
    </row>
    <row r="3864" spans="1:12" x14ac:dyDescent="0.2">
      <c r="A3864" s="4" t="s">
        <v>11</v>
      </c>
      <c r="B3864" s="4" t="s">
        <v>25</v>
      </c>
      <c r="C3864" s="4" t="s">
        <v>4167</v>
      </c>
      <c r="D3864" s="4" t="s">
        <v>4168</v>
      </c>
      <c r="E3864" s="4" t="s">
        <v>7965</v>
      </c>
      <c r="F3864" s="4">
        <v>735066</v>
      </c>
      <c r="G3864" s="5" t="s">
        <v>1291</v>
      </c>
      <c r="H3864" s="4">
        <v>0</v>
      </c>
      <c r="I3864" s="6">
        <v>14520000</v>
      </c>
      <c r="J3864" s="6">
        <v>4107268</v>
      </c>
      <c r="K3864" s="7">
        <f t="shared" si="120"/>
        <v>10412732</v>
      </c>
      <c r="L3864" s="4" t="str">
        <f t="shared" si="121"/>
        <v>SIN REPORTE</v>
      </c>
    </row>
    <row r="3865" spans="1:12" x14ac:dyDescent="0.2">
      <c r="A3865" s="4" t="s">
        <v>11</v>
      </c>
      <c r="B3865" s="4" t="s">
        <v>488</v>
      </c>
      <c r="C3865" s="4" t="s">
        <v>640</v>
      </c>
      <c r="D3865" s="4" t="s">
        <v>4169</v>
      </c>
      <c r="E3865" s="4" t="s">
        <v>7966</v>
      </c>
      <c r="F3865" s="4">
        <v>104444</v>
      </c>
      <c r="G3865" s="5" t="s">
        <v>1291</v>
      </c>
      <c r="H3865" s="4">
        <v>0</v>
      </c>
      <c r="I3865" s="6">
        <v>14530000</v>
      </c>
      <c r="J3865" s="6">
        <v>4108272</v>
      </c>
      <c r="K3865" s="7">
        <f t="shared" si="120"/>
        <v>10421728</v>
      </c>
      <c r="L3865" s="4" t="str">
        <f t="shared" si="121"/>
        <v>SIN REPORTE</v>
      </c>
    </row>
    <row r="3866" spans="1:12" x14ac:dyDescent="0.2">
      <c r="A3866" s="4" t="s">
        <v>11</v>
      </c>
      <c r="B3866" s="4" t="s">
        <v>12</v>
      </c>
      <c r="C3866" s="4" t="s">
        <v>659</v>
      </c>
      <c r="D3866" s="4" t="s">
        <v>4170</v>
      </c>
      <c r="E3866" s="4" t="s">
        <v>7967</v>
      </c>
      <c r="F3866" s="4">
        <v>127270</v>
      </c>
      <c r="G3866" s="5" t="s">
        <v>1291</v>
      </c>
      <c r="H3866" s="4">
        <v>0</v>
      </c>
      <c r="I3866" s="6">
        <v>14540000</v>
      </c>
      <c r="J3866" s="6">
        <v>4109276</v>
      </c>
      <c r="K3866" s="7">
        <f t="shared" si="120"/>
        <v>10430724</v>
      </c>
      <c r="L3866" s="4" t="str">
        <f t="shared" si="121"/>
        <v>SIN REPORTE</v>
      </c>
    </row>
    <row r="3867" spans="1:12" x14ac:dyDescent="0.2">
      <c r="A3867" s="4" t="s">
        <v>11</v>
      </c>
      <c r="B3867" s="4" t="s">
        <v>22</v>
      </c>
      <c r="C3867" s="4" t="s">
        <v>4171</v>
      </c>
      <c r="D3867" s="4" t="s">
        <v>4172</v>
      </c>
      <c r="E3867" s="4" t="s">
        <v>7968</v>
      </c>
      <c r="F3867" s="4">
        <v>1451242</v>
      </c>
      <c r="G3867" s="5" t="s">
        <v>1291</v>
      </c>
      <c r="H3867" s="4">
        <v>0</v>
      </c>
      <c r="I3867" s="6">
        <v>14550000</v>
      </c>
      <c r="J3867" s="6">
        <v>4110280</v>
      </c>
      <c r="K3867" s="7">
        <f t="shared" si="120"/>
        <v>10439720</v>
      </c>
      <c r="L3867" s="4" t="str">
        <f t="shared" si="121"/>
        <v>SIN REPORTE</v>
      </c>
    </row>
    <row r="3868" spans="1:12" x14ac:dyDescent="0.2">
      <c r="A3868" s="4" t="s">
        <v>11</v>
      </c>
      <c r="B3868" s="4" t="s">
        <v>146</v>
      </c>
      <c r="C3868" s="4" t="s">
        <v>4173</v>
      </c>
      <c r="D3868" s="4" t="s">
        <v>4174</v>
      </c>
      <c r="E3868" s="4" t="s">
        <v>7969</v>
      </c>
      <c r="F3868" s="4">
        <v>43188</v>
      </c>
      <c r="G3868" s="5" t="s">
        <v>1291</v>
      </c>
      <c r="H3868" s="4">
        <v>0</v>
      </c>
      <c r="I3868" s="6">
        <v>14560000</v>
      </c>
      <c r="J3868" s="6">
        <v>4111284</v>
      </c>
      <c r="K3868" s="7">
        <f t="shared" si="120"/>
        <v>10448716</v>
      </c>
      <c r="L3868" s="4" t="str">
        <f t="shared" si="121"/>
        <v>SIN REPORTE</v>
      </c>
    </row>
    <row r="3869" spans="1:12" x14ac:dyDescent="0.2">
      <c r="A3869" s="4" t="s">
        <v>11</v>
      </c>
      <c r="B3869" s="4" t="s">
        <v>12</v>
      </c>
      <c r="C3869" s="4" t="s">
        <v>248</v>
      </c>
      <c r="D3869" s="4" t="s">
        <v>4175</v>
      </c>
      <c r="E3869" s="4" t="s">
        <v>7970</v>
      </c>
      <c r="F3869" s="4">
        <v>1753035</v>
      </c>
      <c r="G3869" s="5" t="s">
        <v>1291</v>
      </c>
      <c r="H3869" s="4">
        <v>0</v>
      </c>
      <c r="I3869" s="6">
        <v>14570000</v>
      </c>
      <c r="J3869" s="6">
        <v>4112288</v>
      </c>
      <c r="K3869" s="7">
        <f t="shared" si="120"/>
        <v>10457712</v>
      </c>
      <c r="L3869" s="4" t="str">
        <f t="shared" si="121"/>
        <v>SIN REPORTE</v>
      </c>
    </row>
    <row r="3870" spans="1:12" x14ac:dyDescent="0.2">
      <c r="A3870" s="4" t="s">
        <v>11</v>
      </c>
      <c r="B3870" s="4" t="s">
        <v>157</v>
      </c>
      <c r="C3870" s="4" t="s">
        <v>248</v>
      </c>
      <c r="D3870" s="4" t="s">
        <v>4176</v>
      </c>
      <c r="E3870" s="4" t="s">
        <v>7971</v>
      </c>
      <c r="F3870" s="4">
        <v>43253</v>
      </c>
      <c r="G3870" s="5" t="s">
        <v>1291</v>
      </c>
      <c r="H3870" s="4">
        <v>0</v>
      </c>
      <c r="I3870" s="6">
        <v>14580000</v>
      </c>
      <c r="J3870" s="6">
        <v>4113292</v>
      </c>
      <c r="K3870" s="7">
        <f t="shared" si="120"/>
        <v>10466708</v>
      </c>
      <c r="L3870" s="4" t="str">
        <f t="shared" si="121"/>
        <v>SIN REPORTE</v>
      </c>
    </row>
    <row r="3871" spans="1:12" x14ac:dyDescent="0.2">
      <c r="A3871" s="4" t="s">
        <v>11</v>
      </c>
      <c r="B3871" s="4" t="s">
        <v>19</v>
      </c>
      <c r="C3871" s="4" t="s">
        <v>489</v>
      </c>
      <c r="D3871" s="4" t="s">
        <v>703</v>
      </c>
      <c r="E3871" s="4" t="s">
        <v>7972</v>
      </c>
      <c r="F3871" s="4">
        <v>2629</v>
      </c>
      <c r="G3871" s="5" t="s">
        <v>1291</v>
      </c>
      <c r="H3871" s="4">
        <v>0</v>
      </c>
      <c r="I3871" s="6">
        <v>14590000</v>
      </c>
      <c r="J3871" s="6">
        <v>4114296</v>
      </c>
      <c r="K3871" s="7">
        <f t="shared" si="120"/>
        <v>10475704</v>
      </c>
      <c r="L3871" s="4" t="str">
        <f t="shared" si="121"/>
        <v>SIN REPORTE</v>
      </c>
    </row>
    <row r="3872" spans="1:12" x14ac:dyDescent="0.2">
      <c r="A3872" s="4" t="s">
        <v>11</v>
      </c>
      <c r="B3872" s="4" t="s">
        <v>12</v>
      </c>
      <c r="C3872" s="4" t="s">
        <v>136</v>
      </c>
      <c r="D3872" s="4" t="s">
        <v>2964</v>
      </c>
      <c r="E3872" s="4" t="s">
        <v>7973</v>
      </c>
      <c r="F3872" s="4">
        <v>65744</v>
      </c>
      <c r="G3872" s="5" t="s">
        <v>1291</v>
      </c>
      <c r="H3872" s="4">
        <v>0</v>
      </c>
      <c r="I3872" s="6">
        <v>14600000</v>
      </c>
      <c r="J3872" s="6">
        <v>4115300</v>
      </c>
      <c r="K3872" s="7">
        <f t="shared" si="120"/>
        <v>10484700</v>
      </c>
      <c r="L3872" s="4" t="str">
        <f t="shared" si="121"/>
        <v>SIN REPORTE</v>
      </c>
    </row>
    <row r="3873" spans="1:12" x14ac:dyDescent="0.2">
      <c r="A3873" s="4" t="s">
        <v>11</v>
      </c>
      <c r="B3873" s="4" t="s">
        <v>50</v>
      </c>
      <c r="C3873" s="4" t="s">
        <v>164</v>
      </c>
      <c r="D3873" s="4" t="s">
        <v>1048</v>
      </c>
      <c r="E3873" s="4" t="s">
        <v>7974</v>
      </c>
      <c r="F3873" s="4">
        <v>629061</v>
      </c>
      <c r="G3873" s="5" t="s">
        <v>1291</v>
      </c>
      <c r="H3873" s="4">
        <v>0</v>
      </c>
      <c r="I3873" s="6">
        <v>14610000</v>
      </c>
      <c r="J3873" s="6">
        <v>4116304</v>
      </c>
      <c r="K3873" s="7">
        <f t="shared" si="120"/>
        <v>10493696</v>
      </c>
      <c r="L3873" s="4" t="str">
        <f t="shared" si="121"/>
        <v>SIN REPORTE</v>
      </c>
    </row>
    <row r="3874" spans="1:12" x14ac:dyDescent="0.2">
      <c r="A3874" s="4" t="s">
        <v>11</v>
      </c>
      <c r="B3874" s="4" t="s">
        <v>50</v>
      </c>
      <c r="C3874" s="4" t="s">
        <v>4177</v>
      </c>
      <c r="D3874" s="4" t="s">
        <v>4178</v>
      </c>
      <c r="E3874" s="4" t="s">
        <v>7975</v>
      </c>
      <c r="F3874" s="4">
        <v>4823</v>
      </c>
      <c r="G3874" s="5" t="s">
        <v>1291</v>
      </c>
      <c r="H3874" s="4">
        <v>0</v>
      </c>
      <c r="I3874" s="6">
        <v>14620000</v>
      </c>
      <c r="J3874" s="6">
        <v>4117308</v>
      </c>
      <c r="K3874" s="7">
        <f t="shared" si="120"/>
        <v>10502692</v>
      </c>
      <c r="L3874" s="4" t="str">
        <f t="shared" si="121"/>
        <v>SIN REPORTE</v>
      </c>
    </row>
    <row r="3875" spans="1:12" x14ac:dyDescent="0.2">
      <c r="A3875" s="4" t="s">
        <v>11</v>
      </c>
      <c r="B3875" s="4" t="s">
        <v>12</v>
      </c>
      <c r="C3875" s="4" t="s">
        <v>166</v>
      </c>
      <c r="D3875" s="4" t="s">
        <v>3484</v>
      </c>
      <c r="E3875" s="4" t="s">
        <v>7976</v>
      </c>
      <c r="F3875" s="4">
        <v>122339</v>
      </c>
      <c r="G3875" s="5" t="s">
        <v>1291</v>
      </c>
      <c r="H3875" s="4">
        <v>0</v>
      </c>
      <c r="I3875" s="6">
        <v>14630000</v>
      </c>
      <c r="J3875" s="6">
        <v>4118312</v>
      </c>
      <c r="K3875" s="7">
        <f t="shared" si="120"/>
        <v>10511688</v>
      </c>
      <c r="L3875" s="4" t="str">
        <f t="shared" si="121"/>
        <v>SIN REPORTE</v>
      </c>
    </row>
    <row r="3876" spans="1:12" x14ac:dyDescent="0.2">
      <c r="A3876" s="4" t="s">
        <v>11</v>
      </c>
      <c r="B3876" s="4" t="s">
        <v>12</v>
      </c>
      <c r="C3876" s="4" t="s">
        <v>4179</v>
      </c>
      <c r="D3876" s="4" t="s">
        <v>4180</v>
      </c>
      <c r="E3876" s="4" t="s">
        <v>7977</v>
      </c>
      <c r="F3876" s="4">
        <v>118469</v>
      </c>
      <c r="G3876" s="5" t="s">
        <v>1291</v>
      </c>
      <c r="H3876" s="4">
        <v>0</v>
      </c>
      <c r="I3876" s="6">
        <v>14640000</v>
      </c>
      <c r="J3876" s="6">
        <v>4119316</v>
      </c>
      <c r="K3876" s="7">
        <f t="shared" si="120"/>
        <v>10520684</v>
      </c>
      <c r="L3876" s="4" t="str">
        <f t="shared" si="121"/>
        <v>SIN REPORTE</v>
      </c>
    </row>
    <row r="3877" spans="1:12" x14ac:dyDescent="0.2">
      <c r="A3877" s="4" t="s">
        <v>11</v>
      </c>
      <c r="B3877" s="4" t="s">
        <v>12</v>
      </c>
      <c r="C3877" s="4" t="s">
        <v>853</v>
      </c>
      <c r="D3877" s="4" t="s">
        <v>669</v>
      </c>
      <c r="E3877" s="4" t="s">
        <v>7978</v>
      </c>
      <c r="F3877" s="4">
        <v>54896</v>
      </c>
      <c r="G3877" s="5" t="s">
        <v>1291</v>
      </c>
      <c r="H3877" s="4">
        <v>0</v>
      </c>
      <c r="I3877" s="6">
        <v>14650000</v>
      </c>
      <c r="J3877" s="6">
        <v>4120320</v>
      </c>
      <c r="K3877" s="7">
        <f t="shared" si="120"/>
        <v>10529680</v>
      </c>
      <c r="L3877" s="4" t="str">
        <f t="shared" si="121"/>
        <v>SIN REPORTE</v>
      </c>
    </row>
    <row r="3878" spans="1:12" x14ac:dyDescent="0.2">
      <c r="A3878" s="4" t="s">
        <v>11</v>
      </c>
      <c r="B3878" s="4" t="s">
        <v>25</v>
      </c>
      <c r="C3878" s="4" t="s">
        <v>4181</v>
      </c>
      <c r="D3878" s="4" t="s">
        <v>4182</v>
      </c>
      <c r="E3878" s="4" t="s">
        <v>7979</v>
      </c>
      <c r="F3878" s="4">
        <v>12424</v>
      </c>
      <c r="G3878" s="5" t="s">
        <v>1291</v>
      </c>
      <c r="H3878" s="4">
        <v>0</v>
      </c>
      <c r="I3878" s="6">
        <v>14660000</v>
      </c>
      <c r="J3878" s="6">
        <v>4121324</v>
      </c>
      <c r="K3878" s="7">
        <f t="shared" si="120"/>
        <v>10538676</v>
      </c>
      <c r="L3878" s="4" t="str">
        <f t="shared" si="121"/>
        <v>SIN REPORTE</v>
      </c>
    </row>
    <row r="3879" spans="1:12" x14ac:dyDescent="0.2">
      <c r="A3879" s="4" t="s">
        <v>11</v>
      </c>
      <c r="B3879" s="4" t="s">
        <v>67</v>
      </c>
      <c r="C3879" s="4" t="s">
        <v>855</v>
      </c>
      <c r="D3879" s="4" t="s">
        <v>3930</v>
      </c>
      <c r="E3879" s="4" t="s">
        <v>7980</v>
      </c>
      <c r="F3879" s="4">
        <v>603975</v>
      </c>
      <c r="G3879" s="5" t="s">
        <v>1291</v>
      </c>
      <c r="H3879" s="4">
        <v>0</v>
      </c>
      <c r="I3879" s="6">
        <v>14670000</v>
      </c>
      <c r="J3879" s="6">
        <v>4122328</v>
      </c>
      <c r="K3879" s="7">
        <f t="shared" si="120"/>
        <v>10547672</v>
      </c>
      <c r="L3879" s="4" t="str">
        <f t="shared" si="121"/>
        <v>SIN REPORTE</v>
      </c>
    </row>
    <row r="3880" spans="1:12" x14ac:dyDescent="0.2">
      <c r="A3880" s="4" t="s">
        <v>11</v>
      </c>
      <c r="B3880" s="4" t="s">
        <v>12</v>
      </c>
      <c r="C3880" s="4" t="s">
        <v>4183</v>
      </c>
      <c r="D3880" s="4" t="s">
        <v>3331</v>
      </c>
      <c r="E3880" s="4" t="s">
        <v>7981</v>
      </c>
      <c r="F3880" s="4">
        <v>507457</v>
      </c>
      <c r="G3880" s="5" t="s">
        <v>1291</v>
      </c>
      <c r="H3880" s="4">
        <v>0</v>
      </c>
      <c r="I3880" s="6">
        <v>14680000</v>
      </c>
      <c r="J3880" s="6">
        <v>4123332</v>
      </c>
      <c r="K3880" s="7">
        <f t="shared" si="120"/>
        <v>10556668</v>
      </c>
      <c r="L3880" s="4" t="str">
        <f t="shared" si="121"/>
        <v>SIN REPORTE</v>
      </c>
    </row>
    <row r="3881" spans="1:12" x14ac:dyDescent="0.2">
      <c r="A3881" s="4" t="s">
        <v>11</v>
      </c>
      <c r="B3881" s="4" t="s">
        <v>19</v>
      </c>
      <c r="C3881" s="4" t="s">
        <v>822</v>
      </c>
      <c r="D3881" s="4" t="s">
        <v>4184</v>
      </c>
      <c r="E3881" s="4" t="s">
        <v>7982</v>
      </c>
      <c r="F3881" s="4">
        <v>115440</v>
      </c>
      <c r="G3881" s="5" t="s">
        <v>1291</v>
      </c>
      <c r="H3881" s="4">
        <v>0</v>
      </c>
      <c r="I3881" s="6">
        <v>14690000</v>
      </c>
      <c r="J3881" s="6">
        <v>4124336</v>
      </c>
      <c r="K3881" s="7">
        <f t="shared" si="120"/>
        <v>10565664</v>
      </c>
      <c r="L3881" s="4" t="str">
        <f t="shared" si="121"/>
        <v>SIN REPORTE</v>
      </c>
    </row>
    <row r="3882" spans="1:12" x14ac:dyDescent="0.2">
      <c r="A3882" s="4" t="s">
        <v>11</v>
      </c>
      <c r="B3882" s="4" t="s">
        <v>19</v>
      </c>
      <c r="C3882" s="4" t="s">
        <v>1667</v>
      </c>
      <c r="D3882" s="4" t="s">
        <v>3274</v>
      </c>
      <c r="E3882" s="4" t="s">
        <v>7983</v>
      </c>
      <c r="F3882" s="4">
        <v>93829</v>
      </c>
      <c r="G3882" s="5" t="s">
        <v>1291</v>
      </c>
      <c r="H3882" s="4">
        <v>0</v>
      </c>
      <c r="I3882" s="6">
        <v>14700000</v>
      </c>
      <c r="J3882" s="6">
        <v>4125340</v>
      </c>
      <c r="K3882" s="7">
        <f t="shared" si="120"/>
        <v>10574660</v>
      </c>
      <c r="L3882" s="4" t="str">
        <f t="shared" si="121"/>
        <v>SIN REPORTE</v>
      </c>
    </row>
    <row r="3883" spans="1:12" x14ac:dyDescent="0.2">
      <c r="A3883" s="4" t="s">
        <v>11</v>
      </c>
      <c r="B3883" s="4" t="s">
        <v>12</v>
      </c>
      <c r="C3883" s="4" t="s">
        <v>80</v>
      </c>
      <c r="D3883" s="4" t="s">
        <v>979</v>
      </c>
      <c r="E3883" s="4" t="s">
        <v>7984</v>
      </c>
      <c r="F3883" s="4">
        <v>127155</v>
      </c>
      <c r="G3883" s="5" t="s">
        <v>1291</v>
      </c>
      <c r="H3883" s="4">
        <v>0</v>
      </c>
      <c r="I3883" s="6">
        <v>14710000</v>
      </c>
      <c r="J3883" s="6">
        <v>4126344</v>
      </c>
      <c r="K3883" s="7">
        <f t="shared" si="120"/>
        <v>10583656</v>
      </c>
      <c r="L3883" s="4" t="str">
        <f t="shared" si="121"/>
        <v>SIN REPORTE</v>
      </c>
    </row>
    <row r="3884" spans="1:12" x14ac:dyDescent="0.2">
      <c r="A3884" s="4" t="s">
        <v>11</v>
      </c>
      <c r="B3884" s="4" t="s">
        <v>12</v>
      </c>
      <c r="C3884" s="4" t="s">
        <v>168</v>
      </c>
      <c r="D3884" s="4" t="s">
        <v>4185</v>
      </c>
      <c r="E3884" s="4" t="s">
        <v>7985</v>
      </c>
      <c r="F3884" s="4">
        <v>58954</v>
      </c>
      <c r="G3884" s="5" t="s">
        <v>1291</v>
      </c>
      <c r="H3884" s="4">
        <v>0</v>
      </c>
      <c r="I3884" s="6">
        <v>14720000</v>
      </c>
      <c r="J3884" s="6">
        <v>4127348</v>
      </c>
      <c r="K3884" s="7">
        <f t="shared" si="120"/>
        <v>10592652</v>
      </c>
      <c r="L3884" s="4" t="str">
        <f t="shared" si="121"/>
        <v>SIN REPORTE</v>
      </c>
    </row>
    <row r="3885" spans="1:12" x14ac:dyDescent="0.2">
      <c r="A3885" s="4" t="s">
        <v>11</v>
      </c>
      <c r="B3885" s="4" t="s">
        <v>16</v>
      </c>
      <c r="C3885" s="4" t="s">
        <v>168</v>
      </c>
      <c r="D3885" s="4" t="s">
        <v>4186</v>
      </c>
      <c r="E3885" s="4" t="s">
        <v>7986</v>
      </c>
      <c r="F3885" s="4">
        <v>4104</v>
      </c>
      <c r="G3885" s="5" t="s">
        <v>1291</v>
      </c>
      <c r="H3885" s="4">
        <v>0</v>
      </c>
      <c r="I3885" s="6">
        <v>14730000</v>
      </c>
      <c r="J3885" s="6">
        <v>4128352</v>
      </c>
      <c r="K3885" s="7">
        <f t="shared" si="120"/>
        <v>10601648</v>
      </c>
      <c r="L3885" s="4" t="str">
        <f t="shared" si="121"/>
        <v>SIN REPORTE</v>
      </c>
    </row>
    <row r="3886" spans="1:12" x14ac:dyDescent="0.2">
      <c r="A3886" s="4" t="s">
        <v>11</v>
      </c>
      <c r="B3886" s="4" t="s">
        <v>22</v>
      </c>
      <c r="C3886" s="4" t="s">
        <v>516</v>
      </c>
      <c r="D3886" s="4" t="s">
        <v>4187</v>
      </c>
      <c r="E3886" s="4" t="s">
        <v>7987</v>
      </c>
      <c r="F3886" s="4">
        <v>87755</v>
      </c>
      <c r="G3886" s="5" t="s">
        <v>1291</v>
      </c>
      <c r="H3886" s="4">
        <v>0</v>
      </c>
      <c r="I3886" s="6">
        <v>14740000</v>
      </c>
      <c r="J3886" s="6">
        <v>4129356</v>
      </c>
      <c r="K3886" s="7">
        <f t="shared" si="120"/>
        <v>10610644</v>
      </c>
      <c r="L3886" s="4" t="str">
        <f t="shared" si="121"/>
        <v>SIN REPORTE</v>
      </c>
    </row>
    <row r="3887" spans="1:12" x14ac:dyDescent="0.2">
      <c r="A3887" s="4" t="s">
        <v>11</v>
      </c>
      <c r="B3887" s="4" t="s">
        <v>488</v>
      </c>
      <c r="C3887" s="4" t="s">
        <v>4188</v>
      </c>
      <c r="D3887" s="4" t="s">
        <v>2970</v>
      </c>
      <c r="E3887" s="4" t="s">
        <v>7988</v>
      </c>
      <c r="F3887" s="4">
        <v>81949</v>
      </c>
      <c r="G3887" s="5" t="s">
        <v>1291</v>
      </c>
      <c r="H3887" s="4">
        <v>0</v>
      </c>
      <c r="I3887" s="6">
        <v>14750000</v>
      </c>
      <c r="J3887" s="6">
        <v>4130360</v>
      </c>
      <c r="K3887" s="7">
        <f t="shared" si="120"/>
        <v>10619640</v>
      </c>
      <c r="L3887" s="4" t="str">
        <f t="shared" si="121"/>
        <v>SIN REPORTE</v>
      </c>
    </row>
    <row r="3888" spans="1:12" x14ac:dyDescent="0.2">
      <c r="A3888" s="4" t="s">
        <v>11</v>
      </c>
      <c r="B3888" s="4" t="s">
        <v>19</v>
      </c>
      <c r="C3888" s="4" t="s">
        <v>535</v>
      </c>
      <c r="D3888" s="4" t="s">
        <v>4189</v>
      </c>
      <c r="E3888" s="4" t="s">
        <v>7989</v>
      </c>
      <c r="F3888" s="4">
        <v>113940</v>
      </c>
      <c r="G3888" s="5" t="s">
        <v>1291</v>
      </c>
      <c r="H3888" s="4">
        <v>0</v>
      </c>
      <c r="I3888" s="6">
        <v>14760000</v>
      </c>
      <c r="J3888" s="6">
        <v>4131364</v>
      </c>
      <c r="K3888" s="7">
        <f t="shared" si="120"/>
        <v>10628636</v>
      </c>
      <c r="L3888" s="4" t="str">
        <f t="shared" si="121"/>
        <v>SIN REPORTE</v>
      </c>
    </row>
    <row r="3889" spans="1:12" x14ac:dyDescent="0.2">
      <c r="A3889" s="4" t="s">
        <v>11</v>
      </c>
      <c r="B3889" s="4" t="s">
        <v>22</v>
      </c>
      <c r="C3889" s="4" t="s">
        <v>4190</v>
      </c>
      <c r="D3889" s="4" t="s">
        <v>4191</v>
      </c>
      <c r="E3889" s="4" t="s">
        <v>7990</v>
      </c>
      <c r="F3889" s="4">
        <v>52346</v>
      </c>
      <c r="G3889" s="5" t="s">
        <v>1291</v>
      </c>
      <c r="H3889" s="4">
        <v>0</v>
      </c>
      <c r="I3889" s="6">
        <v>14770000</v>
      </c>
      <c r="J3889" s="6">
        <v>4132368</v>
      </c>
      <c r="K3889" s="7">
        <f t="shared" si="120"/>
        <v>10637632</v>
      </c>
      <c r="L3889" s="4" t="str">
        <f t="shared" si="121"/>
        <v>SIN REPORTE</v>
      </c>
    </row>
    <row r="3890" spans="1:12" x14ac:dyDescent="0.2">
      <c r="A3890" s="4" t="s">
        <v>11</v>
      </c>
      <c r="B3890" s="4" t="s">
        <v>50</v>
      </c>
      <c r="C3890" s="4" t="s">
        <v>4192</v>
      </c>
      <c r="D3890" s="4" t="s">
        <v>4193</v>
      </c>
      <c r="E3890" s="4" t="s">
        <v>7991</v>
      </c>
      <c r="F3890" s="4">
        <v>1151479</v>
      </c>
      <c r="G3890" s="5" t="s">
        <v>1291</v>
      </c>
      <c r="H3890" s="4">
        <v>0</v>
      </c>
      <c r="I3890" s="6">
        <v>14780000</v>
      </c>
      <c r="J3890" s="6">
        <v>4133372</v>
      </c>
      <c r="K3890" s="7">
        <f t="shared" si="120"/>
        <v>10646628</v>
      </c>
      <c r="L3890" s="4" t="str">
        <f t="shared" si="121"/>
        <v>SIN REPORTE</v>
      </c>
    </row>
    <row r="3891" spans="1:12" x14ac:dyDescent="0.2">
      <c r="A3891" s="4" t="s">
        <v>11</v>
      </c>
      <c r="B3891" s="4" t="s">
        <v>12</v>
      </c>
      <c r="C3891" s="4" t="s">
        <v>450</v>
      </c>
      <c r="D3891" s="4" t="s">
        <v>4194</v>
      </c>
      <c r="E3891" s="4" t="s">
        <v>7992</v>
      </c>
      <c r="F3891" s="4">
        <v>79042</v>
      </c>
      <c r="G3891" s="5" t="s">
        <v>1291</v>
      </c>
      <c r="H3891" s="4">
        <v>0</v>
      </c>
      <c r="I3891" s="6">
        <v>14790000</v>
      </c>
      <c r="J3891" s="6">
        <v>4134376</v>
      </c>
      <c r="K3891" s="7">
        <f t="shared" si="120"/>
        <v>10655624</v>
      </c>
      <c r="L3891" s="4" t="str">
        <f t="shared" si="121"/>
        <v>SIN REPORTE</v>
      </c>
    </row>
    <row r="3892" spans="1:12" x14ac:dyDescent="0.2">
      <c r="A3892" s="4" t="s">
        <v>11</v>
      </c>
      <c r="B3892" s="4" t="s">
        <v>12</v>
      </c>
      <c r="C3892" s="4" t="s">
        <v>572</v>
      </c>
      <c r="D3892" s="4" t="s">
        <v>4195</v>
      </c>
      <c r="E3892" s="4" t="s">
        <v>7993</v>
      </c>
      <c r="F3892" s="4">
        <v>118733</v>
      </c>
      <c r="G3892" s="5" t="s">
        <v>1291</v>
      </c>
      <c r="H3892" s="4">
        <v>0</v>
      </c>
      <c r="I3892" s="6">
        <v>14800000</v>
      </c>
      <c r="J3892" s="6">
        <v>4135380</v>
      </c>
      <c r="K3892" s="7">
        <f t="shared" si="120"/>
        <v>10664620</v>
      </c>
      <c r="L3892" s="4" t="str">
        <f t="shared" si="121"/>
        <v>SIN REPORTE</v>
      </c>
    </row>
    <row r="3893" spans="1:12" x14ac:dyDescent="0.2">
      <c r="A3893" s="4" t="s">
        <v>11</v>
      </c>
      <c r="B3893" s="4" t="s">
        <v>50</v>
      </c>
      <c r="C3893" s="4" t="s">
        <v>140</v>
      </c>
      <c r="D3893" s="4" t="s">
        <v>4196</v>
      </c>
      <c r="E3893" s="4" t="s">
        <v>7994</v>
      </c>
      <c r="F3893" s="4">
        <v>129136</v>
      </c>
      <c r="G3893" s="5" t="s">
        <v>1291</v>
      </c>
      <c r="H3893" s="4">
        <v>0</v>
      </c>
      <c r="I3893" s="6">
        <v>14810000</v>
      </c>
      <c r="J3893" s="6">
        <v>4136384</v>
      </c>
      <c r="K3893" s="7">
        <f t="shared" si="120"/>
        <v>10673616</v>
      </c>
      <c r="L3893" s="4" t="str">
        <f t="shared" si="121"/>
        <v>SIN REPORTE</v>
      </c>
    </row>
    <row r="3894" spans="1:12" x14ac:dyDescent="0.2">
      <c r="A3894" s="4" t="s">
        <v>11</v>
      </c>
      <c r="B3894" s="4" t="s">
        <v>488</v>
      </c>
      <c r="C3894" s="4" t="s">
        <v>4197</v>
      </c>
      <c r="D3894" s="4" t="s">
        <v>4198</v>
      </c>
      <c r="E3894" s="4" t="s">
        <v>7995</v>
      </c>
      <c r="F3894" s="4">
        <v>104485</v>
      </c>
      <c r="G3894" s="5" t="s">
        <v>1291</v>
      </c>
      <c r="H3894" s="4">
        <v>0</v>
      </c>
      <c r="I3894" s="6">
        <v>14820000</v>
      </c>
      <c r="J3894" s="6">
        <v>4137388</v>
      </c>
      <c r="K3894" s="7">
        <f t="shared" si="120"/>
        <v>10682612</v>
      </c>
      <c r="L3894" s="4" t="str">
        <f t="shared" si="121"/>
        <v>SIN REPORTE</v>
      </c>
    </row>
    <row r="3895" spans="1:12" x14ac:dyDescent="0.2">
      <c r="A3895" s="4" t="s">
        <v>11</v>
      </c>
      <c r="B3895" s="4" t="s">
        <v>50</v>
      </c>
      <c r="C3895" s="4" t="s">
        <v>31</v>
      </c>
      <c r="D3895" s="4" t="s">
        <v>4199</v>
      </c>
      <c r="E3895" s="4" t="s">
        <v>7996</v>
      </c>
      <c r="F3895" s="4">
        <v>569341</v>
      </c>
      <c r="G3895" s="5" t="s">
        <v>1291</v>
      </c>
      <c r="H3895" s="4">
        <v>0</v>
      </c>
      <c r="I3895" s="6">
        <v>14830000</v>
      </c>
      <c r="J3895" s="6">
        <v>4138392</v>
      </c>
      <c r="K3895" s="7">
        <f t="shared" si="120"/>
        <v>10691608</v>
      </c>
      <c r="L3895" s="4" t="str">
        <f t="shared" si="121"/>
        <v>SIN REPORTE</v>
      </c>
    </row>
    <row r="3896" spans="1:12" x14ac:dyDescent="0.2">
      <c r="A3896" s="4" t="s">
        <v>11</v>
      </c>
      <c r="B3896" s="4" t="s">
        <v>67</v>
      </c>
      <c r="C3896" s="4" t="s">
        <v>4200</v>
      </c>
      <c r="D3896" s="4" t="s">
        <v>318</v>
      </c>
      <c r="E3896" s="4" t="s">
        <v>7997</v>
      </c>
      <c r="F3896" s="4">
        <v>1688835</v>
      </c>
      <c r="G3896" s="5" t="s">
        <v>1291</v>
      </c>
      <c r="H3896" s="4">
        <v>0</v>
      </c>
      <c r="I3896" s="6">
        <v>14840000</v>
      </c>
      <c r="J3896" s="6">
        <v>4139396</v>
      </c>
      <c r="K3896" s="7">
        <f t="shared" si="120"/>
        <v>10700604</v>
      </c>
      <c r="L3896" s="4" t="str">
        <f t="shared" si="121"/>
        <v>SIN REPORTE</v>
      </c>
    </row>
    <row r="3897" spans="1:12" x14ac:dyDescent="0.2">
      <c r="A3897" s="4" t="s">
        <v>11</v>
      </c>
      <c r="B3897" s="4" t="s">
        <v>19</v>
      </c>
      <c r="C3897" s="4" t="s">
        <v>976</v>
      </c>
      <c r="D3897" s="4" t="s">
        <v>4201</v>
      </c>
      <c r="E3897" s="4" t="s">
        <v>7998</v>
      </c>
      <c r="F3897" s="4">
        <v>12739</v>
      </c>
      <c r="G3897" s="5" t="s">
        <v>1291</v>
      </c>
      <c r="H3897" s="4">
        <v>0</v>
      </c>
      <c r="I3897" s="6">
        <v>14850000</v>
      </c>
      <c r="J3897" s="6">
        <v>4140400</v>
      </c>
      <c r="K3897" s="7">
        <f t="shared" si="120"/>
        <v>10709600</v>
      </c>
      <c r="L3897" s="4" t="str">
        <f t="shared" si="121"/>
        <v>SIN REPORTE</v>
      </c>
    </row>
    <row r="3898" spans="1:12" x14ac:dyDescent="0.2">
      <c r="A3898" s="4" t="s">
        <v>11</v>
      </c>
      <c r="B3898" s="4" t="s">
        <v>12</v>
      </c>
      <c r="C3898" s="4" t="s">
        <v>4202</v>
      </c>
      <c r="D3898" s="4" t="s">
        <v>4203</v>
      </c>
      <c r="E3898" s="4" t="s">
        <v>7999</v>
      </c>
      <c r="F3898" s="4">
        <v>4641</v>
      </c>
      <c r="G3898" s="5" t="s">
        <v>1291</v>
      </c>
      <c r="H3898" s="4">
        <v>0</v>
      </c>
      <c r="I3898" s="6">
        <v>14860000</v>
      </c>
      <c r="J3898" s="6">
        <v>4141404</v>
      </c>
      <c r="K3898" s="7">
        <f t="shared" si="120"/>
        <v>10718596</v>
      </c>
      <c r="L3898" s="4" t="str">
        <f t="shared" si="121"/>
        <v>SIN REPORTE</v>
      </c>
    </row>
    <row r="3899" spans="1:12" x14ac:dyDescent="0.2">
      <c r="A3899" s="4" t="s">
        <v>11</v>
      </c>
      <c r="B3899" s="4" t="s">
        <v>50</v>
      </c>
      <c r="C3899" s="4" t="s">
        <v>298</v>
      </c>
      <c r="D3899" s="4" t="s">
        <v>738</v>
      </c>
      <c r="E3899" s="4" t="s">
        <v>8000</v>
      </c>
      <c r="F3899" s="4">
        <v>87748</v>
      </c>
      <c r="G3899" s="5" t="s">
        <v>1291</v>
      </c>
      <c r="H3899" s="4">
        <v>0</v>
      </c>
      <c r="I3899" s="6">
        <v>14870000</v>
      </c>
      <c r="J3899" s="6">
        <v>4142408</v>
      </c>
      <c r="K3899" s="7">
        <f t="shared" si="120"/>
        <v>10727592</v>
      </c>
      <c r="L3899" s="4" t="str">
        <f t="shared" si="121"/>
        <v>SIN REPORTE</v>
      </c>
    </row>
    <row r="3900" spans="1:12" x14ac:dyDescent="0.2">
      <c r="A3900" s="4" t="s">
        <v>11</v>
      </c>
      <c r="B3900" s="4" t="s">
        <v>12</v>
      </c>
      <c r="C3900" s="4" t="s">
        <v>315</v>
      </c>
      <c r="D3900" s="4" t="s">
        <v>4204</v>
      </c>
      <c r="E3900" s="4" t="s">
        <v>8001</v>
      </c>
      <c r="F3900" s="4">
        <v>4815</v>
      </c>
      <c r="G3900" s="5" t="s">
        <v>1291</v>
      </c>
      <c r="H3900" s="4">
        <v>0</v>
      </c>
      <c r="I3900" s="6">
        <v>14880000</v>
      </c>
      <c r="J3900" s="6">
        <v>4143412</v>
      </c>
      <c r="K3900" s="7">
        <f t="shared" si="120"/>
        <v>10736588</v>
      </c>
      <c r="L3900" s="4" t="str">
        <f t="shared" si="121"/>
        <v>SIN REPORTE</v>
      </c>
    </row>
    <row r="3901" spans="1:12" x14ac:dyDescent="0.2">
      <c r="G3901" s="5"/>
    </row>
    <row r="3902" spans="1:12" x14ac:dyDescent="0.2">
      <c r="G3902" s="5"/>
    </row>
    <row r="3903" spans="1:12" x14ac:dyDescent="0.2">
      <c r="G3903" s="5"/>
    </row>
    <row r="3904" spans="1:12" x14ac:dyDescent="0.2">
      <c r="G3904" s="5"/>
    </row>
    <row r="3905" spans="7:7" x14ac:dyDescent="0.2">
      <c r="G3905" s="5"/>
    </row>
    <row r="3906" spans="7:7" x14ac:dyDescent="0.2">
      <c r="G3906" s="5"/>
    </row>
    <row r="3907" spans="7:7" x14ac:dyDescent="0.2">
      <c r="G3907" s="5"/>
    </row>
    <row r="3908" spans="7:7" x14ac:dyDescent="0.2">
      <c r="G3908" s="5"/>
    </row>
    <row r="3909" spans="7:7" x14ac:dyDescent="0.2">
      <c r="G3909" s="5"/>
    </row>
    <row r="3910" spans="7:7" x14ac:dyDescent="0.2">
      <c r="G3910" s="5"/>
    </row>
    <row r="3911" spans="7:7" x14ac:dyDescent="0.2">
      <c r="G3911" s="5"/>
    </row>
    <row r="3912" spans="7:7" x14ac:dyDescent="0.2">
      <c r="G3912" s="5"/>
    </row>
    <row r="3913" spans="7:7" x14ac:dyDescent="0.2">
      <c r="G3913" s="5"/>
    </row>
    <row r="3914" spans="7:7" x14ac:dyDescent="0.2">
      <c r="G3914" s="5"/>
    </row>
    <row r="3915" spans="7:7" x14ac:dyDescent="0.2">
      <c r="G3915" s="5"/>
    </row>
    <row r="3916" spans="7:7" x14ac:dyDescent="0.2">
      <c r="G3916" s="5"/>
    </row>
    <row r="3917" spans="7:7" x14ac:dyDescent="0.2">
      <c r="G3917" s="5"/>
    </row>
    <row r="3918" spans="7:7" x14ac:dyDescent="0.2">
      <c r="G3918" s="5"/>
    </row>
    <row r="3919" spans="7:7" x14ac:dyDescent="0.2">
      <c r="G3919" s="5"/>
    </row>
    <row r="3920" spans="7:7" x14ac:dyDescent="0.2">
      <c r="G3920" s="5"/>
    </row>
    <row r="3921" spans="7:7" x14ac:dyDescent="0.2">
      <c r="G3921" s="5"/>
    </row>
    <row r="3922" spans="7:7" x14ac:dyDescent="0.2">
      <c r="G3922" s="5"/>
    </row>
    <row r="3923" spans="7:7" x14ac:dyDescent="0.2">
      <c r="G3923" s="5"/>
    </row>
    <row r="3924" spans="7:7" x14ac:dyDescent="0.2">
      <c r="G3924" s="5"/>
    </row>
    <row r="3925" spans="7:7" x14ac:dyDescent="0.2">
      <c r="G3925" s="5"/>
    </row>
    <row r="3926" spans="7:7" x14ac:dyDescent="0.2">
      <c r="G3926" s="5"/>
    </row>
    <row r="3927" spans="7:7" x14ac:dyDescent="0.2">
      <c r="G3927" s="5"/>
    </row>
    <row r="3928" spans="7:7" x14ac:dyDescent="0.2">
      <c r="G3928" s="5"/>
    </row>
    <row r="3929" spans="7:7" x14ac:dyDescent="0.2">
      <c r="G3929" s="5"/>
    </row>
    <row r="3930" spans="7:7" x14ac:dyDescent="0.2">
      <c r="G3930" s="5"/>
    </row>
    <row r="3931" spans="7:7" x14ac:dyDescent="0.2">
      <c r="G3931" s="5"/>
    </row>
    <row r="3932" spans="7:7" x14ac:dyDescent="0.2">
      <c r="G3932" s="5"/>
    </row>
    <row r="3933" spans="7:7" x14ac:dyDescent="0.2">
      <c r="G3933" s="5"/>
    </row>
    <row r="3934" spans="7:7" x14ac:dyDescent="0.2">
      <c r="G3934" s="5"/>
    </row>
    <row r="3935" spans="7:7" x14ac:dyDescent="0.2">
      <c r="G3935" s="5"/>
    </row>
    <row r="3936" spans="7:7" x14ac:dyDescent="0.2">
      <c r="G3936" s="5"/>
    </row>
    <row r="3937" spans="7:7" x14ac:dyDescent="0.2">
      <c r="G3937" s="5"/>
    </row>
    <row r="3938" spans="7:7" x14ac:dyDescent="0.2">
      <c r="G3938" s="5"/>
    </row>
    <row r="3939" spans="7:7" x14ac:dyDescent="0.2">
      <c r="G3939" s="5"/>
    </row>
    <row r="3940" spans="7:7" x14ac:dyDescent="0.2">
      <c r="G3940" s="5"/>
    </row>
    <row r="3941" spans="7:7" x14ac:dyDescent="0.2">
      <c r="G3941" s="5"/>
    </row>
    <row r="3942" spans="7:7" x14ac:dyDescent="0.2">
      <c r="G3942" s="5"/>
    </row>
    <row r="3943" spans="7:7" x14ac:dyDescent="0.2">
      <c r="G3943" s="5"/>
    </row>
    <row r="3944" spans="7:7" x14ac:dyDescent="0.2">
      <c r="G3944" s="5"/>
    </row>
    <row r="3945" spans="7:7" x14ac:dyDescent="0.2">
      <c r="G3945" s="5"/>
    </row>
    <row r="3946" spans="7:7" x14ac:dyDescent="0.2">
      <c r="G3946" s="5"/>
    </row>
    <row r="3947" spans="7:7" x14ac:dyDescent="0.2">
      <c r="G3947" s="5"/>
    </row>
    <row r="3948" spans="7:7" x14ac:dyDescent="0.2">
      <c r="G3948" s="5"/>
    </row>
    <row r="3949" spans="7:7" x14ac:dyDescent="0.2">
      <c r="G3949" s="5"/>
    </row>
    <row r="3950" spans="7:7" x14ac:dyDescent="0.2">
      <c r="G3950" s="5"/>
    </row>
    <row r="3951" spans="7:7" x14ac:dyDescent="0.2">
      <c r="G3951" s="5"/>
    </row>
    <row r="3952" spans="7:7" x14ac:dyDescent="0.2">
      <c r="G3952" s="5"/>
    </row>
    <row r="3953" spans="7:7" x14ac:dyDescent="0.2">
      <c r="G3953" s="5"/>
    </row>
    <row r="3954" spans="7:7" x14ac:dyDescent="0.2">
      <c r="G3954" s="5"/>
    </row>
    <row r="3955" spans="7:7" x14ac:dyDescent="0.2">
      <c r="G3955" s="5"/>
    </row>
    <row r="3956" spans="7:7" x14ac:dyDescent="0.2">
      <c r="G3956" s="5"/>
    </row>
    <row r="3957" spans="7:7" x14ac:dyDescent="0.2">
      <c r="G3957" s="5"/>
    </row>
    <row r="3958" spans="7:7" x14ac:dyDescent="0.2">
      <c r="G3958" s="5"/>
    </row>
    <row r="3959" spans="7:7" x14ac:dyDescent="0.2">
      <c r="G3959" s="5"/>
    </row>
    <row r="3960" spans="7:7" x14ac:dyDescent="0.2">
      <c r="G3960" s="5"/>
    </row>
    <row r="3961" spans="7:7" x14ac:dyDescent="0.2">
      <c r="G3961" s="5"/>
    </row>
    <row r="3962" spans="7:7" x14ac:dyDescent="0.2">
      <c r="G3962" s="5"/>
    </row>
    <row r="3963" spans="7:7" x14ac:dyDescent="0.2">
      <c r="G3963" s="5"/>
    </row>
    <row r="3964" spans="7:7" x14ac:dyDescent="0.2">
      <c r="G3964" s="5"/>
    </row>
    <row r="3965" spans="7:7" x14ac:dyDescent="0.2">
      <c r="G3965" s="5"/>
    </row>
    <row r="3966" spans="7:7" x14ac:dyDescent="0.2">
      <c r="G3966" s="5"/>
    </row>
    <row r="3967" spans="7:7" x14ac:dyDescent="0.2">
      <c r="G3967" s="5"/>
    </row>
    <row r="3968" spans="7:7" x14ac:dyDescent="0.2">
      <c r="G3968" s="5"/>
    </row>
  </sheetData>
  <autoFilter ref="A1:L3900" xr:uid="{00000000-0001-0000-0000-000000000000}"/>
  <pageMargins left="0.74803149606299213" right="0.74803149606299213" top="0.98425196850393704" bottom="0.98425196850393704" header="0" footer="0"/>
  <pageSetup scale="6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923BF-ACBC-4EFD-A5C0-3DB6F02A396D}">
  <dimension ref="A1:F15"/>
  <sheetViews>
    <sheetView workbookViewId="0">
      <selection activeCell="B15" sqref="B15"/>
    </sheetView>
  </sheetViews>
  <sheetFormatPr baseColWidth="10" defaultRowHeight="12.75" x14ac:dyDescent="0.2"/>
  <cols>
    <col min="1" max="1" width="41.42578125" customWidth="1"/>
    <col min="2" max="2" width="57.5703125" customWidth="1"/>
    <col min="3" max="3" width="23.140625" customWidth="1"/>
    <col min="4" max="4" width="19.28515625" customWidth="1"/>
    <col min="5" max="5" width="15.140625" customWidth="1"/>
    <col min="6" max="6" width="30" customWidth="1"/>
  </cols>
  <sheetData>
    <row r="1" spans="1:6" ht="55.5" customHeight="1" x14ac:dyDescent="0.2">
      <c r="A1" s="11" t="s">
        <v>1</v>
      </c>
      <c r="B1" s="11" t="s">
        <v>8003</v>
      </c>
      <c r="C1" s="11" t="s">
        <v>8004</v>
      </c>
      <c r="D1" s="11" t="s">
        <v>954</v>
      </c>
      <c r="E1" s="11" t="s">
        <v>1147</v>
      </c>
      <c r="F1" s="11" t="s">
        <v>8005</v>
      </c>
    </row>
    <row r="2" spans="1:6" ht="24.75" customHeight="1" x14ac:dyDescent="0.2">
      <c r="A2" s="11" t="s">
        <v>8006</v>
      </c>
      <c r="B2" s="12">
        <f>COUNTIFS(GENERAL!$B$2:$B$3900,"BTA AVENIDA JIMENEZ",GENERAL!$G$2:$G$3900,"AMERICAN EXPRESS")</f>
        <v>364</v>
      </c>
      <c r="C2" s="12">
        <f>COUNTIFS(GENERAL!$B$2:$B$3900,"BTA AVENIDA JIMENEZ",GENERAL!$G$2:$G$3900,"MASTERCARD")</f>
        <v>237</v>
      </c>
      <c r="D2" s="12">
        <f>COUNTIFS(GENERAL!$B$2:$B$3900,"BTA AVENIDA JIMENEZ",GENERAL!$G$2:$G$3900,"DINERS CLUB")</f>
        <v>362</v>
      </c>
      <c r="E2" s="12">
        <f>COUNTIFS(GENERAL!$B$2:$B$3900,"BTA AVENIDA JIMENEZ",GENERAL!$G$2:$G$3900,"VISA")</f>
        <v>282</v>
      </c>
      <c r="F2" s="12">
        <f>COUNTIF(GENERAL!$B$2:$B$3900,"BTA AVENIDA JIMENEZ")</f>
        <v>1245</v>
      </c>
    </row>
    <row r="3" spans="1:6" ht="21.75" customHeight="1" x14ac:dyDescent="0.2">
      <c r="A3" s="11" t="s">
        <v>8007</v>
      </c>
      <c r="B3" s="12">
        <f>COUNTIFS(GENERAL!$B$2:$B$3900,"BTA - AVENIDA CHILE",GENERAL!$G$2:$G$3900,"AMERICAN EXPRESS")</f>
        <v>181</v>
      </c>
      <c r="C3" s="12">
        <f>COUNTIFS(GENERAL!$B$2:$B$3900,"BTA - AVENIDA CHILE",GENERAL!$G$2:$G$3900,"MASTERCARD")</f>
        <v>137</v>
      </c>
      <c r="D3" s="12">
        <f>COUNTIFS(GENERAL!$B$2:$B$3900,"BTA - AVENIDA CHILE",GENERAL!$G$2:$G$3900,"DINERS CLUB")</f>
        <v>156</v>
      </c>
      <c r="E3" s="12">
        <f>COUNTIFS(GENERAL!$B$2:$B$3900,"BTA - AVENIDA CHILE",GENERAL!$G$2:$G$3900,"VISA")</f>
        <v>145</v>
      </c>
      <c r="F3" s="12">
        <f>COUNTIF(GENERAL!$B$2:$B$3900,"BTA - AVENIDA CHILE")</f>
        <v>619</v>
      </c>
    </row>
    <row r="4" spans="1:6" ht="21" customHeight="1" x14ac:dyDescent="0.2">
      <c r="A4" s="11" t="s">
        <v>8008</v>
      </c>
      <c r="B4" s="12">
        <f>COUNTIFS(GENERAL!$B$2:$B$3900,"BTA - BARRIO RESTREPO",GENERAL!$G$2:$G$3900,"AMERICAN EXPRESS")</f>
        <v>97</v>
      </c>
      <c r="C4" s="12">
        <f>COUNTIFS(GENERAL!$B$2:$B$3900,"BTA - BARRIO RESTREPO",GENERAL!$G$2:$G$3900,"MASTERCARD")</f>
        <v>82</v>
      </c>
      <c r="D4" s="12">
        <f>COUNTIFS(GENERAL!$B$2:$B$3900,"BTA - BARRIO RESTREPO",GENERAL!$G$2:$G$3900,"DINERS CLUB")</f>
        <v>162</v>
      </c>
      <c r="E4" s="12">
        <f>COUNTIFS(GENERAL!$B$2:$B$3900,"BTA - BARRIO RESTREPO",GENERAL!$G$2:$G$3900,"VISA")</f>
        <v>146</v>
      </c>
      <c r="F4" s="12">
        <f>COUNTIF(GENERAL!$B$2:$B$3900,"BTA - BARRIO RESTREPO")</f>
        <v>487</v>
      </c>
    </row>
    <row r="5" spans="1:6" ht="18.75" customHeight="1" x14ac:dyDescent="0.2">
      <c r="A5" s="11" t="s">
        <v>8009</v>
      </c>
      <c r="B5" s="12">
        <f>COUNTIFS(GENERAL!$B$2:$B$3900,"BTA - CALLE CIEN",GENERAL!$G$2:$G$3900,"AMERICAN EXPRESS")</f>
        <v>87</v>
      </c>
      <c r="C5" s="12">
        <f>COUNTIFS(GENERAL!$B$2:$B$3900,"BTA - CALLE CIEN",GENERAL!$G$2:$G$3900,"MASTERCARD")</f>
        <v>46</v>
      </c>
      <c r="D5" s="12">
        <f>COUNTIFS(GENERAL!$B$2:$B$3900,"BTA - CALLE CIEN",GENERAL!$G$2:$G$3900,"DINERS CLUB")</f>
        <v>114</v>
      </c>
      <c r="E5" s="12">
        <f>COUNTIFS(GENERAL!$B$2:$B$3900,"BTA - CALLE CIEN",GENERAL!$G$2:$G$3900,"VISA")</f>
        <v>82</v>
      </c>
      <c r="F5" s="12">
        <f>COUNTIF(GENERAL!$B$2:$B$3900,"BTA - CALLE CIEN")</f>
        <v>329</v>
      </c>
    </row>
    <row r="6" spans="1:6" ht="18" customHeight="1" x14ac:dyDescent="0.2">
      <c r="A6" s="11" t="s">
        <v>8010</v>
      </c>
      <c r="B6" s="12">
        <f>COUNTIFS(GENERAL!$B$2:$B$3900,"BTA - CAN",GENERAL!$G$2:$G$3900,"AMERICAN EXPRESS")</f>
        <v>54</v>
      </c>
      <c r="C6" s="12">
        <f>COUNTIFS(GENERAL!$B$2:$B$3900,"BTA - CAN",GENERAL!$G$2:$G$3900,"MASTERCARD")</f>
        <v>32</v>
      </c>
      <c r="D6" s="12">
        <f>COUNTIFS(GENERAL!$B$2:$B$3900,"BTA - CAN",GENERAL!$G$2:$G$3900,"DINERS CLUB")</f>
        <v>73</v>
      </c>
      <c r="E6" s="12">
        <f>COUNTIFS(GENERAL!$B$2:$B$3900,"BTA - CAN",GENERAL!$G$2:$G$3900,"VISA")</f>
        <v>55</v>
      </c>
      <c r="F6" s="12">
        <f>COUNTIF(GENERAL!$B$2:$B$3900,"BTA - CAN")</f>
        <v>214</v>
      </c>
    </row>
    <row r="7" spans="1:6" ht="18.75" customHeight="1" x14ac:dyDescent="0.2">
      <c r="A7" s="11" t="s">
        <v>8011</v>
      </c>
      <c r="B7" s="12">
        <f>COUNTIFS(GENERAL!$B$2:$B$3900,"BTA - CODABAS",GENERAL!$G$2:$G$3900,"AMERICAN EXPRESS")</f>
        <v>60</v>
      </c>
      <c r="C7" s="12">
        <f>COUNTIFS(GENERAL!$B$2:$B$3900,"BTA - CODABAS",GENERAL!$G$2:$G$3900,"MASTERCARD")</f>
        <v>61</v>
      </c>
      <c r="D7" s="12">
        <f>COUNTIFS(GENERAL!$B$2:$B$3900,"BTA - CODABAS",GENERAL!$G$2:$G$3900,"DINERS CLUB")</f>
        <v>77</v>
      </c>
      <c r="E7" s="12">
        <f>COUNTIFS(GENERAL!$B$2:$B$3900,"BTA - CODABAS",GENERAL!$G$2:$G$3900,"VISA")</f>
        <v>41</v>
      </c>
      <c r="F7" s="12">
        <f>COUNTIF(GENERAL!$B$2:$B$3900,"BTA - CODABAS")</f>
        <v>239</v>
      </c>
    </row>
    <row r="8" spans="1:6" ht="18.75" customHeight="1" x14ac:dyDescent="0.2">
      <c r="A8" s="11" t="s">
        <v>8012</v>
      </c>
      <c r="B8" s="12">
        <f>COUNTIFS(GENERAL!$B$2:$B$3900,"BTA - CORABASTOS",GENERAL!$G$2:$G$3900,"AMERICAN EXPRESS")</f>
        <v>53</v>
      </c>
      <c r="C8" s="12">
        <f>COUNTIFS(GENERAL!$B$2:$B$3900,"BTA - CORABASTOS",GENERAL!$G$2:$G$3900,"MASTERCARD")</f>
        <v>59</v>
      </c>
      <c r="D8" s="12">
        <f>COUNTIFS(GENERAL!$B$2:$B$3900,"BTA - CORABASTOS",GENERAL!$G$2:$G$3900,"DINERS CLUB")</f>
        <v>60</v>
      </c>
      <c r="E8" s="12">
        <f>COUNTIFS(GENERAL!$B$2:$B$3900,"BTA - CORABASTOS",GENERAL!$G$2:$G$3900,"VISA")</f>
        <v>61</v>
      </c>
      <c r="F8" s="12">
        <f>COUNTIF(GENERAL!$B$2:$B$3900,"BTA - CORABASTOS")</f>
        <v>233</v>
      </c>
    </row>
    <row r="9" spans="1:6" ht="22.5" customHeight="1" x14ac:dyDescent="0.2">
      <c r="A9" s="11" t="s">
        <v>8019</v>
      </c>
      <c r="B9" s="12">
        <f>COUNTIFS(GENERAL!$B$2:$B$3900,"BTA - GOBERNACION",GENERAL!$G$2:$G$3900,"AMERICAN EXPRESS")</f>
        <v>18</v>
      </c>
      <c r="C9" s="12">
        <f>COUNTIFS(GENERAL!$B$2:$B$3900,"BTA - GOBERNACION",GENERAL!$G$2:$G$3900,"MASTERCARD")</f>
        <v>10</v>
      </c>
      <c r="D9" s="12">
        <f>COUNTIFS(GENERAL!$B$2:$B$3900,"BTA - GOBERNACION",GENERAL!$G$2:$G$3900,"DINERS CLUB")</f>
        <v>30</v>
      </c>
      <c r="E9" s="12">
        <f>COUNTIFS(GENERAL!$B$2:$B$3900,"BTA - GOBERNACION",GENERAL!$G$2:$G$3900,"VISA")</f>
        <v>20</v>
      </c>
      <c r="F9" s="12">
        <f>COUNTIF(GENERAL!$B$2:$B$3900,"BTA - GOBERNACION")</f>
        <v>78</v>
      </c>
    </row>
    <row r="10" spans="1:6" ht="21.75" customHeight="1" x14ac:dyDescent="0.2">
      <c r="A10" s="11" t="s">
        <v>8013</v>
      </c>
      <c r="B10" s="12">
        <f>COUNTIFS(GENERAL!$B$2:$B$3900,"BTA - PUENTE ARANDA",GENERAL!$G$2:$G$3900,"AMERICAN EXPRESS")</f>
        <v>80</v>
      </c>
      <c r="C10" s="12">
        <f>COUNTIFS(GENERAL!$B$2:$B$3900,"BTA - PUENTE ARANDA",GENERAL!$G$2:$G$3900,"MASTERCARD")</f>
        <v>67</v>
      </c>
      <c r="D10" s="12">
        <f>COUNTIFS(GENERAL!$B$2:$B$3900,"BTA - PUENTE ARANDA",GENERAL!$G$2:$G$3900,"DINERS CLUB")</f>
        <v>123</v>
      </c>
      <c r="E10" s="12">
        <f>COUNTIFS(GENERAL!$B$2:$B$3900,"BTA - PUENTE ARANDA",GENERAL!$G$2:$G$3900,"VISA")</f>
        <v>81</v>
      </c>
      <c r="F10" s="12">
        <f>COUNTIF(GENERAL!$B$2:$B$3900,"BTA - PUENTE ARANDA")</f>
        <v>351</v>
      </c>
    </row>
    <row r="11" spans="1:6" ht="18" customHeight="1" thickBot="1" x14ac:dyDescent="0.25">
      <c r="A11" s="14" t="s">
        <v>8014</v>
      </c>
      <c r="B11" s="12">
        <f>COUNTIFS(GENERAL!$B$2:$B$3900,"BTA - USME",GENERAL!$G$2:$G$3900,"AMERICAN EXPRESS")</f>
        <v>18</v>
      </c>
      <c r="C11" s="12">
        <f>COUNTIFS(GENERAL!$B$2:$B$3900,"BTA - USME",GENERAL!$G$2:$G$3900,"MASTERCARD")</f>
        <v>6</v>
      </c>
      <c r="D11" s="12">
        <f>COUNTIFS(GENERAL!$B$2:$B$3900,"BTA - USME",GENERAL!$G$2:$G$3900,"DINERS CLUB")</f>
        <v>42</v>
      </c>
      <c r="E11" s="12">
        <f>COUNTIFS(GENERAL!$B$2:$B$3900,"BTA - USME",GENERAL!$G$2:$G$3900,"VISA")</f>
        <v>38</v>
      </c>
      <c r="F11" s="12">
        <f>COUNTIF(GENERAL!$B$2:$B$3900,"BTA - USME")</f>
        <v>104</v>
      </c>
    </row>
    <row r="12" spans="1:6" ht="13.5" thickBot="1" x14ac:dyDescent="0.25">
      <c r="A12" s="15" t="s">
        <v>8015</v>
      </c>
      <c r="B12" s="13">
        <f>SUM(B2:B11)</f>
        <v>1012</v>
      </c>
      <c r="C12" s="13">
        <f t="shared" ref="C12:E12" si="0">SUM(C2:C11)</f>
        <v>737</v>
      </c>
      <c r="D12" s="13">
        <f t="shared" si="0"/>
        <v>1199</v>
      </c>
      <c r="E12" s="13">
        <f t="shared" si="0"/>
        <v>951</v>
      </c>
      <c r="F12" s="12">
        <f>SUM(F2:F11)</f>
        <v>3899</v>
      </c>
    </row>
    <row r="13" spans="1:6" ht="13.5" thickBot="1" x14ac:dyDescent="0.25">
      <c r="A13" s="15" t="s">
        <v>8016</v>
      </c>
      <c r="B13" s="13">
        <f>AVERAGE(B2:B11)</f>
        <v>101.2</v>
      </c>
      <c r="C13" s="13">
        <f t="shared" ref="C13:F13" si="1">AVERAGE(C2:C11)</f>
        <v>73.7</v>
      </c>
      <c r="D13" s="13">
        <f t="shared" si="1"/>
        <v>119.9</v>
      </c>
      <c r="E13" s="13">
        <f t="shared" si="1"/>
        <v>95.1</v>
      </c>
      <c r="F13" s="13">
        <f t="shared" si="1"/>
        <v>389.9</v>
      </c>
    </row>
    <row r="14" spans="1:6" ht="13.5" thickBot="1" x14ac:dyDescent="0.25">
      <c r="A14" s="15" t="s">
        <v>8017</v>
      </c>
      <c r="B14" s="13">
        <f>MAX(B2:B11)</f>
        <v>364</v>
      </c>
      <c r="C14" s="13">
        <f t="shared" ref="C14:F14" si="2">MAX(C2:C11)</f>
        <v>237</v>
      </c>
      <c r="D14" s="13">
        <f t="shared" si="2"/>
        <v>362</v>
      </c>
      <c r="E14" s="13">
        <f t="shared" si="2"/>
        <v>282</v>
      </c>
      <c r="F14" s="13">
        <f t="shared" si="2"/>
        <v>1245</v>
      </c>
    </row>
    <row r="15" spans="1:6" ht="13.5" thickBot="1" x14ac:dyDescent="0.25">
      <c r="A15" s="15" t="s">
        <v>8018</v>
      </c>
      <c r="B15" s="13">
        <f>MIN(B2:B11)</f>
        <v>18</v>
      </c>
      <c r="C15" s="13">
        <f t="shared" ref="C15:F15" si="3">MIN(C2:C11)</f>
        <v>6</v>
      </c>
      <c r="D15" s="13">
        <f t="shared" si="3"/>
        <v>30</v>
      </c>
      <c r="E15" s="13">
        <f t="shared" si="3"/>
        <v>20</v>
      </c>
      <c r="F15" s="13">
        <f t="shared" si="3"/>
        <v>78</v>
      </c>
    </row>
  </sheetData>
  <pageMargins left="0.7" right="0.7" top="0.75" bottom="0.75" header="0.3" footer="0.3"/>
  <ignoredErrors>
    <ignoredError sqref="F3 B3:C3 C2 C4:C1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967E3-7F59-44F8-AFE1-49734057022A}">
  <dimension ref="A1:M6"/>
  <sheetViews>
    <sheetView tabSelected="1" workbookViewId="0">
      <selection sqref="A1:M6"/>
    </sheetView>
  </sheetViews>
  <sheetFormatPr baseColWidth="10" defaultRowHeight="12.75" x14ac:dyDescent="0.2"/>
  <sheetData>
    <row r="1" spans="1:13" x14ac:dyDescent="0.2">
      <c r="A1" s="16" t="s">
        <v>8020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3" x14ac:dyDescent="0.2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3" spans="1:13" x14ac:dyDescent="0.2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</row>
    <row r="4" spans="1:13" x14ac:dyDescent="0.2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</row>
    <row r="5" spans="1:13" x14ac:dyDescent="0.2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</row>
    <row r="6" spans="1:13" x14ac:dyDescent="0.2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</row>
  </sheetData>
  <mergeCells count="1">
    <mergeCell ref="A1:M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BD Original</vt:lpstr>
      <vt:lpstr>GENERAL</vt:lpstr>
      <vt:lpstr>INFORME</vt:lpstr>
      <vt:lpstr>PlaceHolder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</dc:creator>
  <cp:lastModifiedBy>Miel</cp:lastModifiedBy>
  <dcterms:created xsi:type="dcterms:W3CDTF">2016-09-21T05:27:23Z</dcterms:created>
  <dcterms:modified xsi:type="dcterms:W3CDTF">2022-06-15T03:23:00Z</dcterms:modified>
</cp:coreProperties>
</file>