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7755"/>
  </bookViews>
  <sheets>
    <sheet name="COSTOS HORTALIZAS" sheetId="1" r:id="rId1"/>
    <sheet name="GRAFICA" sheetId="2" r:id="rId2"/>
  </sheets>
  <calcPr calcId="125725"/>
</workbook>
</file>

<file path=xl/calcChain.xml><?xml version="1.0" encoding="utf-8"?>
<calcChain xmlns="http://schemas.openxmlformats.org/spreadsheetml/2006/main">
  <c r="H6" i="2"/>
  <c r="G6"/>
  <c r="F6"/>
  <c r="E6"/>
  <c r="D6"/>
  <c r="C6"/>
  <c r="H5"/>
  <c r="F47" i="1"/>
  <c r="F44"/>
  <c r="F42"/>
  <c r="F40"/>
  <c r="F35"/>
  <c r="F31"/>
  <c r="F39"/>
  <c r="F38"/>
  <c r="F34"/>
  <c r="E34"/>
  <c r="F33"/>
  <c r="F26"/>
  <c r="F24"/>
  <c r="F23"/>
  <c r="F22"/>
  <c r="F21"/>
  <c r="F20"/>
  <c r="F17"/>
  <c r="F14"/>
  <c r="D14"/>
  <c r="E39" l="1"/>
  <c r="E22"/>
  <c r="E38" l="1"/>
  <c r="G5" i="2" s="1"/>
  <c r="E5"/>
  <c r="F5" l="1"/>
  <c r="C5"/>
  <c r="E23" i="1"/>
  <c r="E21" l="1"/>
  <c r="E20" l="1"/>
  <c r="D5" i="2" l="1"/>
</calcChain>
</file>

<file path=xl/sharedStrings.xml><?xml version="1.0" encoding="utf-8"?>
<sst xmlns="http://schemas.openxmlformats.org/spreadsheetml/2006/main" count="96" uniqueCount="70">
  <si>
    <t>ESTRUCTURA DE COSTOS DE PRODUCCION</t>
  </si>
  <si>
    <t>PERIODO MES:</t>
  </si>
  <si>
    <t>AÑO:</t>
  </si>
  <si>
    <t>CILANTRO</t>
  </si>
  <si>
    <t xml:space="preserve">AREA: </t>
  </si>
  <si>
    <t>1 ha = 10.000 m²</t>
  </si>
  <si>
    <t>17 M2</t>
  </si>
  <si>
    <t xml:space="preserve">FECHA DE SIEMBRA: </t>
  </si>
  <si>
    <t>DENSIDAD DE PLANTAS:</t>
  </si>
  <si>
    <t>CENTRO DE COSTOS</t>
  </si>
  <si>
    <t>AGRICOLA</t>
  </si>
  <si>
    <t>SUBCENTRO DE COSTO:</t>
  </si>
  <si>
    <t>LOTE 1</t>
  </si>
  <si>
    <t>NOMBRE DEL CULTIVO</t>
  </si>
  <si>
    <t>Hortalizas</t>
  </si>
  <si>
    <t>COSTOS  DIRECTOS</t>
  </si>
  <si>
    <t>PRODUCTO</t>
  </si>
  <si>
    <t>UNIDAD DE MEDIDA</t>
  </si>
  <si>
    <t>CANTIDAD</t>
  </si>
  <si>
    <t>COSTO UNITARIO</t>
  </si>
  <si>
    <t>COSTO TOTAL CILANTRO</t>
  </si>
  <si>
    <t xml:space="preserve"> INSUMOS  DIRECTOS</t>
  </si>
  <si>
    <t>agua</t>
  </si>
  <si>
    <t>SUBTOTAL  MATERIA PRIMA E INSUMOS  DIRECTOS:</t>
  </si>
  <si>
    <t>MANO DE OBRA DIRECTA:  ( LABORES Y/O JORNALES )</t>
  </si>
  <si>
    <t>hora</t>
  </si>
  <si>
    <t>SUBTOTAL MANO DE OBRA DIRECTA:</t>
  </si>
  <si>
    <t>SUBTOTAL   COSTOS   DIRECTOS:</t>
  </si>
  <si>
    <t>COSTOS INDIRECTOS</t>
  </si>
  <si>
    <t xml:space="preserve">INSUMOS   INDIRECTOS: </t>
  </si>
  <si>
    <t>SUBTOTAL INSUMOS INDIRECTOS:</t>
  </si>
  <si>
    <t>MANO DE OBRA INDIRECTA</t>
  </si>
  <si>
    <t>Asistencia tecnica</t>
  </si>
  <si>
    <t>Mes</t>
  </si>
  <si>
    <t>Vigilancia</t>
  </si>
  <si>
    <t>SUBTOTAL MANO DE OBRA INDIRECTA</t>
  </si>
  <si>
    <t>OTROS COSTOS INDIRECTOS</t>
  </si>
  <si>
    <t>MANTENIMIENTO CASETA BPA</t>
  </si>
  <si>
    <t>SUBTOTAL  OTROS  COSTOS  INDIRECTOS:</t>
  </si>
  <si>
    <t>SUBTOTAL COSTOS INDIRECTOS</t>
  </si>
  <si>
    <t>TOTAL  COSTOS  DE  PRODUCCION:</t>
  </si>
  <si>
    <t>PRODUCCION EN KG  ( PRODUCTOS DE HORTALIZAS EN PROCESO )</t>
  </si>
  <si>
    <t>COSTO UNITARIO DE PRODUCCION</t>
  </si>
  <si>
    <t>REVISO Y APROBO:</t>
  </si>
  <si>
    <t>MIGUEL ANGEL VILLALBA</t>
  </si>
  <si>
    <t>FECHA:</t>
  </si>
  <si>
    <t>CONTROL DE DOCUMENTO</t>
  </si>
  <si>
    <t>REVISO:</t>
  </si>
  <si>
    <t>APROBO:</t>
  </si>
  <si>
    <t>DESCRIPCIÓN</t>
  </si>
  <si>
    <t>MATERIA PRIMA E INSUMOS DIRECTOS</t>
  </si>
  <si>
    <t>MANO DE OBRA DIRECTA</t>
  </si>
  <si>
    <t xml:space="preserve">INSUMO INDIRECTO </t>
  </si>
  <si>
    <t xml:space="preserve">MANO DE OBRA INDIRECTA </t>
  </si>
  <si>
    <t>TOTAL DE COSTOS</t>
  </si>
  <si>
    <t>COSTOS</t>
  </si>
  <si>
    <t>PORCENTAJE DE PARTICIPACION</t>
  </si>
  <si>
    <t>CONTROL  DE ARVENSES</t>
  </si>
  <si>
    <t>MATERIA PRIMA</t>
  </si>
  <si>
    <t>Agua para riego</t>
  </si>
  <si>
    <t>M3</t>
  </si>
  <si>
    <t>ABRIL</t>
  </si>
  <si>
    <t>DRENAJE</t>
  </si>
  <si>
    <t>LIMPIEZA BANCO DE GERMINACION</t>
  </si>
  <si>
    <t>ORNATO UNIDAD - HORTALIZAS</t>
  </si>
  <si>
    <t xml:space="preserve">ELABORO: GUILLERMO A. GAMBA </t>
  </si>
  <si>
    <t>RIEGO</t>
  </si>
  <si>
    <t>NOTA: ESTE CULTIVO SE ERRADICO YA QUE ESTABA PASADO DE CICLO Y ERA NECESARIO ROTAR LAS CAMAS CON OTRO TIPO DE HORTALIZAS.</t>
  </si>
  <si>
    <t>COSTOS DE PRODUCCION CULTIVO DE HORTALIZAS MES DE ABRIL 2019</t>
  </si>
  <si>
    <t>OK REVISADO</t>
  </si>
</sst>
</file>

<file path=xl/styles.xml><?xml version="1.0" encoding="utf-8"?>
<styleSheet xmlns="http://schemas.openxmlformats.org/spreadsheetml/2006/main">
  <numFmts count="8">
    <numFmt numFmtId="6" formatCode="&quot;$&quot;\ #,##0_);[Red]\(&quot;$&quot;\ #,##0\)"/>
    <numFmt numFmtId="164" formatCode="_-* #,##0.00_-;\-* #,##0.00_-;_-* &quot;-&quot;??_-;_-@_-"/>
    <numFmt numFmtId="165" formatCode="_-* #,##0.00\ _€_-;\-* #,##0.00\ _€_-;_-* &quot;-&quot;??\ _€_-;_-@_-"/>
    <numFmt numFmtId="166" formatCode="_(&quot;$&quot;\ * #,##0_);_(&quot;$&quot;\ * \(#,##0\);_(&quot;$&quot;\ * &quot;-&quot;??_);_(@_)"/>
    <numFmt numFmtId="167" formatCode="_(&quot;$&quot;* #,##0_);_(&quot;$&quot;* \(#,##0\);_(&quot;$&quot;* &quot;-&quot;??_);_(@_)"/>
    <numFmt numFmtId="168" formatCode="0.0%"/>
    <numFmt numFmtId="169" formatCode="[$-F800]dddd\,\ mmmm\ dd\,\ yyyy"/>
    <numFmt numFmtId="170" formatCode="0.000%"/>
  </numFmts>
  <fonts count="10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2D69B"/>
        <bgColor rgb="FFC2D69B"/>
      </patternFill>
    </fill>
    <fill>
      <patternFill patternType="solid">
        <fgColor rgb="FFFFFFFF"/>
        <bgColor rgb="FFFFFFFF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theme="0"/>
        <bgColor rgb="FF95B3D7"/>
      </patternFill>
    </fill>
    <fill>
      <patternFill patternType="solid">
        <fgColor theme="0"/>
        <bgColor rgb="FFC2D69B"/>
      </patternFill>
    </fill>
  </fills>
  <borders count="2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7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0" fillId="0" borderId="2" xfId="0" applyFont="1" applyBorder="1"/>
    <xf numFmtId="0" fontId="0" fillId="3" borderId="2" xfId="0" applyFont="1" applyFill="1" applyBorder="1" applyAlignment="1">
      <alignment horizontal="center"/>
    </xf>
    <xf numFmtId="166" fontId="0" fillId="3" borderId="6" xfId="0" applyNumberFormat="1" applyFont="1" applyFill="1" applyBorder="1"/>
    <xf numFmtId="166" fontId="0" fillId="0" borderId="2" xfId="0" applyNumberFormat="1" applyFont="1" applyBorder="1"/>
    <xf numFmtId="166" fontId="1" fillId="2" borderId="2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6" fontId="0" fillId="0" borderId="0" xfId="0" applyNumberFormat="1" applyFont="1"/>
    <xf numFmtId="166" fontId="3" fillId="4" borderId="2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left"/>
    </xf>
    <xf numFmtId="0" fontId="1" fillId="3" borderId="12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/>
    <xf numFmtId="0" fontId="0" fillId="3" borderId="6" xfId="0" applyFont="1" applyFill="1" applyBorder="1" applyAlignment="1">
      <alignment horizontal="center"/>
    </xf>
    <xf numFmtId="6" fontId="0" fillId="3" borderId="12" xfId="0" applyNumberFormat="1" applyFont="1" applyFill="1" applyBorder="1"/>
    <xf numFmtId="167" fontId="0" fillId="0" borderId="2" xfId="0" applyNumberFormat="1" applyFont="1" applyBorder="1"/>
    <xf numFmtId="166" fontId="0" fillId="3" borderId="12" xfId="0" applyNumberFormat="1" applyFont="1" applyFill="1" applyBorder="1"/>
    <xf numFmtId="0" fontId="1" fillId="3" borderId="5" xfId="0" applyFont="1" applyFill="1" applyBorder="1" applyAlignment="1">
      <alignment horizontal="left"/>
    </xf>
    <xf numFmtId="0" fontId="1" fillId="3" borderId="14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5" xfId="0" applyFont="1" applyFill="1" applyBorder="1"/>
    <xf numFmtId="0" fontId="0" fillId="3" borderId="1" xfId="0" applyFont="1" applyFill="1" applyBorder="1" applyAlignment="1">
      <alignment horizontal="center" vertical="center" wrapText="1"/>
    </xf>
    <xf numFmtId="166" fontId="0" fillId="3" borderId="2" xfId="0" applyNumberFormat="1" applyFont="1" applyFill="1" applyBorder="1" applyAlignment="1">
      <alignment horizontal="center" vertical="center" wrapText="1"/>
    </xf>
    <xf numFmtId="166" fontId="1" fillId="2" borderId="2" xfId="0" applyNumberFormat="1" applyFont="1" applyFill="1" applyBorder="1" applyAlignment="1">
      <alignment horizontal="center" vertical="center"/>
    </xf>
    <xf numFmtId="0" fontId="3" fillId="0" borderId="2" xfId="0" applyFont="1" applyBorder="1"/>
    <xf numFmtId="168" fontId="0" fillId="0" borderId="15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166" fontId="1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horizontal="center"/>
    </xf>
    <xf numFmtId="0" fontId="6" fillId="0" borderId="0" xfId="0" applyFont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/>
    <xf numFmtId="166" fontId="6" fillId="0" borderId="2" xfId="0" applyNumberFormat="1" applyFont="1" applyBorder="1"/>
    <xf numFmtId="9" fontId="6" fillId="0" borderId="0" xfId="0" applyNumberFormat="1" applyFont="1"/>
    <xf numFmtId="168" fontId="6" fillId="0" borderId="0" xfId="0" applyNumberFormat="1" applyFont="1"/>
    <xf numFmtId="0" fontId="0" fillId="0" borderId="0" xfId="0" applyFont="1" applyAlignment="1"/>
    <xf numFmtId="166" fontId="0" fillId="3" borderId="7" xfId="0" applyNumberFormat="1" applyFont="1" applyFill="1" applyBorder="1"/>
    <xf numFmtId="0" fontId="0" fillId="3" borderId="2" xfId="0" applyFill="1" applyBorder="1" applyAlignment="1">
      <alignment horizontal="center"/>
    </xf>
    <xf numFmtId="166" fontId="1" fillId="2" borderId="2" xfId="0" applyNumberFormat="1" applyFont="1" applyFill="1" applyBorder="1"/>
    <xf numFmtId="9" fontId="6" fillId="0" borderId="2" xfId="2" applyFont="1" applyBorder="1"/>
    <xf numFmtId="9" fontId="6" fillId="0" borderId="2" xfId="1" applyNumberFormat="1" applyFont="1" applyBorder="1"/>
    <xf numFmtId="0" fontId="9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vertical="center"/>
    </xf>
    <xf numFmtId="0" fontId="9" fillId="0" borderId="5" xfId="0" applyFont="1" applyBorder="1"/>
    <xf numFmtId="0" fontId="9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6" fontId="0" fillId="0" borderId="5" xfId="0" applyNumberFormat="1" applyFont="1" applyBorder="1"/>
    <xf numFmtId="166" fontId="1" fillId="2" borderId="15" xfId="0" applyNumberFormat="1" applyFont="1" applyFill="1" applyBorder="1" applyAlignment="1">
      <alignment vertical="center"/>
    </xf>
    <xf numFmtId="0" fontId="0" fillId="0" borderId="24" xfId="0" applyFont="1" applyBorder="1" applyAlignment="1"/>
    <xf numFmtId="0" fontId="0" fillId="3" borderId="2" xfId="0" applyFill="1" applyBorder="1" applyAlignment="1">
      <alignment horizontal="left"/>
    </xf>
    <xf numFmtId="0" fontId="0" fillId="0" borderId="0" xfId="0"/>
    <xf numFmtId="0" fontId="8" fillId="3" borderId="2" xfId="0" applyFont="1" applyFill="1" applyBorder="1" applyAlignment="1">
      <alignment horizontal="center"/>
    </xf>
    <xf numFmtId="0" fontId="8" fillId="0" borderId="0" xfId="0" applyFont="1"/>
    <xf numFmtId="166" fontId="1" fillId="7" borderId="2" xfId="0" applyNumberFormat="1" applyFont="1" applyFill="1" applyBorder="1"/>
    <xf numFmtId="167" fontId="1" fillId="2" borderId="2" xfId="0" applyNumberFormat="1" applyFont="1" applyFill="1" applyBorder="1" applyAlignment="1">
      <alignment vertical="center"/>
    </xf>
    <xf numFmtId="0" fontId="3" fillId="0" borderId="7" xfId="0" applyFont="1" applyBorder="1"/>
    <xf numFmtId="0" fontId="3" fillId="0" borderId="24" xfId="0" applyFont="1" applyBorder="1" applyAlignment="1">
      <alignment horizontal="left" wrapText="1"/>
    </xf>
    <xf numFmtId="0" fontId="5" fillId="0" borderId="24" xfId="0" applyFont="1" applyBorder="1" applyAlignment="1">
      <alignment horizontal="center"/>
    </xf>
    <xf numFmtId="0" fontId="0" fillId="0" borderId="0" xfId="0" applyFont="1" applyAlignment="1"/>
    <xf numFmtId="169" fontId="3" fillId="0" borderId="2" xfId="0" applyNumberFormat="1" applyFont="1" applyBorder="1" applyAlignment="1">
      <alignment horizontal="center"/>
    </xf>
    <xf numFmtId="164" fontId="0" fillId="3" borderId="2" xfId="0" applyNumberFormat="1" applyFont="1" applyFill="1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/>
    <xf numFmtId="170" fontId="6" fillId="0" borderId="2" xfId="2" applyNumberFormat="1" applyFont="1" applyBorder="1"/>
    <xf numFmtId="0" fontId="1" fillId="2" borderId="1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5" fillId="0" borderId="7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7" xfId="0" applyFont="1" applyBorder="1" applyAlignment="1">
      <alignment horizontal="left" wrapText="1"/>
    </xf>
    <xf numFmtId="0" fontId="2" fillId="0" borderId="9" xfId="0" applyFont="1" applyBorder="1"/>
    <xf numFmtId="0" fontId="0" fillId="3" borderId="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5" fillId="0" borderId="7" xfId="0" applyNumberFormat="1" applyFont="1" applyBorder="1" applyAlignment="1">
      <alignment horizontal="center"/>
    </xf>
    <xf numFmtId="14" fontId="5" fillId="0" borderId="13" xfId="0" applyNumberFormat="1" applyFont="1" applyBorder="1" applyAlignment="1">
      <alignment horizontal="center"/>
    </xf>
    <xf numFmtId="14" fontId="5" fillId="0" borderId="9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23" xfId="0" applyFont="1" applyBorder="1"/>
    <xf numFmtId="0" fontId="2" fillId="0" borderId="8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left"/>
    </xf>
    <xf numFmtId="0" fontId="9" fillId="0" borderId="7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7" fillId="5" borderId="17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0" fillId="0" borderId="0" xfId="0" applyFont="1" applyAlignment="1"/>
    <xf numFmtId="0" fontId="2" fillId="0" borderId="21" xfId="0" applyFont="1" applyBorder="1"/>
    <xf numFmtId="0" fontId="2" fillId="0" borderId="22" xfId="0" applyFont="1" applyBorder="1"/>
  </cellXfs>
  <cellStyles count="3">
    <cellStyle name="Millares" xfId="1" builtinId="3"/>
    <cellStyle name="Normal" xfId="0" builtinId="0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roundedCorners val="1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s-ES"/>
              <a:t>COSTOS DE PRODUCCION CULTIVO DE HORTALIZAS 
MES DE ABRIL 2019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GRAFICA!$B$5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dLbls>
            <c:dLbl>
              <c:idx val="0"/>
              <c:layout>
                <c:manualLayout>
                  <c:x val="-6.7001675041876074E-3"/>
                  <c:y val="-3.1830238726790458E-2"/>
                </c:manualLayout>
              </c:layout>
              <c:showVal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GRAFICA!$C$5:$H$5</c:f>
              <c:numCache>
                <c:formatCode>_("$"\ * #,##0_);_("$"\ * \(#,##0\);_("$"\ * "-"??_);_(@_)</c:formatCode>
                <c:ptCount val="6"/>
                <c:pt idx="0">
                  <c:v>17.920000000000002</c:v>
                </c:pt>
                <c:pt idx="1">
                  <c:v>138937.5</c:v>
                </c:pt>
                <c:pt idx="2">
                  <c:v>0</c:v>
                </c:pt>
                <c:pt idx="3">
                  <c:v>239718.32</c:v>
                </c:pt>
                <c:pt idx="4">
                  <c:v>28500</c:v>
                </c:pt>
                <c:pt idx="5">
                  <c:v>407173.74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87-4D91-9DC9-AC46EA6CED8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GRAFICA!$B$6</c:f>
              <c:strCache>
                <c:ptCount val="1"/>
                <c:pt idx="0">
                  <c:v>PORCENTAJE DE PARTICIPACION</c:v>
                </c:pt>
              </c:strCache>
            </c:strRef>
          </c:tx>
          <c:spPr>
            <a:solidFill>
              <a:srgbClr val="C0504D"/>
            </a:solidFill>
          </c:spPr>
          <c:invertIfNegative val="1"/>
          <c:dLbls>
            <c:dLbl>
              <c:idx val="1"/>
              <c:layout>
                <c:manualLayout>
                  <c:x val="1.5075376884422112E-2"/>
                  <c:y val="-2.1220159151193633E-2"/>
                </c:manualLayout>
              </c:layout>
              <c:showVal val="1"/>
            </c:dLbl>
            <c:dLbl>
              <c:idx val="3"/>
              <c:layout>
                <c:manualLayout>
                  <c:x val="1.3400335008375215E-2"/>
                  <c:y val="-2.8293545534924851E-2"/>
                </c:manualLayout>
              </c:layout>
              <c:showVal val="1"/>
            </c:dLbl>
            <c:dLbl>
              <c:idx val="4"/>
              <c:layout>
                <c:manualLayout>
                  <c:x val="1.5075376884422112E-2"/>
                  <c:y val="-1.0610079575596816E-2"/>
                </c:manualLayout>
              </c:layout>
              <c:showVal val="1"/>
            </c:dLbl>
            <c:dLbl>
              <c:idx val="5"/>
              <c:layout>
                <c:manualLayout>
                  <c:x val="2.0100502512562693E-2"/>
                  <c:y val="-2.1220159151193633E-2"/>
                </c:manualLayout>
              </c:layout>
              <c:showVal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GRAFICA!$C$4:$H$4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0%</c:formatCode>
                <c:ptCount val="6"/>
                <c:pt idx="0" formatCode="0.000%">
                  <c:v>4.4010696760552392E-5</c:v>
                </c:pt>
                <c:pt idx="1">
                  <c:v>0.3412241172527482</c:v>
                </c:pt>
                <c:pt idx="2">
                  <c:v>0</c:v>
                </c:pt>
                <c:pt idx="3">
                  <c:v>0.58873718133197883</c:v>
                </c:pt>
                <c:pt idx="4">
                  <c:v>6.9994690718512442E-2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87-4D91-9DC9-AC46EA6CED8F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hape val="box"/>
        <c:axId val="36431360"/>
        <c:axId val="36432896"/>
        <c:axId val="0"/>
      </c:bar3DChart>
      <c:catAx>
        <c:axId val="36431360"/>
        <c:scaling>
          <c:orientation val="minMax"/>
        </c:scaling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404040"/>
                </a:solidFill>
                <a:latin typeface="Calibri"/>
              </a:defRPr>
            </a:pPr>
            <a:endParaRPr lang="es-CO"/>
          </a:p>
        </c:txPr>
        <c:crossAx val="36432896"/>
        <c:crosses val="autoZero"/>
        <c:auto val="1"/>
        <c:lblAlgn val="ctr"/>
        <c:lblOffset val="100"/>
        <c:noMultiLvlLbl val="1"/>
      </c:catAx>
      <c:valAx>
        <c:axId val="36432896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_(&quot;$&quot;\ * #,##0_);_(&quot;$&quot;\ * \(#,##0\);_(&quot;$&quot;\ * &quot;-&quot;??_);_(@_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404040"/>
                </a:solidFill>
                <a:latin typeface="Calibri"/>
              </a:defRPr>
            </a:pPr>
            <a:endParaRPr lang="es-CO"/>
          </a:p>
        </c:txPr>
        <c:crossAx val="36431360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layout/>
      <c:txPr>
        <a:bodyPr/>
        <a:lstStyle/>
        <a:p>
          <a:pPr lvl="0">
            <a:defRPr sz="900">
              <a:solidFill>
                <a:srgbClr val="404040"/>
              </a:solidFill>
              <a:latin typeface="Calibri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7</xdr:row>
      <xdr:rowOff>161925</xdr:rowOff>
    </xdr:from>
    <xdr:ext cx="7581900" cy="35909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1"/>
  <sheetViews>
    <sheetView tabSelected="1" workbookViewId="0">
      <selection activeCell="F51" sqref="F51"/>
    </sheetView>
  </sheetViews>
  <sheetFormatPr baseColWidth="10" defaultColWidth="14.42578125" defaultRowHeight="15" customHeight="1"/>
  <cols>
    <col min="1" max="1" width="31.42578125" customWidth="1"/>
    <col min="2" max="2" width="18.7109375" customWidth="1"/>
    <col min="3" max="3" width="13.7109375" customWidth="1"/>
    <col min="4" max="4" width="13.85546875" customWidth="1"/>
    <col min="5" max="5" width="14.7109375" customWidth="1"/>
    <col min="6" max="6" width="18.28515625" customWidth="1"/>
  </cols>
  <sheetData>
    <row r="1" spans="1:10" ht="34.5" customHeight="1">
      <c r="A1" s="1" t="s">
        <v>0</v>
      </c>
      <c r="B1" s="2"/>
      <c r="C1" s="3"/>
      <c r="D1" s="2"/>
      <c r="E1" s="2"/>
      <c r="F1" s="4"/>
    </row>
    <row r="2" spans="1:10" ht="22.5" customHeight="1">
      <c r="A2" s="1" t="s">
        <v>1</v>
      </c>
      <c r="B2" s="2" t="s">
        <v>61</v>
      </c>
      <c r="C2" s="3"/>
      <c r="D2" s="2"/>
      <c r="E2" s="2"/>
      <c r="F2" s="4"/>
    </row>
    <row r="3" spans="1:10" ht="22.5" customHeight="1">
      <c r="A3" s="1" t="s">
        <v>2</v>
      </c>
      <c r="B3" s="5">
        <v>2019</v>
      </c>
      <c r="C3" s="3"/>
      <c r="D3" s="2"/>
      <c r="E3" s="2"/>
      <c r="F3" s="3" t="s">
        <v>3</v>
      </c>
    </row>
    <row r="4" spans="1:10" ht="15.75" customHeight="1">
      <c r="A4" s="2" t="s">
        <v>4</v>
      </c>
      <c r="B4" s="2" t="s">
        <v>5</v>
      </c>
      <c r="C4" s="2"/>
      <c r="D4" s="2"/>
      <c r="E4" s="2"/>
      <c r="F4" s="6" t="s">
        <v>6</v>
      </c>
    </row>
    <row r="5" spans="1:10">
      <c r="A5" s="2" t="s">
        <v>7</v>
      </c>
      <c r="B5" s="2"/>
      <c r="C5" s="3"/>
      <c r="D5" s="2"/>
      <c r="E5" s="2"/>
      <c r="F5" s="7">
        <v>43297</v>
      </c>
    </row>
    <row r="6" spans="1:10" ht="18" customHeight="1">
      <c r="A6" s="2" t="s">
        <v>8</v>
      </c>
      <c r="B6" s="5"/>
      <c r="C6" s="2"/>
      <c r="D6" s="2"/>
      <c r="E6" s="2"/>
      <c r="F6" s="6">
        <v>113</v>
      </c>
    </row>
    <row r="7" spans="1:10" ht="18" customHeight="1">
      <c r="A7" s="2" t="s">
        <v>9</v>
      </c>
      <c r="B7" s="2" t="s">
        <v>10</v>
      </c>
      <c r="C7" s="4"/>
      <c r="D7" s="4"/>
      <c r="E7" s="2"/>
      <c r="F7" s="6"/>
    </row>
    <row r="8" spans="1:10" ht="18" customHeight="1">
      <c r="A8" s="2" t="s">
        <v>11</v>
      </c>
      <c r="B8" s="2" t="s">
        <v>12</v>
      </c>
      <c r="C8" s="69"/>
      <c r="D8" s="4"/>
      <c r="E8" s="2"/>
      <c r="F8" s="6"/>
    </row>
    <row r="9" spans="1:10" ht="18" customHeight="1">
      <c r="A9" s="2" t="s">
        <v>13</v>
      </c>
      <c r="B9" s="2" t="s">
        <v>14</v>
      </c>
      <c r="C9" s="2"/>
      <c r="D9" s="4"/>
      <c r="E9" s="2"/>
      <c r="F9" s="6"/>
      <c r="G9" s="80"/>
    </row>
    <row r="10" spans="1:10" ht="18" customHeight="1">
      <c r="A10" s="2"/>
      <c r="B10" s="2"/>
      <c r="C10" s="2"/>
      <c r="D10" s="4"/>
      <c r="E10" s="2"/>
      <c r="F10" s="4"/>
    </row>
    <row r="11" spans="1:10" ht="18" customHeight="1">
      <c r="A11" s="2"/>
      <c r="B11" s="2"/>
      <c r="C11" s="3"/>
      <c r="D11" s="2"/>
      <c r="E11" s="2"/>
      <c r="F11" s="4"/>
    </row>
    <row r="12" spans="1:10" ht="42" customHeight="1">
      <c r="A12" s="8" t="s">
        <v>15</v>
      </c>
      <c r="B12" s="9" t="s">
        <v>16</v>
      </c>
      <c r="C12" s="9" t="s">
        <v>17</v>
      </c>
      <c r="D12" s="9" t="s">
        <v>18</v>
      </c>
      <c r="E12" s="9" t="s">
        <v>19</v>
      </c>
      <c r="F12" s="9" t="s">
        <v>20</v>
      </c>
    </row>
    <row r="13" spans="1:10" ht="25.5" customHeight="1">
      <c r="A13" s="10" t="s">
        <v>58</v>
      </c>
      <c r="B13" s="60"/>
      <c r="C13" s="60"/>
      <c r="D13" s="60"/>
      <c r="E13" s="60"/>
      <c r="F13" s="60"/>
    </row>
    <row r="14" spans="1:10" ht="22.5" customHeight="1">
      <c r="A14" s="68" t="s">
        <v>59</v>
      </c>
      <c r="B14" s="12" t="s">
        <v>22</v>
      </c>
      <c r="C14" s="70" t="s">
        <v>60</v>
      </c>
      <c r="D14" s="79">
        <f>560/1000</f>
        <v>0.56000000000000005</v>
      </c>
      <c r="E14" s="13">
        <v>32</v>
      </c>
      <c r="F14" s="14">
        <f>E14*D14</f>
        <v>17.920000000000002</v>
      </c>
      <c r="G14" s="80"/>
      <c r="I14" s="80"/>
      <c r="J14" s="80"/>
    </row>
    <row r="15" spans="1:10" ht="27.75" customHeight="1">
      <c r="A15" s="61" t="s">
        <v>21</v>
      </c>
      <c r="B15" s="62"/>
      <c r="C15" s="63"/>
      <c r="D15" s="64"/>
      <c r="E15" s="62"/>
      <c r="F15" s="65"/>
    </row>
    <row r="16" spans="1:10" ht="28.5" customHeight="1">
      <c r="A16" s="67"/>
      <c r="B16" s="67"/>
      <c r="C16" s="67"/>
      <c r="D16" s="67"/>
      <c r="E16" s="67"/>
      <c r="F16" s="67"/>
      <c r="G16" s="80"/>
    </row>
    <row r="17" spans="1:7" ht="28.5" customHeight="1">
      <c r="A17" s="111" t="s">
        <v>23</v>
      </c>
      <c r="B17" s="112"/>
      <c r="C17" s="112"/>
      <c r="D17" s="112"/>
      <c r="E17" s="113"/>
      <c r="F17" s="66">
        <f>SUM(F14:F16)</f>
        <v>17.920000000000002</v>
      </c>
      <c r="G17" s="80"/>
    </row>
    <row r="18" spans="1:7" ht="28.5" customHeight="1">
      <c r="A18" s="97"/>
      <c r="B18" s="114"/>
      <c r="C18" s="114"/>
      <c r="D18" s="114"/>
      <c r="E18" s="114"/>
      <c r="F18" s="115"/>
    </row>
    <row r="19" spans="1:7" ht="36.75" customHeight="1">
      <c r="A19" s="99" t="s">
        <v>24</v>
      </c>
      <c r="B19" s="90"/>
      <c r="C19" s="16" t="s">
        <v>17</v>
      </c>
      <c r="D19" s="17" t="s">
        <v>18</v>
      </c>
      <c r="E19" s="18" t="s">
        <v>19</v>
      </c>
      <c r="F19" s="9" t="s">
        <v>20</v>
      </c>
    </row>
    <row r="20" spans="1:7" ht="15.75" customHeight="1">
      <c r="A20" s="118" t="s">
        <v>57</v>
      </c>
      <c r="B20" s="90"/>
      <c r="C20" s="58" t="s">
        <v>25</v>
      </c>
      <c r="D20" s="12">
        <v>13.25</v>
      </c>
      <c r="E20" s="13">
        <f t="shared" ref="E20" si="0">38000/8</f>
        <v>4750</v>
      </c>
      <c r="F20" s="14">
        <f>E20*D20</f>
        <v>62937.5</v>
      </c>
      <c r="G20" s="80"/>
    </row>
    <row r="21" spans="1:7" s="52" customFormat="1" ht="15.75" customHeight="1">
      <c r="A21" s="85" t="s">
        <v>62</v>
      </c>
      <c r="B21" s="86"/>
      <c r="C21" s="54" t="s">
        <v>25</v>
      </c>
      <c r="D21" s="12">
        <v>4</v>
      </c>
      <c r="E21" s="53">
        <f>38000/8</f>
        <v>4750</v>
      </c>
      <c r="F21" s="14">
        <f>E21*D21</f>
        <v>19000</v>
      </c>
      <c r="G21" s="81"/>
    </row>
    <row r="22" spans="1:7" s="77" customFormat="1" ht="15.75" customHeight="1">
      <c r="A22" s="85" t="s">
        <v>63</v>
      </c>
      <c r="B22" s="86"/>
      <c r="C22" s="54" t="s">
        <v>25</v>
      </c>
      <c r="D22" s="12">
        <v>2</v>
      </c>
      <c r="E22" s="53">
        <f>38000/8</f>
        <v>4750</v>
      </c>
      <c r="F22" s="14">
        <f>E22*D22</f>
        <v>9500</v>
      </c>
      <c r="G22" s="81"/>
    </row>
    <row r="23" spans="1:7" ht="15.75" customHeight="1">
      <c r="A23" s="119" t="s">
        <v>66</v>
      </c>
      <c r="B23" s="90"/>
      <c r="C23" s="12" t="s">
        <v>25</v>
      </c>
      <c r="D23" s="12">
        <v>10</v>
      </c>
      <c r="E23" s="53">
        <f>38000/8</f>
        <v>4750</v>
      </c>
      <c r="F23" s="14">
        <f>E23*D23</f>
        <v>47500</v>
      </c>
      <c r="G23" s="81"/>
    </row>
    <row r="24" spans="1:7" ht="30" customHeight="1">
      <c r="A24" s="99" t="s">
        <v>26</v>
      </c>
      <c r="B24" s="83"/>
      <c r="C24" s="83"/>
      <c r="D24" s="83"/>
      <c r="E24" s="84"/>
      <c r="F24" s="15">
        <f>SUM(F20:F23)</f>
        <v>138937.5</v>
      </c>
      <c r="G24" s="81"/>
    </row>
    <row r="25" spans="1:7" ht="15.75" customHeight="1">
      <c r="A25" s="98"/>
      <c r="B25" s="98"/>
      <c r="C25" s="98"/>
      <c r="D25" s="98"/>
      <c r="E25" s="98"/>
      <c r="F25" s="98"/>
    </row>
    <row r="26" spans="1:7" ht="38.25" customHeight="1">
      <c r="A26" s="92" t="s">
        <v>27</v>
      </c>
      <c r="B26" s="93"/>
      <c r="C26" s="93"/>
      <c r="D26" s="93"/>
      <c r="E26" s="94"/>
      <c r="F26" s="20">
        <f>F17+F24</f>
        <v>138955.42000000001</v>
      </c>
      <c r="G26" s="80"/>
    </row>
    <row r="27" spans="1:7" ht="15.75" customHeight="1">
      <c r="A27" s="97"/>
      <c r="B27" s="98"/>
      <c r="C27" s="98"/>
      <c r="D27" s="98"/>
      <c r="E27" s="98"/>
      <c r="F27" s="98"/>
    </row>
    <row r="28" spans="1:7" ht="33" customHeight="1">
      <c r="A28" s="21" t="s">
        <v>28</v>
      </c>
      <c r="B28" s="9" t="s">
        <v>16</v>
      </c>
      <c r="C28" s="9" t="s">
        <v>17</v>
      </c>
      <c r="D28" s="9" t="s">
        <v>18</v>
      </c>
      <c r="E28" s="9" t="s">
        <v>19</v>
      </c>
      <c r="F28" s="9" t="s">
        <v>20</v>
      </c>
    </row>
    <row r="29" spans="1:7" ht="15.75" customHeight="1">
      <c r="A29" s="21" t="s">
        <v>29</v>
      </c>
      <c r="B29" s="22"/>
      <c r="C29" s="23"/>
      <c r="D29" s="24"/>
      <c r="E29" s="22"/>
      <c r="F29" s="11"/>
    </row>
    <row r="30" spans="1:7" ht="15.75" customHeight="1">
      <c r="A30" s="59"/>
      <c r="B30" s="22"/>
      <c r="C30" s="23"/>
      <c r="D30" s="24"/>
      <c r="E30" s="22"/>
      <c r="F30" s="11"/>
      <c r="G30" s="80"/>
    </row>
    <row r="31" spans="1:7" ht="24.75" customHeight="1">
      <c r="A31" s="83" t="s">
        <v>30</v>
      </c>
      <c r="B31" s="83"/>
      <c r="C31" s="83"/>
      <c r="D31" s="83"/>
      <c r="E31" s="84"/>
      <c r="F31" s="55">
        <f>SUM(F29:F30)</f>
        <v>0</v>
      </c>
      <c r="G31" s="80"/>
    </row>
    <row r="32" spans="1:7" ht="33.75" customHeight="1">
      <c r="A32" s="116" t="s">
        <v>31</v>
      </c>
      <c r="B32" s="90"/>
      <c r="C32" s="9" t="s">
        <v>17</v>
      </c>
      <c r="D32" s="9" t="s">
        <v>18</v>
      </c>
      <c r="E32" s="9" t="s">
        <v>19</v>
      </c>
      <c r="F32" s="9" t="s">
        <v>20</v>
      </c>
    </row>
    <row r="33" spans="1:7" ht="16.5" customHeight="1">
      <c r="A33" s="117" t="s">
        <v>32</v>
      </c>
      <c r="B33" s="90"/>
      <c r="C33" s="25" t="s">
        <v>33</v>
      </c>
      <c r="D33" s="12">
        <v>1</v>
      </c>
      <c r="E33" s="26">
        <v>200000</v>
      </c>
      <c r="F33" s="27">
        <f>($D$33*$E$33)</f>
        <v>200000</v>
      </c>
      <c r="G33" s="80"/>
    </row>
    <row r="34" spans="1:7" ht="15.75" customHeight="1">
      <c r="A34" s="91" t="s">
        <v>34</v>
      </c>
      <c r="B34" s="90"/>
      <c r="C34" s="25" t="s">
        <v>33</v>
      </c>
      <c r="D34" s="12">
        <v>1</v>
      </c>
      <c r="E34" s="28">
        <f>1985916*10000/500000</f>
        <v>39718.32</v>
      </c>
      <c r="F34" s="14">
        <f>($D$34*$E$34)</f>
        <v>39718.32</v>
      </c>
      <c r="G34" s="80"/>
    </row>
    <row r="35" spans="1:7" ht="30" customHeight="1">
      <c r="A35" s="99" t="s">
        <v>35</v>
      </c>
      <c r="B35" s="83"/>
      <c r="C35" s="83"/>
      <c r="D35" s="83"/>
      <c r="E35" s="84"/>
      <c r="F35" s="73">
        <f>SUM(F33:F34)</f>
        <v>239718.32</v>
      </c>
      <c r="G35" s="80"/>
    </row>
    <row r="36" spans="1:7" ht="15.75" customHeight="1">
      <c r="A36" s="29"/>
      <c r="B36" s="30"/>
      <c r="C36" s="31"/>
      <c r="D36" s="32"/>
      <c r="E36" s="30"/>
      <c r="F36" s="11"/>
    </row>
    <row r="37" spans="1:7" ht="32.25" customHeight="1">
      <c r="A37" s="116" t="s">
        <v>36</v>
      </c>
      <c r="B37" s="90"/>
      <c r="C37" s="9" t="s">
        <v>17</v>
      </c>
      <c r="D37" s="9" t="s">
        <v>18</v>
      </c>
      <c r="E37" s="9" t="s">
        <v>19</v>
      </c>
      <c r="F37" s="9" t="s">
        <v>20</v>
      </c>
    </row>
    <row r="38" spans="1:7" ht="15.75" customHeight="1">
      <c r="A38" s="91" t="s">
        <v>37</v>
      </c>
      <c r="B38" s="90"/>
      <c r="C38" s="12" t="s">
        <v>25</v>
      </c>
      <c r="D38" s="33">
        <v>2</v>
      </c>
      <c r="E38" s="53">
        <f>38000/8</f>
        <v>4750</v>
      </c>
      <c r="F38" s="34">
        <f>(D38*E38)</f>
        <v>9500</v>
      </c>
      <c r="G38" s="80"/>
    </row>
    <row r="39" spans="1:7" s="77" customFormat="1" ht="15.75" customHeight="1">
      <c r="A39" s="91" t="s">
        <v>64</v>
      </c>
      <c r="B39" s="90"/>
      <c r="C39" s="12" t="s">
        <v>25</v>
      </c>
      <c r="D39" s="33">
        <v>4</v>
      </c>
      <c r="E39" s="53">
        <f>38000/8</f>
        <v>4750</v>
      </c>
      <c r="F39" s="34">
        <f>(D39*E39)</f>
        <v>19000</v>
      </c>
      <c r="G39" s="80"/>
    </row>
    <row r="40" spans="1:7" ht="24" customHeight="1">
      <c r="A40" s="99" t="s">
        <v>38</v>
      </c>
      <c r="B40" s="83"/>
      <c r="C40" s="83"/>
      <c r="D40" s="83"/>
      <c r="E40" s="84"/>
      <c r="F40" s="35">
        <f>SUM(F38:F39)</f>
        <v>28500</v>
      </c>
      <c r="G40" s="80"/>
    </row>
    <row r="41" spans="1:7" ht="15.75" customHeight="1">
      <c r="A41" s="97"/>
      <c r="B41" s="98"/>
      <c r="C41" s="98"/>
      <c r="D41" s="98"/>
      <c r="E41" s="98"/>
      <c r="F41" s="98"/>
    </row>
    <row r="42" spans="1:7" ht="30.75" customHeight="1">
      <c r="A42" s="92" t="s">
        <v>39</v>
      </c>
      <c r="B42" s="93"/>
      <c r="C42" s="93"/>
      <c r="D42" s="93"/>
      <c r="E42" s="94"/>
      <c r="F42" s="20">
        <f>F31+F35+F40</f>
        <v>268218.32</v>
      </c>
      <c r="G42" s="80"/>
    </row>
    <row r="43" spans="1:7" ht="15.75" customHeight="1">
      <c r="A43" s="95"/>
      <c r="B43" s="96"/>
      <c r="C43" s="96"/>
      <c r="D43" s="96"/>
      <c r="E43" s="96"/>
      <c r="F43" s="96"/>
    </row>
    <row r="44" spans="1:7" ht="36.75" customHeight="1">
      <c r="A44" s="92" t="s">
        <v>40</v>
      </c>
      <c r="B44" s="93"/>
      <c r="C44" s="93"/>
      <c r="D44" s="93"/>
      <c r="E44" s="94"/>
      <c r="F44" s="20">
        <f>F26+F42</f>
        <v>407173.74</v>
      </c>
      <c r="G44" s="80"/>
    </row>
    <row r="45" spans="1:7" ht="15.75" customHeight="1">
      <c r="A45" s="4"/>
      <c r="B45" s="4"/>
      <c r="C45" s="6"/>
      <c r="D45" s="6"/>
      <c r="E45" s="19"/>
      <c r="F45" s="4"/>
    </row>
    <row r="46" spans="1:7" ht="15.75" customHeight="1">
      <c r="A46" s="108" t="s">
        <v>41</v>
      </c>
      <c r="B46" s="109"/>
      <c r="C46" s="109"/>
      <c r="D46" s="109"/>
      <c r="E46" s="110"/>
      <c r="F46" s="36">
        <v>0</v>
      </c>
      <c r="G46" s="80"/>
    </row>
    <row r="47" spans="1:7" ht="15.75">
      <c r="A47" s="108" t="s">
        <v>42</v>
      </c>
      <c r="B47" s="109"/>
      <c r="C47" s="109"/>
      <c r="D47" s="109"/>
      <c r="E47" s="110"/>
      <c r="F47" s="37" t="str">
        <f>IF(F46=0,"--",F44/F46)</f>
        <v>--</v>
      </c>
      <c r="G47" s="81"/>
    </row>
    <row r="48" spans="1:7">
      <c r="A48" s="4"/>
      <c r="B48" s="4"/>
      <c r="C48" s="6"/>
      <c r="D48" s="4"/>
      <c r="E48" s="2"/>
      <c r="F48" s="4"/>
    </row>
    <row r="49" spans="1:6" ht="15.75" customHeight="1">
      <c r="A49" s="38" t="s">
        <v>67</v>
      </c>
      <c r="B49" s="39"/>
      <c r="C49" s="3"/>
      <c r="D49" s="40"/>
      <c r="E49" s="40"/>
      <c r="F49" s="4"/>
    </row>
    <row r="50" spans="1:6" ht="15.75" customHeight="1">
      <c r="A50" s="38"/>
      <c r="B50" s="39"/>
      <c r="C50" s="3"/>
      <c r="D50" s="40"/>
      <c r="E50" s="40"/>
    </row>
    <row r="51" spans="1:6" ht="15.75" customHeight="1">
      <c r="A51" s="36" t="s">
        <v>43</v>
      </c>
      <c r="B51" s="105" t="s">
        <v>44</v>
      </c>
      <c r="C51" s="106"/>
      <c r="D51" s="107"/>
      <c r="E51" s="41"/>
      <c r="F51" s="71" t="s">
        <v>69</v>
      </c>
    </row>
    <row r="52" spans="1:6" ht="15.75" customHeight="1">
      <c r="A52" s="36" t="s">
        <v>45</v>
      </c>
      <c r="B52" s="102">
        <v>43600</v>
      </c>
      <c r="C52" s="103"/>
      <c r="D52" s="104"/>
      <c r="E52" s="41"/>
      <c r="F52" s="41"/>
    </row>
    <row r="53" spans="1:6" ht="15.75" customHeight="1">
      <c r="A53" s="41"/>
      <c r="B53" s="42"/>
      <c r="C53" s="42"/>
      <c r="D53" s="42"/>
      <c r="E53" s="41"/>
      <c r="F53" s="41"/>
    </row>
    <row r="54" spans="1:6" ht="15.75" customHeight="1">
      <c r="A54" s="100" t="s">
        <v>46</v>
      </c>
      <c r="B54" s="100"/>
      <c r="C54" s="100"/>
      <c r="D54" s="100"/>
      <c r="E54" s="100"/>
      <c r="F54" s="101"/>
    </row>
    <row r="55" spans="1:6" ht="15.75" customHeight="1">
      <c r="A55" s="43" t="s">
        <v>65</v>
      </c>
      <c r="B55" s="44" t="s">
        <v>47</v>
      </c>
      <c r="C55" s="89"/>
      <c r="D55" s="90"/>
      <c r="E55" s="74" t="s">
        <v>48</v>
      </c>
      <c r="F55" s="75"/>
    </row>
    <row r="56" spans="1:6" ht="15.75" customHeight="1">
      <c r="A56" s="78">
        <v>43598</v>
      </c>
      <c r="B56" s="44" t="s">
        <v>45</v>
      </c>
      <c r="C56" s="87"/>
      <c r="D56" s="88"/>
      <c r="E56" s="74" t="s">
        <v>45</v>
      </c>
      <c r="F56" s="76"/>
    </row>
    <row r="57" spans="1:6" ht="15.75" customHeight="1">
      <c r="A57" s="4"/>
      <c r="B57" s="4"/>
      <c r="C57" s="6"/>
      <c r="D57" s="4"/>
      <c r="E57" s="4"/>
      <c r="F57" s="4"/>
    </row>
    <row r="58" spans="1:6" ht="15.75" customHeight="1">
      <c r="A58" s="4"/>
      <c r="B58" s="4"/>
      <c r="C58" s="6"/>
      <c r="D58" s="4"/>
      <c r="E58" s="4"/>
      <c r="F58" s="4"/>
    </row>
    <row r="59" spans="1:6" ht="15.75" customHeight="1">
      <c r="A59" s="4"/>
      <c r="B59" s="4"/>
      <c r="C59" s="6"/>
      <c r="D59" s="4"/>
      <c r="E59" s="4"/>
      <c r="F59" s="4"/>
    </row>
    <row r="60" spans="1:6" ht="15.75" customHeight="1">
      <c r="A60" s="4"/>
      <c r="B60" s="4"/>
      <c r="C60" s="6"/>
      <c r="D60" s="4"/>
      <c r="E60" s="4"/>
      <c r="F60" s="4"/>
    </row>
    <row r="61" spans="1:6" ht="15.75" customHeight="1">
      <c r="A61" s="4"/>
      <c r="B61" s="4"/>
      <c r="C61" s="6"/>
      <c r="D61" s="4"/>
      <c r="E61" s="4"/>
      <c r="F61" s="4"/>
    </row>
    <row r="62" spans="1:6" ht="15.75" customHeight="1">
      <c r="A62" s="4"/>
      <c r="B62" s="4"/>
      <c r="C62" s="6"/>
      <c r="D62" s="4"/>
      <c r="E62" s="4"/>
      <c r="F62" s="4"/>
    </row>
    <row r="63" spans="1:6" ht="15.75" customHeight="1">
      <c r="A63" s="4"/>
      <c r="B63" s="4"/>
      <c r="C63" s="6"/>
      <c r="D63" s="4"/>
      <c r="E63" s="4"/>
      <c r="F63" s="4"/>
    </row>
    <row r="64" spans="1:6" ht="15.75" customHeight="1">
      <c r="A64" s="4"/>
      <c r="B64" s="4"/>
      <c r="C64" s="6"/>
      <c r="D64" s="4"/>
      <c r="E64" s="4"/>
      <c r="F64" s="4"/>
    </row>
    <row r="65" spans="1:6" ht="15.75" customHeight="1">
      <c r="A65" s="4"/>
      <c r="B65" s="4"/>
      <c r="C65" s="6"/>
      <c r="D65" s="4"/>
      <c r="E65" s="4"/>
      <c r="F65" s="4"/>
    </row>
    <row r="66" spans="1:6" ht="15.75" customHeight="1">
      <c r="A66" s="4"/>
      <c r="B66" s="4"/>
      <c r="C66" s="6"/>
      <c r="D66" s="4"/>
      <c r="E66" s="4"/>
      <c r="F66" s="4"/>
    </row>
    <row r="67" spans="1:6" ht="15.75" customHeight="1">
      <c r="A67" s="4"/>
      <c r="B67" s="4"/>
      <c r="C67" s="6"/>
      <c r="D67" s="4"/>
      <c r="E67" s="4"/>
      <c r="F67" s="4"/>
    </row>
    <row r="68" spans="1:6" ht="15.75" customHeight="1">
      <c r="A68" s="4"/>
      <c r="B68" s="4"/>
      <c r="C68" s="6"/>
      <c r="D68" s="4"/>
      <c r="E68" s="4"/>
      <c r="F68" s="4"/>
    </row>
    <row r="69" spans="1:6" ht="15.75" customHeight="1">
      <c r="A69" s="4"/>
      <c r="B69" s="4"/>
      <c r="C69" s="6"/>
      <c r="D69" s="4"/>
      <c r="E69" s="4"/>
      <c r="F69" s="4"/>
    </row>
    <row r="70" spans="1:6" ht="15.75" customHeight="1">
      <c r="A70" s="4"/>
      <c r="B70" s="4"/>
      <c r="C70" s="6"/>
      <c r="D70" s="4"/>
      <c r="E70" s="4"/>
      <c r="F70" s="4"/>
    </row>
    <row r="71" spans="1:6" ht="15.75" customHeight="1">
      <c r="A71" s="4"/>
      <c r="B71" s="4"/>
      <c r="C71" s="6"/>
      <c r="D71" s="4"/>
      <c r="E71" s="4"/>
      <c r="F71" s="4"/>
    </row>
    <row r="72" spans="1:6" ht="15.75" customHeight="1">
      <c r="A72" s="4"/>
      <c r="B72" s="4"/>
      <c r="C72" s="6"/>
      <c r="D72" s="4"/>
      <c r="E72" s="4"/>
      <c r="F72" s="4"/>
    </row>
    <row r="73" spans="1:6" ht="15.75" customHeight="1">
      <c r="A73" s="4"/>
      <c r="B73" s="4"/>
      <c r="C73" s="6"/>
      <c r="D73" s="4"/>
      <c r="E73" s="4"/>
      <c r="F73" s="4"/>
    </row>
    <row r="74" spans="1:6" ht="15.75" customHeight="1">
      <c r="A74" s="4"/>
      <c r="B74" s="4"/>
      <c r="C74" s="6"/>
      <c r="D74" s="4"/>
      <c r="E74" s="4"/>
      <c r="F74" s="4"/>
    </row>
    <row r="75" spans="1:6" ht="15.75" customHeight="1">
      <c r="A75" s="4"/>
      <c r="B75" s="4"/>
      <c r="C75" s="6"/>
      <c r="D75" s="4"/>
      <c r="E75" s="4"/>
      <c r="F75" s="4"/>
    </row>
    <row r="76" spans="1:6" ht="15.75" customHeight="1">
      <c r="A76" s="4"/>
      <c r="B76" s="4"/>
      <c r="C76" s="6"/>
      <c r="D76" s="4"/>
      <c r="E76" s="4"/>
      <c r="F76" s="4"/>
    </row>
    <row r="77" spans="1:6" ht="15.75" customHeight="1">
      <c r="A77" s="4"/>
      <c r="B77" s="4"/>
      <c r="C77" s="6"/>
      <c r="D77" s="4"/>
      <c r="E77" s="4"/>
      <c r="F77" s="4"/>
    </row>
    <row r="78" spans="1:6" ht="15.75" customHeight="1">
      <c r="A78" s="4"/>
      <c r="B78" s="4"/>
      <c r="C78" s="6"/>
      <c r="D78" s="4"/>
      <c r="E78" s="4"/>
      <c r="F78" s="4"/>
    </row>
    <row r="79" spans="1:6" ht="15.75" customHeight="1">
      <c r="A79" s="4"/>
      <c r="B79" s="4"/>
      <c r="C79" s="6"/>
      <c r="D79" s="4"/>
      <c r="E79" s="4"/>
      <c r="F79" s="4"/>
    </row>
    <row r="80" spans="1:6" ht="15.75" customHeight="1">
      <c r="A80" s="4"/>
      <c r="B80" s="4"/>
      <c r="C80" s="6"/>
      <c r="D80" s="4"/>
      <c r="E80" s="4"/>
      <c r="F80" s="4"/>
    </row>
    <row r="81" spans="1:6" ht="15.75" customHeight="1">
      <c r="A81" s="4"/>
      <c r="B81" s="4"/>
      <c r="C81" s="6"/>
      <c r="D81" s="4"/>
      <c r="E81" s="4"/>
      <c r="F81" s="4"/>
    </row>
    <row r="82" spans="1:6" ht="15.75" customHeight="1">
      <c r="A82" s="4"/>
      <c r="B82" s="4"/>
      <c r="C82" s="6"/>
      <c r="D82" s="4"/>
      <c r="E82" s="4"/>
      <c r="F82" s="4"/>
    </row>
    <row r="83" spans="1:6" ht="15.75" customHeight="1">
      <c r="A83" s="4"/>
      <c r="B83" s="4"/>
      <c r="C83" s="6"/>
      <c r="D83" s="4"/>
      <c r="E83" s="4"/>
      <c r="F83" s="4"/>
    </row>
    <row r="84" spans="1:6" ht="15.75" customHeight="1">
      <c r="A84" s="4"/>
      <c r="B84" s="4"/>
      <c r="C84" s="6"/>
      <c r="D84" s="4"/>
      <c r="E84" s="4"/>
      <c r="F84" s="4"/>
    </row>
    <row r="85" spans="1:6" ht="15.75" customHeight="1">
      <c r="A85" s="4"/>
      <c r="B85" s="4"/>
      <c r="C85" s="6"/>
      <c r="D85" s="4"/>
      <c r="E85" s="4"/>
      <c r="F85" s="4"/>
    </row>
    <row r="86" spans="1:6" ht="15.75" customHeight="1">
      <c r="A86" s="4"/>
      <c r="B86" s="4"/>
      <c r="C86" s="6"/>
      <c r="D86" s="4"/>
      <c r="E86" s="4"/>
      <c r="F86" s="4"/>
    </row>
    <row r="87" spans="1:6" ht="15.75" customHeight="1">
      <c r="A87" s="4"/>
      <c r="B87" s="4"/>
      <c r="C87" s="6"/>
      <c r="D87" s="4"/>
      <c r="E87" s="4"/>
      <c r="F87" s="4"/>
    </row>
    <row r="88" spans="1:6" ht="15.75" customHeight="1">
      <c r="A88" s="4"/>
      <c r="B88" s="4"/>
      <c r="C88" s="6"/>
      <c r="D88" s="4"/>
      <c r="E88" s="4"/>
      <c r="F88" s="4"/>
    </row>
    <row r="89" spans="1:6" ht="15.75" customHeight="1">
      <c r="A89" s="4"/>
      <c r="B89" s="4"/>
      <c r="C89" s="6"/>
      <c r="D89" s="4"/>
      <c r="E89" s="4"/>
      <c r="F89" s="4"/>
    </row>
    <row r="90" spans="1:6" ht="15.75" customHeight="1">
      <c r="A90" s="4"/>
      <c r="B90" s="4"/>
      <c r="C90" s="6"/>
      <c r="D90" s="4"/>
      <c r="E90" s="4"/>
      <c r="F90" s="4"/>
    </row>
    <row r="91" spans="1:6" ht="15.75" customHeight="1">
      <c r="A91" s="4"/>
      <c r="B91" s="4"/>
      <c r="C91" s="6"/>
      <c r="D91" s="4"/>
      <c r="E91" s="4"/>
      <c r="F91" s="4"/>
    </row>
    <row r="92" spans="1:6" ht="15.75" customHeight="1">
      <c r="A92" s="4"/>
      <c r="B92" s="4"/>
      <c r="C92" s="6"/>
      <c r="D92" s="4"/>
      <c r="E92" s="4"/>
      <c r="F92" s="4"/>
    </row>
    <row r="93" spans="1:6" ht="15.75" customHeight="1">
      <c r="A93" s="4"/>
      <c r="B93" s="4"/>
      <c r="C93" s="6"/>
      <c r="D93" s="4"/>
      <c r="E93" s="4"/>
      <c r="F93" s="4"/>
    </row>
    <row r="94" spans="1:6" ht="15.75" customHeight="1">
      <c r="A94" s="4"/>
      <c r="B94" s="4"/>
      <c r="C94" s="6"/>
      <c r="D94" s="4"/>
      <c r="E94" s="4"/>
      <c r="F94" s="4"/>
    </row>
    <row r="95" spans="1:6" ht="15.75" customHeight="1">
      <c r="A95" s="4"/>
      <c r="B95" s="4"/>
      <c r="C95" s="6"/>
      <c r="D95" s="4"/>
      <c r="E95" s="4"/>
      <c r="F95" s="4"/>
    </row>
    <row r="96" spans="1:6" ht="15.75" customHeight="1">
      <c r="A96" s="4"/>
      <c r="B96" s="4"/>
      <c r="C96" s="6"/>
      <c r="D96" s="4"/>
      <c r="E96" s="4"/>
      <c r="F96" s="4"/>
    </row>
    <row r="97" spans="1:6" ht="15.75" customHeight="1">
      <c r="A97" s="4"/>
      <c r="B97" s="4"/>
      <c r="C97" s="6"/>
      <c r="D97" s="4"/>
      <c r="E97" s="4"/>
      <c r="F97" s="4"/>
    </row>
    <row r="98" spans="1:6" ht="15.75" customHeight="1">
      <c r="A98" s="4"/>
      <c r="B98" s="4"/>
      <c r="C98" s="6"/>
      <c r="D98" s="4"/>
      <c r="E98" s="4"/>
      <c r="F98" s="4"/>
    </row>
    <row r="99" spans="1:6" ht="15.75" customHeight="1">
      <c r="A99" s="4"/>
      <c r="B99" s="4"/>
      <c r="C99" s="6"/>
      <c r="D99" s="4"/>
      <c r="E99" s="4"/>
      <c r="F99" s="4"/>
    </row>
    <row r="100" spans="1:6" ht="15.75" customHeight="1">
      <c r="A100" s="4"/>
      <c r="B100" s="4"/>
      <c r="C100" s="6"/>
      <c r="D100" s="4"/>
      <c r="E100" s="4"/>
      <c r="F100" s="4"/>
    </row>
    <row r="101" spans="1:6" ht="15.75" customHeight="1">
      <c r="A101" s="4"/>
      <c r="B101" s="4"/>
      <c r="C101" s="6"/>
      <c r="D101" s="4"/>
      <c r="E101" s="4"/>
      <c r="F101" s="4"/>
    </row>
  </sheetData>
  <mergeCells count="31">
    <mergeCell ref="A39:B39"/>
    <mergeCell ref="A17:E17"/>
    <mergeCell ref="A18:F18"/>
    <mergeCell ref="A37:B37"/>
    <mergeCell ref="A35:E35"/>
    <mergeCell ref="A33:B33"/>
    <mergeCell ref="A34:B34"/>
    <mergeCell ref="A24:E24"/>
    <mergeCell ref="A26:E26"/>
    <mergeCell ref="A27:F27"/>
    <mergeCell ref="A25:F25"/>
    <mergeCell ref="A20:B20"/>
    <mergeCell ref="A23:B23"/>
    <mergeCell ref="A19:B19"/>
    <mergeCell ref="A32:B32"/>
    <mergeCell ref="A31:E31"/>
    <mergeCell ref="A21:B21"/>
    <mergeCell ref="C56:D56"/>
    <mergeCell ref="C55:D55"/>
    <mergeCell ref="A38:B38"/>
    <mergeCell ref="A44:E44"/>
    <mergeCell ref="A43:F43"/>
    <mergeCell ref="A41:F41"/>
    <mergeCell ref="A40:E40"/>
    <mergeCell ref="A42:E42"/>
    <mergeCell ref="A54:F54"/>
    <mergeCell ref="B52:D52"/>
    <mergeCell ref="B51:D51"/>
    <mergeCell ref="A47:E47"/>
    <mergeCell ref="A46:E46"/>
    <mergeCell ref="A22:B22"/>
  </mergeCells>
  <pageMargins left="0.7" right="0.7" top="0.75" bottom="0.75" header="0" footer="0"/>
  <pageSetup paperSize="5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topLeftCell="B1" workbookViewId="0">
      <selection activeCell="H12" sqref="H12"/>
    </sheetView>
  </sheetViews>
  <sheetFormatPr baseColWidth="10" defaultColWidth="14.42578125" defaultRowHeight="15" customHeight="1"/>
  <cols>
    <col min="1" max="1" width="10.7109375" customWidth="1"/>
    <col min="2" max="2" width="25.5703125" customWidth="1"/>
    <col min="3" max="3" width="15.7109375" customWidth="1"/>
    <col min="4" max="4" width="14.7109375" customWidth="1"/>
    <col min="5" max="5" width="13" customWidth="1"/>
    <col min="6" max="6" width="14.42578125" customWidth="1"/>
    <col min="7" max="7" width="13.7109375" customWidth="1"/>
    <col min="8" max="8" width="16.85546875" customWidth="1"/>
    <col min="9" max="9" width="10.7109375" customWidth="1"/>
    <col min="10" max="10" width="13" customWidth="1"/>
    <col min="11" max="11" width="10.7109375" customWidth="1"/>
  </cols>
  <sheetData>
    <row r="1" spans="1:10">
      <c r="A1" s="45"/>
      <c r="B1" s="120" t="s">
        <v>68</v>
      </c>
      <c r="C1" s="121"/>
      <c r="D1" s="121"/>
      <c r="E1" s="121"/>
      <c r="F1" s="121"/>
      <c r="G1" s="121"/>
      <c r="H1" s="122"/>
      <c r="I1" s="45"/>
    </row>
    <row r="2" spans="1:10">
      <c r="A2" s="45"/>
      <c r="B2" s="123"/>
      <c r="C2" s="124"/>
      <c r="D2" s="124"/>
      <c r="E2" s="124"/>
      <c r="F2" s="124"/>
      <c r="G2" s="124"/>
      <c r="H2" s="125"/>
      <c r="I2" s="45"/>
    </row>
    <row r="3" spans="1:10">
      <c r="A3" s="45"/>
      <c r="B3" s="126"/>
      <c r="C3" s="112"/>
      <c r="D3" s="112"/>
      <c r="E3" s="112"/>
      <c r="F3" s="112"/>
      <c r="G3" s="112"/>
      <c r="H3" s="113"/>
      <c r="I3" s="45"/>
    </row>
    <row r="4" spans="1:10" ht="38.25">
      <c r="A4" s="45"/>
      <c r="B4" s="46" t="s">
        <v>49</v>
      </c>
      <c r="C4" s="47" t="s">
        <v>50</v>
      </c>
      <c r="D4" s="47" t="s">
        <v>51</v>
      </c>
      <c r="E4" s="47" t="s">
        <v>52</v>
      </c>
      <c r="F4" s="47" t="s">
        <v>53</v>
      </c>
      <c r="G4" s="47" t="s">
        <v>36</v>
      </c>
      <c r="H4" s="47" t="s">
        <v>54</v>
      </c>
      <c r="I4" s="45"/>
    </row>
    <row r="5" spans="1:10">
      <c r="A5" s="45"/>
      <c r="B5" s="48" t="s">
        <v>55</v>
      </c>
      <c r="C5" s="49">
        <f>'COSTOS HORTALIZAS'!F17</f>
        <v>17.920000000000002</v>
      </c>
      <c r="D5" s="49">
        <f>'COSTOS HORTALIZAS'!F24</f>
        <v>138937.5</v>
      </c>
      <c r="E5" s="72">
        <f>'COSTOS HORTALIZAS'!F31</f>
        <v>0</v>
      </c>
      <c r="F5" s="49">
        <f>'COSTOS HORTALIZAS'!F35</f>
        <v>239718.32</v>
      </c>
      <c r="G5" s="49">
        <f>'COSTOS HORTALIZAS'!F40</f>
        <v>28500</v>
      </c>
      <c r="H5" s="49">
        <f>SUM(C5:G5)</f>
        <v>407173.74</v>
      </c>
      <c r="I5" s="45"/>
      <c r="J5" s="19"/>
    </row>
    <row r="6" spans="1:10">
      <c r="A6" s="45"/>
      <c r="B6" s="48" t="s">
        <v>56</v>
      </c>
      <c r="C6" s="82">
        <f>C5/H5</f>
        <v>4.4010696760552392E-5</v>
      </c>
      <c r="D6" s="56">
        <f>D5/H5</f>
        <v>0.3412241172527482</v>
      </c>
      <c r="E6" s="56">
        <f>E5/H5</f>
        <v>0</v>
      </c>
      <c r="F6" s="56">
        <f>F5/H5</f>
        <v>0.58873718133197883</v>
      </c>
      <c r="G6" s="56">
        <f>G5/H5</f>
        <v>6.9994690718512442E-2</v>
      </c>
      <c r="H6" s="57">
        <f>SUM(C6:G6)</f>
        <v>1</v>
      </c>
      <c r="I6" s="50"/>
    </row>
    <row r="7" spans="1:10">
      <c r="A7" s="45"/>
      <c r="B7" s="45"/>
      <c r="C7" s="45"/>
      <c r="D7" s="45"/>
      <c r="E7" s="45"/>
      <c r="F7" s="45"/>
      <c r="G7" s="45"/>
      <c r="H7" s="45"/>
      <c r="I7" s="45"/>
    </row>
    <row r="8" spans="1:10">
      <c r="A8" s="45"/>
      <c r="B8" s="45"/>
      <c r="C8" s="51"/>
      <c r="D8" s="45"/>
      <c r="E8" s="45"/>
      <c r="F8" s="45"/>
      <c r="G8" s="45"/>
      <c r="H8" s="45"/>
      <c r="I8" s="45"/>
    </row>
    <row r="9" spans="1:10">
      <c r="A9" s="45"/>
      <c r="B9" s="45"/>
      <c r="C9" s="45"/>
      <c r="D9" s="45"/>
      <c r="E9" s="45"/>
      <c r="F9" s="45"/>
      <c r="G9" s="45"/>
      <c r="H9" s="45"/>
      <c r="I9" s="45"/>
    </row>
    <row r="10" spans="1:10">
      <c r="A10" s="45"/>
      <c r="B10" s="45"/>
      <c r="C10" s="45"/>
      <c r="D10" s="45"/>
      <c r="E10" s="45"/>
      <c r="F10" s="45"/>
      <c r="G10" s="45"/>
      <c r="H10" s="45"/>
      <c r="I10" s="45"/>
    </row>
    <row r="11" spans="1:10">
      <c r="A11" s="45"/>
      <c r="B11" s="45"/>
      <c r="C11" s="45"/>
      <c r="D11" s="45"/>
      <c r="E11" s="45"/>
      <c r="F11" s="45"/>
      <c r="G11" s="45"/>
      <c r="H11" s="45"/>
      <c r="I11" s="45"/>
    </row>
    <row r="12" spans="1:10">
      <c r="A12" s="45"/>
      <c r="B12" s="45"/>
      <c r="C12" s="45"/>
      <c r="D12" s="45"/>
      <c r="E12" s="45"/>
      <c r="F12" s="45"/>
      <c r="G12" s="45"/>
      <c r="H12" s="45"/>
      <c r="I12" s="45"/>
    </row>
    <row r="13" spans="1:10">
      <c r="A13" s="45"/>
      <c r="B13" s="45"/>
      <c r="C13" s="45"/>
      <c r="D13" s="45"/>
      <c r="E13" s="45"/>
      <c r="F13" s="45"/>
      <c r="G13" s="45"/>
      <c r="H13" s="45"/>
      <c r="I13" s="45"/>
    </row>
    <row r="14" spans="1:10">
      <c r="A14" s="45"/>
      <c r="B14" s="45"/>
      <c r="C14" s="45"/>
      <c r="D14" s="45"/>
      <c r="E14" s="45"/>
      <c r="F14" s="45"/>
      <c r="G14" s="45"/>
      <c r="H14" s="45"/>
      <c r="I14" s="45"/>
    </row>
    <row r="15" spans="1:10">
      <c r="A15" s="45"/>
      <c r="B15" s="45"/>
      <c r="C15" s="45"/>
      <c r="D15" s="45"/>
      <c r="E15" s="45"/>
      <c r="F15" s="45"/>
      <c r="G15" s="45"/>
      <c r="H15" s="45"/>
      <c r="I15" s="45"/>
    </row>
    <row r="16" spans="1:10">
      <c r="A16" s="45"/>
      <c r="B16" s="45"/>
      <c r="C16" s="45"/>
      <c r="D16" s="45"/>
      <c r="E16" s="45"/>
      <c r="F16" s="45"/>
      <c r="G16" s="45"/>
      <c r="H16" s="45"/>
      <c r="I16" s="45"/>
    </row>
    <row r="17" spans="1:9">
      <c r="A17" s="45"/>
      <c r="B17" s="45"/>
      <c r="C17" s="45"/>
      <c r="D17" s="45"/>
      <c r="E17" s="45"/>
      <c r="F17" s="45"/>
      <c r="G17" s="45"/>
      <c r="H17" s="45"/>
      <c r="I17" s="45"/>
    </row>
    <row r="18" spans="1:9">
      <c r="A18" s="45"/>
      <c r="B18" s="45"/>
      <c r="C18" s="45"/>
      <c r="D18" s="45"/>
      <c r="E18" s="45"/>
      <c r="F18" s="45"/>
      <c r="G18" s="45"/>
      <c r="H18" s="45"/>
      <c r="I18" s="45"/>
    </row>
    <row r="19" spans="1:9">
      <c r="A19" s="45"/>
      <c r="B19" s="45"/>
      <c r="C19" s="45"/>
      <c r="D19" s="45"/>
      <c r="E19" s="45"/>
      <c r="F19" s="45"/>
      <c r="G19" s="45"/>
      <c r="H19" s="45"/>
      <c r="I19" s="45"/>
    </row>
    <row r="20" spans="1:9">
      <c r="A20" s="45"/>
      <c r="B20" s="45"/>
      <c r="C20" s="45"/>
      <c r="D20" s="45"/>
      <c r="E20" s="45"/>
      <c r="F20" s="45"/>
      <c r="G20" s="45"/>
      <c r="H20" s="45"/>
      <c r="I20" s="45"/>
    </row>
    <row r="21" spans="1:9" ht="15.75" customHeight="1">
      <c r="A21" s="45"/>
      <c r="B21" s="45"/>
      <c r="C21" s="45"/>
      <c r="D21" s="45"/>
      <c r="E21" s="45"/>
      <c r="F21" s="45"/>
      <c r="G21" s="45"/>
      <c r="H21" s="45"/>
      <c r="I21" s="45"/>
    </row>
    <row r="22" spans="1:9" ht="15.75" customHeight="1">
      <c r="A22" s="45"/>
      <c r="B22" s="45"/>
      <c r="C22" s="45"/>
      <c r="D22" s="45"/>
      <c r="E22" s="45"/>
      <c r="F22" s="45"/>
      <c r="G22" s="45"/>
      <c r="H22" s="45"/>
      <c r="I22" s="45"/>
    </row>
    <row r="23" spans="1:9" ht="15.75" customHeight="1">
      <c r="A23" s="45"/>
      <c r="B23" s="45"/>
      <c r="C23" s="45"/>
      <c r="D23" s="45"/>
      <c r="E23" s="45"/>
      <c r="F23" s="45"/>
      <c r="G23" s="45"/>
      <c r="H23" s="45"/>
      <c r="I23" s="45"/>
    </row>
    <row r="24" spans="1:9" ht="15.75" customHeight="1">
      <c r="A24" s="45"/>
      <c r="B24" s="45"/>
      <c r="C24" s="45"/>
      <c r="D24" s="45"/>
      <c r="E24" s="45"/>
      <c r="F24" s="45"/>
      <c r="G24" s="45"/>
      <c r="H24" s="45"/>
      <c r="I24" s="45"/>
    </row>
    <row r="25" spans="1:9" ht="15.75" customHeight="1">
      <c r="A25" s="45"/>
      <c r="B25" s="45"/>
      <c r="C25" s="45"/>
      <c r="D25" s="45"/>
      <c r="E25" s="45"/>
      <c r="F25" s="45"/>
      <c r="G25" s="45"/>
      <c r="H25" s="45"/>
      <c r="I25" s="45"/>
    </row>
    <row r="26" spans="1:9" ht="15.75" customHeight="1">
      <c r="A26" s="45"/>
      <c r="B26" s="45"/>
      <c r="C26" s="45"/>
      <c r="D26" s="45"/>
      <c r="E26" s="45"/>
      <c r="F26" s="45"/>
      <c r="G26" s="45"/>
      <c r="H26" s="45"/>
      <c r="I26" s="45"/>
    </row>
    <row r="27" spans="1:9" ht="15.75" customHeight="1">
      <c r="A27" s="45"/>
      <c r="B27" s="45"/>
      <c r="C27" s="45"/>
      <c r="D27" s="45"/>
      <c r="E27" s="45"/>
      <c r="F27" s="45"/>
      <c r="G27" s="45"/>
      <c r="H27" s="45"/>
      <c r="I27" s="45"/>
    </row>
    <row r="28" spans="1:9" ht="15.75" customHeight="1">
      <c r="A28" s="45"/>
      <c r="B28" s="45"/>
      <c r="C28" s="45"/>
      <c r="D28" s="45"/>
      <c r="E28" s="45"/>
      <c r="F28" s="45"/>
      <c r="G28" s="45"/>
      <c r="H28" s="45"/>
      <c r="I28" s="45"/>
    </row>
    <row r="29" spans="1:9" ht="15.75" customHeight="1">
      <c r="A29" s="45"/>
      <c r="B29" s="45"/>
      <c r="C29" s="45"/>
      <c r="D29" s="45"/>
      <c r="E29" s="45"/>
      <c r="F29" s="45"/>
      <c r="G29" s="45"/>
      <c r="H29" s="45"/>
      <c r="I29" s="45"/>
    </row>
    <row r="30" spans="1:9" ht="15.75" customHeight="1">
      <c r="A30" s="45"/>
      <c r="B30" s="45"/>
      <c r="C30" s="45"/>
      <c r="D30" s="45"/>
      <c r="E30" s="45"/>
      <c r="F30" s="45"/>
      <c r="G30" s="45"/>
      <c r="H30" s="45"/>
      <c r="I30" s="45"/>
    </row>
    <row r="31" spans="1:9" ht="15.75" customHeight="1">
      <c r="A31" s="45"/>
      <c r="B31" s="45"/>
      <c r="C31" s="45"/>
      <c r="D31" s="45"/>
      <c r="E31" s="45"/>
      <c r="F31" s="45"/>
      <c r="G31" s="45"/>
      <c r="H31" s="45"/>
      <c r="I31" s="45"/>
    </row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">
    <mergeCell ref="B1:H3"/>
  </mergeCells>
  <pageMargins left="0.7" right="0.7" top="0.75" bottom="0.75" header="0" footer="0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HORTALIZAS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2019-05-29T03:21:14Z</cp:lastPrinted>
  <dcterms:created xsi:type="dcterms:W3CDTF">2014-09-10T02:29:02Z</dcterms:created>
  <dcterms:modified xsi:type="dcterms:W3CDTF">2019-05-29T03:21:25Z</dcterms:modified>
</cp:coreProperties>
</file>