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15600" windowHeight="7620"/>
  </bookViews>
  <sheets>
    <sheet name="COSTOS CHUSQUINES" sheetId="1" r:id="rId1"/>
    <sheet name="GRAFICA" sheetId="11" r:id="rId2"/>
  </sheets>
  <calcPr calcId="125725"/>
</workbook>
</file>

<file path=xl/calcChain.xml><?xml version="1.0" encoding="utf-8"?>
<calcChain xmlns="http://schemas.openxmlformats.org/spreadsheetml/2006/main">
  <c r="C5" i="11"/>
  <c r="F47" i="1" l="1"/>
  <c r="F44" l="1"/>
  <c r="F28"/>
  <c r="F21"/>
  <c r="F18"/>
  <c r="F42"/>
  <c r="F36"/>
  <c r="F35"/>
  <c r="E35"/>
  <c r="E24"/>
  <c r="F24" s="1"/>
  <c r="E17" l="1"/>
  <c r="F17" s="1"/>
  <c r="F40" l="1"/>
  <c r="G5" i="11" s="1"/>
  <c r="E5"/>
  <c r="F5" l="1"/>
  <c r="E25" i="1"/>
  <c r="F25" s="1"/>
  <c r="F26" s="1"/>
  <c r="D5" i="11" l="1"/>
  <c r="H5" l="1"/>
  <c r="C6" l="1"/>
  <c r="E6"/>
  <c r="G6"/>
  <c r="F6"/>
  <c r="D6"/>
  <c r="H6" l="1"/>
</calcChain>
</file>

<file path=xl/sharedStrings.xml><?xml version="1.0" encoding="utf-8"?>
<sst xmlns="http://schemas.openxmlformats.org/spreadsheetml/2006/main" count="88" uniqueCount="67">
  <si>
    <t>MANO DE OBRA DIRECTA</t>
  </si>
  <si>
    <t>MANO DE OBRA INDIRECTA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</si>
  <si>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</si>
  <si>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</si>
  <si>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</si>
  <si>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</si>
  <si>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</si>
  <si>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</si>
  <si>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</si>
  <si>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</si>
  <si>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</si>
  <si>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</si>
  <si>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</si>
  <si>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PORCENTAJE DE PARTICIPACION</t>
  </si>
  <si>
    <t>Mes</t>
  </si>
  <si>
    <t>Vigilancia</t>
  </si>
  <si>
    <t>SUBTOTAL INSUMOS INDIRECTOS:</t>
  </si>
  <si>
    <t>DESCRIPCIÓN</t>
  </si>
  <si>
    <t>SUBCENTRO DE COSTO:</t>
  </si>
  <si>
    <t>CENTRO DE COSTOS</t>
  </si>
  <si>
    <t>NOMBRE DEL CULTIVO</t>
  </si>
  <si>
    <t>COSTO UNITARIO</t>
  </si>
  <si>
    <t>MANO DE OBRA DIRECTA:  ( LABORES Y/O JORNALES )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</si>
  <si>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</si>
  <si>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</si>
  <si>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</si>
  <si>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</si>
  <si>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</si>
  <si>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</si>
  <si>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</si>
  <si>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</si>
  <si>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</si>
  <si>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</si>
  <si>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</si>
  <si>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</si>
  <si>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</si>
  <si>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</si>
  <si>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AREA: </t>
  </si>
  <si>
    <t xml:space="preserve">FECHA DE SIEMBRA: </t>
  </si>
  <si>
    <t>agua</t>
  </si>
  <si>
    <t>CONTROL DE DOCUMENTO</t>
  </si>
  <si>
    <t>FECHA: 19-09-2018</t>
  </si>
  <si>
    <t>MATERIA PRIMA E INSUMOS DIRECTOS</t>
  </si>
  <si>
    <t>SUBTOTAL  MATERIA PRIMA E INSUMOS  DIRECTOS:</t>
  </si>
  <si>
    <t xml:space="preserve">INSUMO INDIRECTO </t>
  </si>
  <si>
    <t xml:space="preserve">MANO DE OBRA INDIRECTA </t>
  </si>
  <si>
    <t>hora</t>
  </si>
  <si>
    <t>MATERIA PRIMA</t>
  </si>
  <si>
    <t>ornato</t>
  </si>
  <si>
    <t>II semestre del 2007</t>
  </si>
  <si>
    <t>120 M2</t>
  </si>
  <si>
    <t>Chusquines</t>
  </si>
  <si>
    <t>Mayo</t>
  </si>
  <si>
    <t>Agricola</t>
  </si>
  <si>
    <t>Lote 20</t>
  </si>
  <si>
    <t>COSTO TOTAL CHUSQUINES</t>
  </si>
  <si>
    <t xml:space="preserve">Agua para riego </t>
  </si>
  <si>
    <t>lt</t>
  </si>
  <si>
    <t>und</t>
  </si>
  <si>
    <t>chusquin</t>
  </si>
  <si>
    <t>Chusquìn para resiembra</t>
  </si>
  <si>
    <t>resiembra</t>
  </si>
  <si>
    <t>ELABORO: MARIA INES MUÑOZ, LINA VARGAS, MIGUEL A. VILLALBA</t>
  </si>
  <si>
    <t>MIGUEL A. VILLALBA</t>
  </si>
  <si>
    <t>PRODUCCION EN UNIDAD DE CHUSQUIN  ( PRODUCTO DE CHUSQUIN EN PROCESO )</t>
  </si>
  <si>
    <t>COSTOS DE PRODUCCIÓN CHUSQUINES MAYO DE 2019</t>
  </si>
  <si>
    <t>OK REVISADO</t>
  </si>
</sst>
</file>

<file path=xl/styles.xml><?xml version="1.0" encoding="utf-8"?>
<styleSheet xmlns="http://schemas.openxmlformats.org/spreadsheetml/2006/main">
  <numFmts count="6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_-&quot;$&quot;\ * #,##0_-;\-&quot;$&quot;\ * #,##0_-;_-&quot;$&quot;\ * &quot;-&quot;_-;_-@_-"/>
    <numFmt numFmtId="165" formatCode="_(&quot;$&quot;\ * #,##0_);_(&quot;$&quot;\ * \(#,##0\);_(&quot;$&quot;\ * &quot;-&quot;??_);_(@_)"/>
    <numFmt numFmtId="166" formatCode="0.0%"/>
    <numFmt numFmtId="167" formatCode="_(&quot;$&quot;* #,##0_);_(&quot;$&quot;* \(#,##0\);_(&quot;$&quot;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2D69B"/>
        <bgColor rgb="FFC2D69B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7">
    <xf numFmtId="0" fontId="0" fillId="0" borderId="0" xfId="0"/>
    <xf numFmtId="0" fontId="4" fillId="0" borderId="0" xfId="0" applyFont="1"/>
    <xf numFmtId="0" fontId="4" fillId="0" borderId="1" xfId="0" applyFont="1" applyBorder="1"/>
    <xf numFmtId="165" fontId="4" fillId="0" borderId="1" xfId="1" applyNumberFormat="1" applyFont="1" applyBorder="1"/>
    <xf numFmtId="166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166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Font="1"/>
    <xf numFmtId="0" fontId="6" fillId="3" borderId="6" xfId="0" applyFont="1" applyFill="1" applyBorder="1"/>
    <xf numFmtId="0" fontId="6" fillId="3" borderId="7" xfId="0" applyFont="1" applyFill="1" applyBorder="1"/>
    <xf numFmtId="0" fontId="6" fillId="3" borderId="7" xfId="0" applyFont="1" applyFill="1" applyBorder="1" applyAlignment="1">
      <alignment horizontal="center" wrapText="1"/>
    </xf>
    <xf numFmtId="0" fontId="6" fillId="4" borderId="4" xfId="0" applyFont="1" applyFill="1" applyBorder="1"/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center"/>
    </xf>
    <xf numFmtId="0" fontId="6" fillId="4" borderId="1" xfId="0" applyFont="1" applyFill="1" applyBorder="1"/>
    <xf numFmtId="0" fontId="0" fillId="4" borderId="3" xfId="0" applyFont="1" applyFill="1" applyBorder="1" applyAlignment="1">
      <alignment horizontal="center"/>
    </xf>
    <xf numFmtId="165" fontId="0" fillId="4" borderId="3" xfId="1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5" fontId="0" fillId="0" borderId="0" xfId="1" applyNumberFormat="1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165" fontId="6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0" borderId="1" xfId="0" applyFont="1" applyBorder="1"/>
    <xf numFmtId="167" fontId="0" fillId="0" borderId="1" xfId="0" applyNumberFormat="1" applyFont="1" applyBorder="1"/>
    <xf numFmtId="0" fontId="6" fillId="3" borderId="1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/>
    </xf>
    <xf numFmtId="0" fontId="6" fillId="5" borderId="10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ont="1" applyFill="1"/>
    <xf numFmtId="0" fontId="6" fillId="0" borderId="0" xfId="0" applyFont="1" applyFill="1" applyAlignment="1">
      <alignment horizontal="left"/>
    </xf>
    <xf numFmtId="165" fontId="0" fillId="0" borderId="0" xfId="1" applyNumberFormat="1" applyFont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6" fontId="0" fillId="0" borderId="1" xfId="0" applyNumberFormat="1" applyFont="1" applyBorder="1"/>
    <xf numFmtId="165" fontId="8" fillId="6" borderId="1" xfId="0" applyNumberFormat="1" applyFont="1" applyFill="1" applyBorder="1" applyAlignment="1">
      <alignment vertical="center"/>
    </xf>
    <xf numFmtId="0" fontId="8" fillId="0" borderId="1" xfId="0" applyFont="1" applyFill="1" applyBorder="1"/>
    <xf numFmtId="0" fontId="9" fillId="0" borderId="0" xfId="0" applyFont="1" applyFill="1"/>
    <xf numFmtId="0" fontId="9" fillId="0" borderId="0" xfId="0" applyFont="1"/>
    <xf numFmtId="0" fontId="8" fillId="0" borderId="1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wrapText="1"/>
    </xf>
    <xf numFmtId="44" fontId="0" fillId="0" borderId="0" xfId="0" applyNumberFormat="1" applyFont="1"/>
    <xf numFmtId="44" fontId="0" fillId="0" borderId="0" xfId="1" applyFont="1"/>
    <xf numFmtId="165" fontId="0" fillId="0" borderId="0" xfId="0" applyNumberFormat="1" applyFont="1"/>
    <xf numFmtId="14" fontId="0" fillId="0" borderId="0" xfId="0" applyNumberFormat="1" applyFont="1" applyFill="1" applyAlignment="1">
      <alignment horizontal="center"/>
    </xf>
    <xf numFmtId="165" fontId="6" fillId="5" borderId="1" xfId="0" applyNumberFormat="1" applyFont="1" applyFill="1" applyBorder="1" applyAlignment="1">
      <alignment vertical="center"/>
    </xf>
    <xf numFmtId="165" fontId="0" fillId="4" borderId="4" xfId="1" applyNumberFormat="1" applyFont="1" applyFill="1" applyBorder="1"/>
    <xf numFmtId="165" fontId="6" fillId="5" borderId="1" xfId="0" applyNumberFormat="1" applyFont="1" applyFill="1" applyBorder="1" applyAlignment="1">
      <alignment horizontal="center" vertical="center"/>
    </xf>
    <xf numFmtId="166" fontId="1" fillId="0" borderId="7" xfId="2" applyNumberFormat="1" applyFont="1" applyBorder="1" applyAlignment="1" applyProtection="1">
      <alignment horizontal="center" vertical="center"/>
      <protection hidden="1"/>
    </xf>
    <xf numFmtId="164" fontId="0" fillId="0" borderId="1" xfId="12" applyFont="1" applyBorder="1"/>
    <xf numFmtId="0" fontId="6" fillId="4" borderId="1" xfId="0" applyFont="1" applyFill="1" applyBorder="1" applyAlignment="1"/>
    <xf numFmtId="0" fontId="6" fillId="5" borderId="1" xfId="0" applyFont="1" applyFill="1" applyBorder="1" applyAlignment="1">
      <alignment horizontal="center"/>
    </xf>
    <xf numFmtId="164" fontId="6" fillId="4" borderId="4" xfId="12" applyFont="1" applyFill="1" applyBorder="1"/>
    <xf numFmtId="164" fontId="0" fillId="0" borderId="0" xfId="0" applyNumberFormat="1" applyFont="1"/>
    <xf numFmtId="0" fontId="9" fillId="0" borderId="1" xfId="0" applyFont="1" applyBorder="1" applyAlignment="1">
      <alignment horizontal="center"/>
    </xf>
    <xf numFmtId="0" fontId="0" fillId="4" borderId="1" xfId="0" applyFont="1" applyFill="1" applyBorder="1" applyAlignment="1"/>
    <xf numFmtId="0" fontId="0" fillId="4" borderId="1" xfId="0" applyFill="1" applyBorder="1" applyAlignment="1">
      <alignment horizontal="center"/>
    </xf>
    <xf numFmtId="44" fontId="0" fillId="4" borderId="1" xfId="0" applyNumberFormat="1" applyFont="1" applyFill="1" applyBorder="1" applyAlignment="1"/>
    <xf numFmtId="44" fontId="6" fillId="5" borderId="1" xfId="0" applyNumberFormat="1" applyFont="1" applyFill="1" applyBorder="1" applyAlignment="1">
      <alignment vertical="center"/>
    </xf>
    <xf numFmtId="0" fontId="0" fillId="4" borderId="2" xfId="0" applyFill="1" applyBorder="1" applyAlignment="1"/>
    <xf numFmtId="165" fontId="0" fillId="4" borderId="1" xfId="1" applyNumberFormat="1" applyFont="1" applyFill="1" applyBorder="1" applyAlignment="1"/>
    <xf numFmtId="0" fontId="6" fillId="4" borderId="1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165" fontId="0" fillId="4" borderId="1" xfId="0" applyNumberFormat="1" applyFont="1" applyFill="1" applyBorder="1" applyAlignment="1">
      <alignment horizontal="center" vertical="center" wrapText="1"/>
    </xf>
    <xf numFmtId="44" fontId="6" fillId="5" borderId="1" xfId="1" applyFont="1" applyFill="1" applyBorder="1" applyAlignment="1">
      <alignment vertical="center"/>
    </xf>
    <xf numFmtId="0" fontId="0" fillId="0" borderId="0" xfId="0" applyAlignment="1"/>
    <xf numFmtId="0" fontId="8" fillId="0" borderId="1" xfId="0" applyFont="1" applyBorder="1" applyAlignment="1">
      <alignment horizontal="left" wrapText="1"/>
    </xf>
    <xf numFmtId="165" fontId="0" fillId="4" borderId="0" xfId="1" applyNumberFormat="1" applyFont="1" applyFill="1"/>
    <xf numFmtId="0" fontId="0" fillId="0" borderId="0" xfId="0" applyFill="1" applyBorder="1"/>
    <xf numFmtId="44" fontId="4" fillId="0" borderId="1" xfId="1" applyNumberFormat="1" applyFont="1" applyBorder="1"/>
    <xf numFmtId="167" fontId="6" fillId="5" borderId="1" xfId="0" applyNumberFormat="1" applyFont="1" applyFill="1" applyBorder="1" applyAlignment="1">
      <alignment vertical="center"/>
    </xf>
    <xf numFmtId="164" fontId="6" fillId="5" borderId="4" xfId="12" applyFont="1" applyFill="1" applyBorder="1" applyAlignment="1">
      <alignment horizontal="center" vertical="center"/>
    </xf>
    <xf numFmtId="164" fontId="6" fillId="5" borderId="5" xfId="12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6" fillId="5" borderId="3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1" fillId="0" borderId="12" xfId="0" applyFont="1" applyBorder="1"/>
    <xf numFmtId="0" fontId="11" fillId="0" borderId="13" xfId="0" applyFont="1" applyBorder="1"/>
    <xf numFmtId="0" fontId="8" fillId="5" borderId="3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3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5" fillId="2" borderId="1" xfId="0" applyFont="1" applyFill="1" applyBorder="1" applyAlignment="1">
      <alignment horizontal="center" vertical="center" wrapText="1"/>
    </xf>
  </cellXfs>
  <cellStyles count="13">
    <cellStyle name="Moneda" xfId="1" builtinId="4"/>
    <cellStyle name="Moneda [0]" xfId="12" builtinId="7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 2" xfId="5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COSTOS DE PRODUCCIÓN CHUSQUINES MAYO DE 2019</a:t>
            </a:r>
          </a:p>
        </c:rich>
      </c:tx>
      <c:layout>
        <c:manualLayout>
          <c:xMode val="edge"/>
          <c:yMode val="edge"/>
          <c:x val="0.17087879328000111"/>
          <c:y val="2.5998142989786442E-2"/>
        </c:manualLayout>
      </c:layout>
      <c:spPr>
        <a:noFill/>
        <a:ln>
          <a:noFill/>
        </a:ln>
        <a:effectLst/>
      </c:spPr>
    </c:title>
    <c:view3D>
      <c:rotX val="0"/>
      <c:rotY val="0"/>
      <c:depthPercent val="60"/>
      <c:perspective val="100"/>
    </c:view3D>
    <c:floor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GRAFICA!$B$5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GRAFICA!$C$4:$H$4</c:f>
              <c:strCache>
                <c:ptCount val="6"/>
                <c:pt idx="0">
                  <c:v>MATERIA PRIMA E INSUMOS DIRECTOS</c:v>
                </c:pt>
                <c:pt idx="1">
                  <c:v>MANO DE OBRA DIRECTA</c:v>
                </c:pt>
                <c:pt idx="2">
                  <c:v>INSUMO INDIRECTO </c:v>
                </c:pt>
                <c:pt idx="3">
                  <c:v>MANO DE OBRA INDIRECTA 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GRAFICA!$C$5:$H$5</c:f>
              <c:numCache>
                <c:formatCode>_("$"\ * #,##0_);_("$"\ * \(#,##0\);_("$"\ * "-"??_);_(@_)</c:formatCode>
                <c:ptCount val="6"/>
                <c:pt idx="0" formatCode="_(&quot;$&quot;\ * #,##0.00_);_(&quot;$&quot;\ * \(#,##0.00\);_(&quot;$&quot;\ * &quot;-&quot;??_);_(@_)">
                  <c:v>10000.16</c:v>
                </c:pt>
                <c:pt idx="1">
                  <c:v>52250</c:v>
                </c:pt>
                <c:pt idx="2">
                  <c:v>0</c:v>
                </c:pt>
                <c:pt idx="3">
                  <c:v>476.61984000000001</c:v>
                </c:pt>
                <c:pt idx="4">
                  <c:v>0</c:v>
                </c:pt>
                <c:pt idx="5">
                  <c:v>62726.779840000003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BF-4ACF-B9E3-A995210BF637}"/>
            </c:ext>
          </c:extLst>
        </c:ser>
        <c:ser>
          <c:idx val="1"/>
          <c:order val="1"/>
          <c:tx>
            <c:strRef>
              <c:f>GRAFICA!$B$6</c:f>
              <c:strCache>
                <c:ptCount val="1"/>
                <c:pt idx="0">
                  <c:v>PORCENTAJE DE PARTICIPACION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dLbls>
            <c:dLbl>
              <c:idx val="0"/>
              <c:layout>
                <c:manualLayout>
                  <c:x val="2.8406429222978251E-2"/>
                  <c:y val="-3.7140204271123432E-2"/>
                </c:manualLayout>
              </c:layout>
              <c:showVal val="1"/>
            </c:dLbl>
            <c:dLbl>
              <c:idx val="1"/>
              <c:layout>
                <c:manualLayout>
                  <c:x val="2.1304926764314256E-2"/>
                  <c:y val="-2.9712163416898793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5A7-485E-9000-7D6345B8E0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GRAFICA!$C$4:$H$4</c:f>
              <c:strCache>
                <c:ptCount val="6"/>
                <c:pt idx="0">
                  <c:v>MATERIA PRIMA E INSUMOS DIRECTOS</c:v>
                </c:pt>
                <c:pt idx="1">
                  <c:v>MANO DE OBRA DIRECTA</c:v>
                </c:pt>
                <c:pt idx="2">
                  <c:v>INSUMO INDIRECTO </c:v>
                </c:pt>
                <c:pt idx="3">
                  <c:v>MANO DE OBRA INDIRECTA 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GRAFICA!$C$6:$H$6</c:f>
              <c:numCache>
                <c:formatCode>0.0%</c:formatCode>
                <c:ptCount val="6"/>
                <c:pt idx="0">
                  <c:v>0.15942409327416224</c:v>
                </c:pt>
                <c:pt idx="1">
                  <c:v>0.83297755971654219</c:v>
                </c:pt>
                <c:pt idx="2">
                  <c:v>0</c:v>
                </c:pt>
                <c:pt idx="3">
                  <c:v>7.5983470092954794E-3</c:v>
                </c:pt>
                <c:pt idx="4">
                  <c:v>0</c:v>
                </c:pt>
                <c:pt idx="5" formatCode="0%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EBF-4ACF-B9E3-A995210BF637}"/>
            </c:ext>
          </c:extLst>
        </c:ser>
        <c:gapWidth val="65"/>
        <c:shape val="box"/>
        <c:axId val="61036416"/>
        <c:axId val="61037952"/>
        <c:axId val="0"/>
      </c:bar3DChart>
      <c:catAx>
        <c:axId val="610364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037952"/>
        <c:crosses val="autoZero"/>
        <c:auto val="1"/>
        <c:lblAlgn val="ctr"/>
        <c:lblOffset val="100"/>
      </c:catAx>
      <c:valAx>
        <c:axId val="610379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\ * #,##0.00_);_(&quot;$&quot;\ * \(#,##0.00\);_(&quot;$&quot;\ 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03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152399</xdr:colOff>
      <xdr:row>7</xdr:row>
      <xdr:rowOff>171449</xdr:rowOff>
    </xdr:from>
    <xdr:to>
      <xdr:col>7</xdr:col>
      <xdr:colOff>1095374</xdr:colOff>
      <xdr:row>25</xdr:row>
      <xdr:rowOff>161924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6"/>
  <sheetViews>
    <sheetView tabSelected="1" topLeftCell="A43" zoomScale="86" zoomScaleNormal="86" workbookViewId="0">
      <selection activeCell="F51" sqref="F51"/>
    </sheetView>
  </sheetViews>
  <sheetFormatPr baseColWidth="10" defaultColWidth="11.42578125" defaultRowHeight="15"/>
  <cols>
    <col min="1" max="1" width="31.42578125" style="10" customWidth="1"/>
    <col min="2" max="2" width="19.7109375" style="10" customWidth="1"/>
    <col min="3" max="3" width="13.7109375" style="27" customWidth="1"/>
    <col min="4" max="4" width="13.85546875" style="10" customWidth="1"/>
    <col min="5" max="5" width="14.7109375" style="10" customWidth="1"/>
    <col min="6" max="6" width="16.42578125" style="10" customWidth="1"/>
    <col min="7" max="7" width="18.28515625" style="10" customWidth="1"/>
    <col min="8" max="8" width="12.140625" style="10" bestFit="1" customWidth="1"/>
    <col min="9" max="9" width="16.140625" style="10" bestFit="1" customWidth="1"/>
    <col min="10" max="16384" width="11.42578125" style="10"/>
  </cols>
  <sheetData>
    <row r="1" spans="1:7" ht="34.5" customHeight="1">
      <c r="A1" s="38" t="s">
        <v>24</v>
      </c>
      <c r="B1" s="39"/>
      <c r="C1" s="40"/>
      <c r="D1" s="39"/>
      <c r="E1" s="39"/>
      <c r="F1" s="41"/>
    </row>
    <row r="2" spans="1:7" ht="22.5" customHeight="1">
      <c r="A2" s="38" t="s">
        <v>35</v>
      </c>
      <c r="B2" s="39" t="s">
        <v>52</v>
      </c>
      <c r="C2" s="40"/>
      <c r="D2" s="39"/>
      <c r="E2" s="39"/>
      <c r="F2" s="41"/>
    </row>
    <row r="3" spans="1:7" ht="22.5" customHeight="1">
      <c r="A3" s="38" t="s">
        <v>36</v>
      </c>
      <c r="B3" s="42">
        <v>2019</v>
      </c>
      <c r="C3" s="40"/>
      <c r="D3" s="39"/>
      <c r="E3" s="39"/>
      <c r="F3" s="40"/>
      <c r="G3" s="41"/>
    </row>
    <row r="4" spans="1:7" ht="15.75" customHeight="1">
      <c r="A4" s="39" t="s">
        <v>37</v>
      </c>
      <c r="B4" s="39" t="s">
        <v>50</v>
      </c>
      <c r="C4" s="39"/>
      <c r="D4" s="39"/>
      <c r="E4" s="39"/>
      <c r="F4" s="46"/>
      <c r="G4" s="41"/>
    </row>
    <row r="5" spans="1:7">
      <c r="A5" s="39" t="s">
        <v>38</v>
      </c>
      <c r="B5" s="39" t="s">
        <v>49</v>
      </c>
      <c r="C5" s="40"/>
      <c r="D5" s="39"/>
      <c r="E5" s="39"/>
      <c r="F5" s="61"/>
      <c r="G5" s="41"/>
    </row>
    <row r="6" spans="1:7" ht="18" customHeight="1">
      <c r="A6" s="39" t="s">
        <v>23</v>
      </c>
      <c r="B6" s="42">
        <v>47</v>
      </c>
      <c r="C6" s="39"/>
      <c r="D6" s="39"/>
      <c r="E6" s="39"/>
      <c r="F6" s="46"/>
      <c r="G6" s="41"/>
    </row>
    <row r="7" spans="1:7" ht="18" customHeight="1">
      <c r="A7" s="39" t="s">
        <v>19</v>
      </c>
      <c r="B7" s="39" t="s">
        <v>53</v>
      </c>
      <c r="C7" s="40"/>
      <c r="D7" s="41"/>
      <c r="E7" s="39"/>
      <c r="F7" s="46"/>
      <c r="G7" s="41"/>
    </row>
    <row r="8" spans="1:7" ht="18" customHeight="1">
      <c r="A8" s="39" t="s">
        <v>18</v>
      </c>
      <c r="B8" s="39" t="s">
        <v>54</v>
      </c>
      <c r="C8" s="39"/>
      <c r="D8" s="41"/>
      <c r="E8" s="39"/>
      <c r="F8" s="46"/>
    </row>
    <row r="9" spans="1:7" ht="18" customHeight="1">
      <c r="A9" s="39" t="s">
        <v>20</v>
      </c>
      <c r="B9" s="39" t="s">
        <v>51</v>
      </c>
      <c r="C9" s="39"/>
      <c r="D9" s="41"/>
      <c r="E9" s="39"/>
      <c r="F9" s="46"/>
    </row>
    <row r="10" spans="1:7" ht="18" customHeight="1">
      <c r="A10" s="39"/>
      <c r="B10" s="39"/>
      <c r="C10" s="39"/>
      <c r="D10" s="41"/>
      <c r="E10" s="39"/>
      <c r="F10" s="41"/>
    </row>
    <row r="11" spans="1:7" ht="18" customHeight="1">
      <c r="A11" s="39"/>
      <c r="B11" s="39"/>
      <c r="C11" s="40"/>
      <c r="D11" s="39"/>
      <c r="E11" s="39"/>
      <c r="F11" s="41"/>
    </row>
    <row r="12" spans="1:7" ht="42" customHeight="1">
      <c r="A12" s="32" t="s">
        <v>28</v>
      </c>
      <c r="B12" s="31" t="s">
        <v>4</v>
      </c>
      <c r="C12" s="31" t="s">
        <v>12</v>
      </c>
      <c r="D12" s="31" t="s">
        <v>5</v>
      </c>
      <c r="E12" s="31" t="s">
        <v>21</v>
      </c>
      <c r="F12" s="31" t="s">
        <v>55</v>
      </c>
    </row>
    <row r="13" spans="1:7" ht="27" hidden="1" customHeight="1">
      <c r="A13" s="11"/>
      <c r="B13" s="13"/>
      <c r="C13" s="13"/>
      <c r="D13" s="13"/>
      <c r="E13" s="13"/>
      <c r="F13" s="13"/>
    </row>
    <row r="14" spans="1:7" ht="16.5" hidden="1" customHeight="1">
      <c r="A14" s="11"/>
      <c r="B14" s="30"/>
      <c r="C14" s="30"/>
      <c r="D14" s="30"/>
      <c r="E14" s="30"/>
      <c r="F14" s="30"/>
    </row>
    <row r="15" spans="1:7" ht="14.25" hidden="1" customHeight="1">
      <c r="A15" s="12"/>
      <c r="B15" s="30"/>
      <c r="C15" s="30"/>
      <c r="D15" s="30"/>
      <c r="E15" s="30"/>
      <c r="F15" s="30"/>
    </row>
    <row r="16" spans="1:7" ht="21" customHeight="1">
      <c r="A16" s="68" t="s">
        <v>47</v>
      </c>
      <c r="B16" s="67"/>
      <c r="C16" s="67"/>
      <c r="D16" s="67"/>
      <c r="E16" s="67"/>
      <c r="F16" s="67"/>
    </row>
    <row r="17" spans="1:11" ht="27" customHeight="1">
      <c r="A17" s="72" t="s">
        <v>56</v>
      </c>
      <c r="B17" s="15" t="s">
        <v>39</v>
      </c>
      <c r="C17" s="73" t="s">
        <v>57</v>
      </c>
      <c r="D17" s="15">
        <v>5</v>
      </c>
      <c r="E17" s="28">
        <f>32/1000</f>
        <v>3.2000000000000001E-2</v>
      </c>
      <c r="F17" s="74">
        <f>D17*E17</f>
        <v>0.16</v>
      </c>
      <c r="G17"/>
      <c r="H17"/>
      <c r="J17"/>
    </row>
    <row r="18" spans="1:11" ht="27" customHeight="1">
      <c r="A18" s="76" t="s">
        <v>60</v>
      </c>
      <c r="B18" s="73" t="s">
        <v>59</v>
      </c>
      <c r="C18" s="73" t="s">
        <v>58</v>
      </c>
      <c r="D18" s="15">
        <v>10</v>
      </c>
      <c r="E18" s="85">
        <v>1000</v>
      </c>
      <c r="F18" s="77">
        <f>D18*E18</f>
        <v>10000</v>
      </c>
      <c r="G18"/>
      <c r="H18"/>
      <c r="J18"/>
    </row>
    <row r="19" spans="1:11" ht="28.5" customHeight="1">
      <c r="A19" s="33" t="s">
        <v>29</v>
      </c>
      <c r="B19" s="15"/>
      <c r="C19" s="15"/>
      <c r="D19" s="15"/>
      <c r="E19" s="20"/>
      <c r="F19" s="47"/>
    </row>
    <row r="20" spans="1:11" ht="28.5" customHeight="1">
      <c r="A20" s="16"/>
      <c r="B20" s="15"/>
      <c r="C20" s="15"/>
      <c r="D20" s="15"/>
      <c r="E20" s="20"/>
      <c r="F20" s="47"/>
      <c r="G20"/>
    </row>
    <row r="21" spans="1:11" ht="28.5" customHeight="1">
      <c r="A21" s="96" t="s">
        <v>43</v>
      </c>
      <c r="B21" s="97"/>
      <c r="C21" s="97"/>
      <c r="D21" s="97"/>
      <c r="E21" s="98"/>
      <c r="F21" s="75">
        <f>SUM(F17:F20)</f>
        <v>10000.16</v>
      </c>
      <c r="G21"/>
    </row>
    <row r="22" spans="1:11" ht="28.5" customHeight="1">
      <c r="A22" s="91"/>
      <c r="B22" s="92"/>
      <c r="C22" s="92"/>
      <c r="D22" s="92"/>
      <c r="E22" s="92"/>
      <c r="F22" s="92"/>
    </row>
    <row r="23" spans="1:11" ht="36.75" customHeight="1">
      <c r="A23" s="96" t="s">
        <v>22</v>
      </c>
      <c r="B23" s="98"/>
      <c r="C23" s="35" t="s">
        <v>12</v>
      </c>
      <c r="D23" s="36" t="s">
        <v>5</v>
      </c>
      <c r="E23" s="37" t="s">
        <v>21</v>
      </c>
      <c r="F23" s="31" t="s">
        <v>55</v>
      </c>
    </row>
    <row r="24" spans="1:11" ht="16.5" customHeight="1">
      <c r="A24" s="94" t="s">
        <v>61</v>
      </c>
      <c r="B24" s="95"/>
      <c r="C24" s="79" t="s">
        <v>46</v>
      </c>
      <c r="D24" s="80">
        <v>3</v>
      </c>
      <c r="E24" s="20">
        <f>38000/8</f>
        <v>4750</v>
      </c>
      <c r="F24" s="81">
        <f>D24*E24</f>
        <v>14250</v>
      </c>
      <c r="G24"/>
    </row>
    <row r="25" spans="1:11">
      <c r="A25" s="102" t="s">
        <v>48</v>
      </c>
      <c r="B25" s="103"/>
      <c r="C25" s="15" t="s">
        <v>46</v>
      </c>
      <c r="D25" s="15">
        <v>8</v>
      </c>
      <c r="E25" s="20">
        <f t="shared" ref="E25" si="0">38000/8</f>
        <v>4750</v>
      </c>
      <c r="F25" s="81">
        <f>D25*E25</f>
        <v>38000</v>
      </c>
      <c r="G25"/>
      <c r="H25" s="60"/>
      <c r="I25" s="60"/>
    </row>
    <row r="26" spans="1:11" ht="30" customHeight="1">
      <c r="A26" s="96" t="s">
        <v>6</v>
      </c>
      <c r="B26" s="97"/>
      <c r="C26" s="97"/>
      <c r="D26" s="97"/>
      <c r="E26" s="98"/>
      <c r="F26" s="62">
        <f>SUM(F24:F25)</f>
        <v>52250</v>
      </c>
      <c r="G26"/>
      <c r="H26" s="60"/>
      <c r="I26" s="60"/>
    </row>
    <row r="27" spans="1:11">
      <c r="A27" s="93"/>
      <c r="B27" s="93"/>
      <c r="C27" s="93"/>
      <c r="D27" s="93"/>
      <c r="E27" s="93"/>
      <c r="F27" s="93"/>
    </row>
    <row r="28" spans="1:11" ht="38.25" customHeight="1">
      <c r="A28" s="99" t="s">
        <v>7</v>
      </c>
      <c r="B28" s="100"/>
      <c r="C28" s="100"/>
      <c r="D28" s="100"/>
      <c r="E28" s="101"/>
      <c r="F28" s="48">
        <f>F21+F26</f>
        <v>62250.16</v>
      </c>
      <c r="G28" s="21"/>
    </row>
    <row r="29" spans="1:11">
      <c r="A29" s="91"/>
      <c r="B29" s="92"/>
      <c r="C29" s="92"/>
      <c r="D29" s="92"/>
      <c r="E29" s="92"/>
      <c r="F29" s="92"/>
    </row>
    <row r="30" spans="1:11" ht="30">
      <c r="A30" s="34" t="s">
        <v>25</v>
      </c>
      <c r="B30" s="31" t="s">
        <v>4</v>
      </c>
      <c r="C30" s="31" t="s">
        <v>12</v>
      </c>
      <c r="D30" s="31" t="s">
        <v>5</v>
      </c>
      <c r="E30" s="31" t="s">
        <v>21</v>
      </c>
      <c r="F30" s="31" t="s">
        <v>55</v>
      </c>
      <c r="I30" s="59"/>
      <c r="K30" s="60"/>
    </row>
    <row r="31" spans="1:11">
      <c r="A31" s="34" t="s">
        <v>8</v>
      </c>
      <c r="B31" s="14"/>
      <c r="C31" s="17"/>
      <c r="D31" s="18"/>
      <c r="E31" s="14"/>
      <c r="F31" s="28"/>
      <c r="K31" s="58"/>
    </row>
    <row r="32" spans="1:11">
      <c r="A32" s="16"/>
      <c r="B32" s="14"/>
      <c r="C32" s="17"/>
      <c r="D32" s="18"/>
      <c r="E32" s="69"/>
      <c r="F32" s="66"/>
      <c r="G32" s="70"/>
    </row>
    <row r="33" spans="1:9" ht="24.75" customHeight="1">
      <c r="A33" s="89" t="s">
        <v>16</v>
      </c>
      <c r="B33" s="89"/>
      <c r="C33" s="89"/>
      <c r="D33" s="89"/>
      <c r="E33" s="90"/>
      <c r="F33" s="82">
        <v>0</v>
      </c>
      <c r="G33"/>
      <c r="I33" s="70"/>
    </row>
    <row r="34" spans="1:9" ht="30">
      <c r="A34" s="104" t="s">
        <v>1</v>
      </c>
      <c r="B34" s="105"/>
      <c r="C34" s="31" t="s">
        <v>12</v>
      </c>
      <c r="D34" s="31" t="s">
        <v>5</v>
      </c>
      <c r="E34" s="31" t="s">
        <v>21</v>
      </c>
      <c r="F34" s="31" t="s">
        <v>55</v>
      </c>
    </row>
    <row r="35" spans="1:9" ht="16.5" customHeight="1">
      <c r="A35" s="108" t="s">
        <v>15</v>
      </c>
      <c r="B35" s="95"/>
      <c r="C35" s="19" t="s">
        <v>14</v>
      </c>
      <c r="D35" s="15">
        <v>1</v>
      </c>
      <c r="E35" s="63">
        <f>(1985916*120)/500000</f>
        <v>476.61984000000001</v>
      </c>
      <c r="F35" s="29">
        <f>D35*E35</f>
        <v>476.61984000000001</v>
      </c>
      <c r="G35"/>
    </row>
    <row r="36" spans="1:9" ht="30" customHeight="1">
      <c r="A36" s="96" t="s">
        <v>26</v>
      </c>
      <c r="B36" s="97"/>
      <c r="C36" s="97"/>
      <c r="D36" s="97"/>
      <c r="E36" s="98"/>
      <c r="F36" s="88">
        <f>SUM(F35:F35)</f>
        <v>476.61984000000001</v>
      </c>
      <c r="G36" s="83"/>
    </row>
    <row r="37" spans="1:9">
      <c r="A37" s="91"/>
      <c r="B37" s="92"/>
      <c r="C37" s="92"/>
      <c r="D37" s="92"/>
      <c r="E37" s="92"/>
      <c r="F37" s="109"/>
    </row>
    <row r="38" spans="1:9" ht="30">
      <c r="A38" s="104" t="s">
        <v>9</v>
      </c>
      <c r="B38" s="105"/>
      <c r="C38" s="31" t="s">
        <v>12</v>
      </c>
      <c r="D38" s="31" t="s">
        <v>5</v>
      </c>
      <c r="E38" s="31" t="s">
        <v>21</v>
      </c>
      <c r="F38" s="31" t="s">
        <v>55</v>
      </c>
      <c r="G38" s="58"/>
      <c r="H38" s="58"/>
      <c r="I38" s="58"/>
    </row>
    <row r="39" spans="1:9">
      <c r="A39" s="110"/>
      <c r="B39" s="111"/>
      <c r="C39" s="78"/>
      <c r="D39" s="78"/>
      <c r="E39" s="78"/>
      <c r="F39" s="78"/>
      <c r="G39" s="58"/>
      <c r="H39" s="58"/>
      <c r="I39" s="58"/>
    </row>
    <row r="40" spans="1:9" ht="24" customHeight="1">
      <c r="A40" s="96" t="s">
        <v>10</v>
      </c>
      <c r="B40" s="97"/>
      <c r="C40" s="97"/>
      <c r="D40" s="97"/>
      <c r="E40" s="98"/>
      <c r="F40" s="64">
        <f>F37</f>
        <v>0</v>
      </c>
      <c r="G40"/>
    </row>
    <row r="41" spans="1:9">
      <c r="A41" s="91"/>
      <c r="B41" s="92"/>
      <c r="C41" s="92"/>
      <c r="D41" s="92"/>
      <c r="E41" s="92"/>
      <c r="F41" s="92"/>
    </row>
    <row r="42" spans="1:9" ht="30.75" customHeight="1">
      <c r="A42" s="99" t="s">
        <v>27</v>
      </c>
      <c r="B42" s="100"/>
      <c r="C42" s="100"/>
      <c r="D42" s="100"/>
      <c r="E42" s="101"/>
      <c r="F42" s="48">
        <f>F33+F36+F40</f>
        <v>476.61984000000001</v>
      </c>
      <c r="G42"/>
    </row>
    <row r="43" spans="1:9" ht="15.75">
      <c r="A43" s="106"/>
      <c r="B43" s="107"/>
      <c r="C43" s="107"/>
      <c r="D43" s="107"/>
      <c r="E43" s="107"/>
      <c r="F43" s="107"/>
    </row>
    <row r="44" spans="1:9" ht="36.75" customHeight="1">
      <c r="A44" s="99" t="s">
        <v>11</v>
      </c>
      <c r="B44" s="100"/>
      <c r="C44" s="100"/>
      <c r="D44" s="100"/>
      <c r="E44" s="101"/>
      <c r="F44" s="48">
        <f>F28+F42</f>
        <v>62726.779840000003</v>
      </c>
      <c r="G44"/>
    </row>
    <row r="45" spans="1:9">
      <c r="B45" s="21"/>
      <c r="C45" s="22"/>
      <c r="D45" s="22"/>
      <c r="E45" s="23"/>
    </row>
    <row r="46" spans="1:9" ht="15.75">
      <c r="A46" s="115" t="s">
        <v>64</v>
      </c>
      <c r="B46" s="116"/>
      <c r="C46" s="116"/>
      <c r="D46" s="116"/>
      <c r="E46" s="117"/>
      <c r="F46" s="52">
        <v>0</v>
      </c>
      <c r="G46"/>
    </row>
    <row r="47" spans="1:9" ht="15" customHeight="1">
      <c r="A47" s="118" t="s">
        <v>30</v>
      </c>
      <c r="B47" s="119"/>
      <c r="C47" s="119"/>
      <c r="D47" s="119"/>
      <c r="E47" s="120"/>
      <c r="F47" s="65" t="str">
        <f>IF(F46=0,"--",F44/F46)</f>
        <v>--</v>
      </c>
      <c r="G47" s="86"/>
    </row>
    <row r="48" spans="1:9" ht="15" customHeight="1">
      <c r="A48" s="41"/>
      <c r="B48" s="41"/>
      <c r="C48" s="46"/>
      <c r="E48" s="24"/>
    </row>
    <row r="49" spans="1:6">
      <c r="A49" s="44"/>
      <c r="B49" s="45"/>
      <c r="C49" s="25"/>
      <c r="D49" s="26"/>
      <c r="E49" s="26"/>
    </row>
    <row r="50" spans="1:6">
      <c r="A50" s="44"/>
      <c r="B50" s="45"/>
      <c r="C50" s="25"/>
      <c r="D50" s="26"/>
      <c r="E50" s="26"/>
      <c r="F50" s="41"/>
    </row>
    <row r="51" spans="1:6" ht="15.75">
      <c r="A51" s="49" t="s">
        <v>34</v>
      </c>
      <c r="B51" s="121" t="s">
        <v>63</v>
      </c>
      <c r="C51" s="121"/>
      <c r="D51" s="121"/>
      <c r="E51" s="50"/>
      <c r="F51" s="51" t="s">
        <v>66</v>
      </c>
    </row>
    <row r="52" spans="1:6" ht="15.75">
      <c r="A52" s="52" t="s">
        <v>31</v>
      </c>
      <c r="B52" s="122">
        <v>43642</v>
      </c>
      <c r="C52" s="123"/>
      <c r="D52" s="123"/>
      <c r="E52" s="51"/>
      <c r="F52" s="51"/>
    </row>
    <row r="53" spans="1:6" ht="15.75">
      <c r="A53" s="53"/>
      <c r="B53" s="54"/>
      <c r="C53" s="54"/>
      <c r="D53" s="54"/>
      <c r="E53" s="51"/>
      <c r="F53" s="51"/>
    </row>
    <row r="54" spans="1:6" ht="15.75">
      <c r="A54" s="114" t="s">
        <v>40</v>
      </c>
      <c r="B54" s="114"/>
      <c r="C54" s="114"/>
      <c r="D54" s="114"/>
      <c r="E54" s="114"/>
      <c r="F54" s="114"/>
    </row>
    <row r="55" spans="1:6" ht="47.25">
      <c r="A55" s="57" t="s">
        <v>62</v>
      </c>
      <c r="B55" s="55" t="s">
        <v>32</v>
      </c>
      <c r="C55" s="124"/>
      <c r="D55" s="125"/>
      <c r="E55" s="49" t="s">
        <v>33</v>
      </c>
      <c r="F55" s="84"/>
    </row>
    <row r="56" spans="1:6" ht="15.75">
      <c r="A56" s="52" t="s">
        <v>41</v>
      </c>
      <c r="B56" s="56" t="s">
        <v>31</v>
      </c>
      <c r="C56" s="112"/>
      <c r="D56" s="113"/>
      <c r="E56" s="52" t="s">
        <v>31</v>
      </c>
      <c r="F56" s="71"/>
    </row>
  </sheetData>
  <mergeCells count="28">
    <mergeCell ref="C56:D56"/>
    <mergeCell ref="A54:F54"/>
    <mergeCell ref="A46:E46"/>
    <mergeCell ref="A47:E47"/>
    <mergeCell ref="B51:D51"/>
    <mergeCell ref="B52:D52"/>
    <mergeCell ref="C55:D55"/>
    <mergeCell ref="A34:B34"/>
    <mergeCell ref="A38:B38"/>
    <mergeCell ref="A44:E44"/>
    <mergeCell ref="A43:F43"/>
    <mergeCell ref="A41:F41"/>
    <mergeCell ref="A36:E36"/>
    <mergeCell ref="A40:E40"/>
    <mergeCell ref="A42:E42"/>
    <mergeCell ref="A35:B35"/>
    <mergeCell ref="A37:F37"/>
    <mergeCell ref="A39:B39"/>
    <mergeCell ref="A21:E21"/>
    <mergeCell ref="A26:E26"/>
    <mergeCell ref="A28:E28"/>
    <mergeCell ref="A25:B25"/>
    <mergeCell ref="A23:B23"/>
    <mergeCell ref="A33:E33"/>
    <mergeCell ref="A29:F29"/>
    <mergeCell ref="A22:F22"/>
    <mergeCell ref="A27:F27"/>
    <mergeCell ref="A24:B24"/>
  </mergeCells>
  <pageMargins left="0.7" right="0.7" top="0.75" bottom="0.75" header="0.3" footer="0.3"/>
  <pageSetup paperSize="5"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1"/>
  <sheetViews>
    <sheetView topLeftCell="B1" workbookViewId="0">
      <selection activeCell="I8" sqref="I8"/>
    </sheetView>
  </sheetViews>
  <sheetFormatPr baseColWidth="10" defaultRowHeight="15"/>
  <cols>
    <col min="2" max="2" width="25.5703125" customWidth="1"/>
    <col min="3" max="3" width="13" customWidth="1"/>
    <col min="4" max="4" width="13.42578125" customWidth="1"/>
    <col min="5" max="5" width="13" customWidth="1"/>
    <col min="6" max="6" width="14.42578125" customWidth="1"/>
    <col min="7" max="7" width="13.7109375" customWidth="1"/>
    <col min="8" max="8" width="16.85546875" customWidth="1"/>
    <col min="10" max="10" width="13" bestFit="1" customWidth="1"/>
  </cols>
  <sheetData>
    <row r="1" spans="1:10">
      <c r="A1" s="1"/>
      <c r="B1" s="126" t="s">
        <v>65</v>
      </c>
      <c r="C1" s="126"/>
      <c r="D1" s="126"/>
      <c r="E1" s="126"/>
      <c r="F1" s="126"/>
      <c r="G1" s="126"/>
      <c r="H1" s="126"/>
      <c r="I1" s="1"/>
    </row>
    <row r="2" spans="1:10">
      <c r="A2" s="1"/>
      <c r="B2" s="126"/>
      <c r="C2" s="126"/>
      <c r="D2" s="126"/>
      <c r="E2" s="126"/>
      <c r="F2" s="126"/>
      <c r="G2" s="126"/>
      <c r="H2" s="126"/>
      <c r="I2" s="1"/>
    </row>
    <row r="3" spans="1:10">
      <c r="A3" s="1"/>
      <c r="B3" s="126"/>
      <c r="C3" s="126"/>
      <c r="D3" s="126"/>
      <c r="E3" s="126"/>
      <c r="F3" s="126"/>
      <c r="G3" s="126"/>
      <c r="H3" s="126"/>
      <c r="I3" s="1"/>
    </row>
    <row r="4" spans="1:10" ht="51">
      <c r="A4" s="1"/>
      <c r="B4" s="8" t="s">
        <v>17</v>
      </c>
      <c r="C4" s="9" t="s">
        <v>42</v>
      </c>
      <c r="D4" s="9" t="s">
        <v>0</v>
      </c>
      <c r="E4" s="9" t="s">
        <v>44</v>
      </c>
      <c r="F4" s="9" t="s">
        <v>45</v>
      </c>
      <c r="G4" s="9" t="s">
        <v>9</v>
      </c>
      <c r="H4" s="9" t="s">
        <v>2</v>
      </c>
      <c r="I4" s="1"/>
    </row>
    <row r="5" spans="1:10">
      <c r="A5" s="1"/>
      <c r="B5" s="2" t="s">
        <v>3</v>
      </c>
      <c r="C5" s="87">
        <f>'COSTOS CHUSQUINES'!F21</f>
        <v>10000.16</v>
      </c>
      <c r="D5" s="3">
        <f>'COSTOS CHUSQUINES'!F26</f>
        <v>52250</v>
      </c>
      <c r="E5" s="3">
        <f>'COSTOS CHUSQUINES'!F33</f>
        <v>0</v>
      </c>
      <c r="F5" s="3">
        <f>'COSTOS CHUSQUINES'!F36</f>
        <v>476.61984000000001</v>
      </c>
      <c r="G5" s="3">
        <f>'COSTOS CHUSQUINES'!F40</f>
        <v>0</v>
      </c>
      <c r="H5" s="3">
        <f>SUM(C5:G5)</f>
        <v>62726.779840000003</v>
      </c>
      <c r="I5" s="1"/>
      <c r="J5" s="43"/>
    </row>
    <row r="6" spans="1:10">
      <c r="A6" s="1"/>
      <c r="B6" s="2" t="s">
        <v>13</v>
      </c>
      <c r="C6" s="4">
        <f>C5/H5</f>
        <v>0.15942409327416224</v>
      </c>
      <c r="D6" s="4">
        <f>D5/H5</f>
        <v>0.83297755971654219</v>
      </c>
      <c r="E6" s="4">
        <f>E5/H5</f>
        <v>0</v>
      </c>
      <c r="F6" s="4">
        <f>F5/H5</f>
        <v>7.5983470092954794E-3</v>
      </c>
      <c r="G6" s="4">
        <f>G5/H5</f>
        <v>0</v>
      </c>
      <c r="H6" s="5">
        <f>SUM(C6:G6)</f>
        <v>1</v>
      </c>
      <c r="I6" s="6"/>
    </row>
    <row r="7" spans="1:10">
      <c r="A7" s="1"/>
      <c r="B7" s="1"/>
      <c r="C7" s="1"/>
      <c r="D7" s="1"/>
      <c r="E7" s="1"/>
      <c r="F7" s="1"/>
      <c r="G7" s="1"/>
      <c r="H7" s="1"/>
      <c r="I7" s="1"/>
    </row>
    <row r="8" spans="1:10">
      <c r="A8" s="1"/>
      <c r="B8" s="1"/>
      <c r="C8" s="7"/>
      <c r="D8" s="1"/>
      <c r="E8" s="1"/>
      <c r="F8" s="1"/>
      <c r="G8" s="1"/>
      <c r="H8" s="1"/>
      <c r="I8" s="1"/>
    </row>
    <row r="9" spans="1:10">
      <c r="A9" s="1"/>
      <c r="B9" s="1"/>
      <c r="C9" s="1"/>
      <c r="D9" s="1"/>
      <c r="E9" s="1"/>
      <c r="F9" s="1"/>
      <c r="G9" s="1"/>
      <c r="H9" s="1"/>
      <c r="I9" s="1"/>
    </row>
    <row r="10" spans="1:10">
      <c r="A10" s="1"/>
      <c r="B10" s="1"/>
      <c r="C10" s="1"/>
      <c r="D10" s="1"/>
      <c r="E10" s="1"/>
      <c r="F10" s="1"/>
      <c r="G10" s="1"/>
      <c r="H10" s="1"/>
      <c r="I10" s="1"/>
    </row>
    <row r="11" spans="1:10">
      <c r="A11" s="1"/>
      <c r="B11" s="1"/>
      <c r="C11" s="1"/>
      <c r="D11" s="1"/>
      <c r="E11" s="1"/>
      <c r="F11" s="1"/>
      <c r="G11" s="1"/>
      <c r="H11" s="1"/>
      <c r="I11" s="1"/>
    </row>
    <row r="12" spans="1:10">
      <c r="A12" s="1"/>
      <c r="B12" s="1"/>
      <c r="C12" s="1"/>
      <c r="D12" s="1"/>
      <c r="E12" s="1"/>
      <c r="F12" s="1"/>
      <c r="G12" s="1"/>
      <c r="H12" s="1"/>
      <c r="I12" s="1"/>
    </row>
    <row r="13" spans="1:10">
      <c r="A13" s="1"/>
      <c r="B13" s="1"/>
      <c r="C13" s="1"/>
      <c r="D13" s="1"/>
      <c r="E13" s="1"/>
      <c r="F13" s="1"/>
      <c r="G13" s="1"/>
      <c r="H13" s="1"/>
      <c r="I13" s="1"/>
    </row>
    <row r="14" spans="1:10">
      <c r="A14" s="1"/>
      <c r="B14" s="1"/>
      <c r="C14" s="1"/>
      <c r="D14" s="1"/>
      <c r="E14" s="1"/>
      <c r="F14" s="1"/>
      <c r="G14" s="1"/>
      <c r="H14" s="1"/>
      <c r="I14" s="1"/>
    </row>
    <row r="15" spans="1:10">
      <c r="A15" s="1"/>
      <c r="B15" s="1"/>
      <c r="C15" s="1"/>
      <c r="D15" s="1"/>
      <c r="E15" s="1"/>
      <c r="F15" s="1"/>
      <c r="G15" s="1"/>
      <c r="H15" s="1"/>
      <c r="I15" s="1"/>
    </row>
    <row r="16" spans="1:10">
      <c r="A16" s="1"/>
      <c r="B16" s="1"/>
      <c r="C16" s="1"/>
      <c r="D16" s="1"/>
      <c r="E16" s="1"/>
      <c r="F16" s="1"/>
      <c r="G16" s="1"/>
      <c r="H16" s="1"/>
      <c r="I16" s="1"/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1"/>
      <c r="B19" s="1"/>
      <c r="C19" s="1"/>
      <c r="D19" s="1"/>
      <c r="E19" s="1"/>
      <c r="F19" s="1"/>
      <c r="G19" s="1"/>
      <c r="H19" s="1"/>
      <c r="I19" s="1"/>
    </row>
    <row r="20" spans="1:9">
      <c r="A20" s="1"/>
      <c r="B20" s="1"/>
      <c r="C20" s="1"/>
      <c r="D20" s="1"/>
      <c r="E20" s="1"/>
      <c r="F20" s="1"/>
      <c r="G20" s="1"/>
      <c r="H20" s="1"/>
      <c r="I20" s="1"/>
    </row>
    <row r="21" spans="1:9">
      <c r="A21" s="1"/>
      <c r="B21" s="1"/>
      <c r="C21" s="1"/>
      <c r="D21" s="1"/>
      <c r="E21" s="1"/>
      <c r="F21" s="1"/>
      <c r="G21" s="1"/>
      <c r="H21" s="1"/>
      <c r="I21" s="1"/>
    </row>
    <row r="22" spans="1:9">
      <c r="A22" s="1"/>
      <c r="B22" s="1"/>
      <c r="C22" s="1"/>
      <c r="D22" s="1"/>
      <c r="E22" s="1"/>
      <c r="F22" s="1"/>
      <c r="G22" s="1"/>
      <c r="H22" s="1"/>
      <c r="I22" s="1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1"/>
      <c r="B24" s="1"/>
      <c r="C24" s="1"/>
      <c r="D24" s="1"/>
      <c r="E24" s="1"/>
      <c r="F24" s="1"/>
      <c r="G24" s="1"/>
      <c r="H24" s="1"/>
      <c r="I24" s="1"/>
    </row>
    <row r="25" spans="1:9">
      <c r="A25" s="1"/>
      <c r="B25" s="1"/>
      <c r="C25" s="1"/>
      <c r="D25" s="1"/>
      <c r="E25" s="1"/>
      <c r="F25" s="1"/>
      <c r="G25" s="1"/>
      <c r="H25" s="1"/>
      <c r="I25" s="1"/>
    </row>
    <row r="26" spans="1:9">
      <c r="A26" s="1"/>
      <c r="B26" s="1"/>
      <c r="C26" s="1"/>
      <c r="D26" s="1"/>
      <c r="E26" s="1"/>
      <c r="F26" s="1"/>
      <c r="G26" s="1"/>
      <c r="H26" s="1"/>
      <c r="I26" s="1"/>
    </row>
    <row r="27" spans="1:9">
      <c r="A27" s="1"/>
      <c r="B27" s="1"/>
      <c r="C27" s="1"/>
      <c r="D27" s="1"/>
      <c r="E27" s="1"/>
      <c r="F27" s="1"/>
      <c r="G27" s="1"/>
      <c r="H27" s="1"/>
      <c r="I27" s="1"/>
    </row>
    <row r="28" spans="1:9">
      <c r="A28" s="1"/>
      <c r="B28" s="1"/>
      <c r="C28" s="1"/>
      <c r="D28" s="1"/>
      <c r="E28" s="1"/>
      <c r="F28" s="1"/>
      <c r="G28" s="1"/>
      <c r="H28" s="1"/>
      <c r="I28" s="1"/>
    </row>
    <row r="29" spans="1:9">
      <c r="A29" s="1"/>
      <c r="B29" s="1"/>
      <c r="C29" s="1"/>
      <c r="D29" s="1"/>
      <c r="E29" s="1"/>
      <c r="F29" s="1"/>
      <c r="G29" s="1"/>
      <c r="H29" s="1"/>
      <c r="I29" s="1"/>
    </row>
    <row r="30" spans="1:9">
      <c r="A30" s="1"/>
      <c r="B30" s="1"/>
      <c r="C30" s="1"/>
      <c r="D30" s="1"/>
      <c r="E30" s="1"/>
      <c r="F30" s="1"/>
      <c r="G30" s="1"/>
      <c r="H30" s="1"/>
      <c r="I30" s="1"/>
    </row>
    <row r="31" spans="1:9">
      <c r="A31" s="1"/>
      <c r="B31" s="1"/>
      <c r="C31" s="1"/>
      <c r="D31" s="1"/>
      <c r="E31" s="1"/>
      <c r="F31" s="1"/>
      <c r="G31" s="1"/>
      <c r="H31" s="1"/>
      <c r="I31" s="1"/>
    </row>
  </sheetData>
  <mergeCells count="1">
    <mergeCell ref="B1:H3"/>
  </mergeCells>
  <pageMargins left="0.7" right="0.7" top="0.75" bottom="0.75" header="0.3" footer="0.3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CHUSQUINES</vt:lpstr>
      <vt:lpstr>GRAFICA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FREDI</cp:lastModifiedBy>
  <cp:lastPrinted>2019-06-28T00:27:05Z</cp:lastPrinted>
  <dcterms:created xsi:type="dcterms:W3CDTF">2014-09-10T02:29:02Z</dcterms:created>
  <dcterms:modified xsi:type="dcterms:W3CDTF">2019-06-28T00:27:09Z</dcterms:modified>
</cp:coreProperties>
</file>