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ranja.SENA\Desktop\LIDER AGRICOLA II TRIMESTRE 2019\COSTOS\JUNIO\"/>
    </mc:Choice>
  </mc:AlternateContent>
  <bookViews>
    <workbookView xWindow="0" yWindow="0" windowWidth="20490" windowHeight="7620"/>
  </bookViews>
  <sheets>
    <sheet name="COSTOS DE ANNON" sheetId="1" r:id="rId1"/>
    <sheet name="GRAFICA" sheetId="6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6" l="1"/>
  <c r="G7" i="6"/>
  <c r="F7" i="6"/>
  <c r="E7" i="6"/>
  <c r="D7" i="6"/>
  <c r="C7" i="6"/>
  <c r="H6" i="6"/>
  <c r="F46" i="1"/>
  <c r="F43" i="1" l="1"/>
  <c r="F41" i="1"/>
  <c r="E24" i="1"/>
  <c r="E23" i="1" l="1"/>
  <c r="F23" i="1" s="1"/>
  <c r="F39" i="1" l="1"/>
  <c r="F34" i="1"/>
  <c r="F32" i="1"/>
  <c r="F24" i="1" l="1"/>
  <c r="F25" i="1" s="1"/>
  <c r="F35" i="1" l="1"/>
  <c r="F6" i="6" l="1"/>
  <c r="F20" i="1"/>
  <c r="F27" i="1" s="1"/>
  <c r="G6" i="6" l="1"/>
  <c r="E6" i="6"/>
  <c r="D6" i="6" l="1"/>
  <c r="C6" i="6" l="1"/>
</calcChain>
</file>

<file path=xl/comments1.xml><?xml version="1.0" encoding="utf-8"?>
<comments xmlns="http://schemas.openxmlformats.org/spreadsheetml/2006/main">
  <authors>
    <author>YEISSON MENDEZ</author>
  </authors>
  <commentList>
    <comment ref="E31" authorId="0" shapeId="0">
      <text>
        <r>
          <rPr>
            <b/>
            <sz val="9"/>
            <color indexed="81"/>
            <rFont val="Tahoma"/>
            <family val="2"/>
          </rPr>
          <t>el precio del galon de gasolina $9670 
un galon tiene 3,785 lt</t>
        </r>
      </text>
    </comment>
  </commentList>
</comments>
</file>

<file path=xl/sharedStrings.xml><?xml version="1.0" encoding="utf-8"?>
<sst xmlns="http://schemas.openxmlformats.org/spreadsheetml/2006/main" count="81" uniqueCount="60">
  <si>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</si>
  <si>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</si>
  <si>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</si>
  <si>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</si>
  <si>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</si>
  <si>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</si>
  <si>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</si>
  <si>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</si>
  <si>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</si>
  <si>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</si>
  <si>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</si>
  <si>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</si>
  <si>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</si>
  <si>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</si>
  <si>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</si>
  <si>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</si>
  <si>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</si>
  <si>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SUBTOTAL INSUMOS INDIRECTOS:</t>
  </si>
  <si>
    <t>DESCRIPCIÓN</t>
  </si>
  <si>
    <t>SUBCENTRO DE COSTO:</t>
  </si>
  <si>
    <t>LOTE 1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</si>
  <si>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</si>
  <si>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</si>
  <si>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</si>
  <si>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</si>
  <si>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</si>
  <si>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</si>
  <si>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</si>
  <si>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</si>
  <si>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</si>
  <si>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</si>
  <si>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</si>
  <si>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</si>
  <si>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</si>
  <si>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PRODUCCION EN KG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</si>
  <si>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</si>
  <si>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</si>
  <si>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</si>
  <si>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</si>
  <si>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</si>
  <si>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</si>
  <si>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</si>
  <si>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</si>
  <si>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</si>
  <si>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</si>
  <si>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</si>
  <si>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</si>
  <si>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>3,472 m²</t>
  </si>
  <si>
    <t>el 13 de Junio de 2012</t>
  </si>
  <si>
    <t>COSTO TOTAL DE ANNON</t>
  </si>
  <si>
    <t>COSTO TOTAL ANNON</t>
  </si>
  <si>
    <t>MATERIA PRIMA E INSUMOS  DIRECTOS</t>
  </si>
  <si>
    <t xml:space="preserve">MATERIA PRIMA </t>
  </si>
  <si>
    <t xml:space="preserve"> ANNON </t>
  </si>
  <si>
    <t>SUBTOTAL  MATERIA PRIMA E INSUMOS   DIRECTOS:</t>
  </si>
  <si>
    <t>PLATEO</t>
  </si>
  <si>
    <t>JUNIO</t>
  </si>
  <si>
    <t>COSTOS DE PRODUCCIÓN CULTIVO DE ANNON MES DE JUNIO DE 2019</t>
  </si>
  <si>
    <t>podas fitosanitarias</t>
  </si>
  <si>
    <t>DANIELA ORTIZ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</si>
</sst>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4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4" fillId="0" borderId="0" xfId="0" applyNumberFormat="1" applyFont="1"/>
    <xf numFmtId="0" fontId="0" fillId="0" borderId="0" xfId="0" applyFont="1"/>
    <xf numFmtId="0" fontId="6" fillId="3" borderId="6" xfId="0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 wrapText="1"/>
    </xf>
    <xf numFmtId="0" fontId="6" fillId="4" borderId="4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6" fillId="4" borderId="2" xfId="0" applyFont="1" applyFill="1" applyBorder="1"/>
    <xf numFmtId="0" fontId="6" fillId="4" borderId="9" xfId="0" applyFont="1" applyFill="1" applyBorder="1"/>
    <xf numFmtId="0" fontId="6" fillId="4" borderId="10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1" xfId="0" applyFont="1" applyFill="1" applyBorder="1"/>
    <xf numFmtId="0" fontId="0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left"/>
    </xf>
    <xf numFmtId="165" fontId="0" fillId="4" borderId="3" xfId="1" applyNumberFormat="1" applyFont="1" applyFill="1" applyBorder="1"/>
    <xf numFmtId="165" fontId="0" fillId="4" borderId="9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4" borderId="4" xfId="0" applyFont="1" applyFill="1" applyBorder="1" applyAlignment="1">
      <alignment horizontal="center"/>
    </xf>
    <xf numFmtId="6" fontId="0" fillId="4" borderId="3" xfId="0" applyNumberFormat="1" applyFont="1" applyFill="1" applyBorder="1"/>
    <xf numFmtId="0" fontId="0" fillId="0" borderId="1" xfId="0" applyFont="1" applyBorder="1"/>
    <xf numFmtId="167" fontId="0" fillId="0" borderId="1" xfId="0" applyNumberFormat="1" applyFont="1" applyBorder="1"/>
    <xf numFmtId="0" fontId="6" fillId="3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/>
    </xf>
    <xf numFmtId="0" fontId="6" fillId="5" borderId="10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5" fontId="0" fillId="0" borderId="0" xfId="1" applyNumberFormat="1" applyFont="1"/>
    <xf numFmtId="165" fontId="0" fillId="5" borderId="1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7" fontId="6" fillId="5" borderId="1" xfId="0" applyNumberFormat="1" applyFont="1" applyFill="1" applyBorder="1"/>
    <xf numFmtId="165" fontId="8" fillId="6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6" fontId="0" fillId="0" borderId="1" xfId="0" applyNumberFormat="1" applyFont="1" applyBorder="1"/>
    <xf numFmtId="6" fontId="0" fillId="0" borderId="4" xfId="0" applyNumberFormat="1" applyFont="1" applyFill="1" applyBorder="1"/>
    <xf numFmtId="0" fontId="0" fillId="0" borderId="0" xfId="0" applyFont="1" applyAlignment="1">
      <alignment horizontal="right"/>
    </xf>
    <xf numFmtId="0" fontId="9" fillId="0" borderId="1" xfId="0" applyFont="1" applyBorder="1" applyAlignment="1">
      <alignment horizontal="center"/>
    </xf>
    <xf numFmtId="0" fontId="0" fillId="0" borderId="2" xfId="0" applyFont="1" applyBorder="1"/>
    <xf numFmtId="165" fontId="6" fillId="5" borderId="1" xfId="0" applyNumberFormat="1" applyFont="1" applyFill="1" applyBorder="1"/>
    <xf numFmtId="0" fontId="8" fillId="0" borderId="1" xfId="0" applyFont="1" applyBorder="1" applyAlignment="1">
      <alignment horizontal="left" wrapText="1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44" fontId="1" fillId="4" borderId="3" xfId="1" applyNumberFormat="1" applyFont="1" applyFill="1" applyBorder="1"/>
    <xf numFmtId="0" fontId="0" fillId="4" borderId="1" xfId="0" applyFill="1" applyBorder="1" applyAlignment="1">
      <alignment horizontal="left"/>
    </xf>
    <xf numFmtId="165" fontId="0" fillId="4" borderId="1" xfId="0" applyNumberFormat="1" applyFont="1" applyFill="1" applyBorder="1"/>
    <xf numFmtId="164" fontId="6" fillId="4" borderId="4" xfId="12" applyFont="1" applyFill="1" applyBorder="1"/>
    <xf numFmtId="164" fontId="0" fillId="0" borderId="1" xfId="0" applyNumberFormat="1" applyFont="1" applyBorder="1"/>
    <xf numFmtId="165" fontId="6" fillId="5" borderId="1" xfId="1" applyNumberFormat="1" applyFont="1" applyFill="1" applyBorder="1"/>
    <xf numFmtId="165" fontId="0" fillId="0" borderId="1" xfId="0" applyNumberFormat="1" applyFont="1" applyBorder="1"/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166" fontId="1" fillId="0" borderId="7" xfId="2" applyNumberFormat="1" applyBorder="1" applyAlignment="1" applyProtection="1">
      <alignment horizontal="center" vertical="center"/>
      <protection hidden="1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ANNON MES DE JUNIO DE 2019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0</c:v>
                </c:pt>
                <c:pt idx="1">
                  <c:v>23750</c:v>
                </c:pt>
                <c:pt idx="2">
                  <c:v>0</c:v>
                </c:pt>
                <c:pt idx="3">
                  <c:v>200000</c:v>
                </c:pt>
                <c:pt idx="4">
                  <c:v>0</c:v>
                </c:pt>
                <c:pt idx="5">
                  <c:v>223750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6-4522-99E1-FA500B6C32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5874688"/>
        <c:axId val="130167552"/>
        <c:axId val="14404224"/>
      </c:bar3DChart>
      <c:catAx>
        <c:axId val="358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167552"/>
        <c:crosses val="autoZero"/>
        <c:auto val="1"/>
        <c:lblAlgn val="ctr"/>
        <c:lblOffset val="100"/>
        <c:noMultiLvlLbl val="0"/>
      </c:catAx>
      <c:valAx>
        <c:axId val="130167552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minorTickMark val="none"/>
        <c:tickLblPos val="nextTo"/>
        <c:crossAx val="35874688"/>
        <c:crosses val="autoZero"/>
        <c:crossBetween val="between"/>
      </c:valAx>
      <c:serAx>
        <c:axId val="14404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16755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8</xdr:row>
      <xdr:rowOff>109537</xdr:rowOff>
    </xdr:from>
    <xdr:to>
      <xdr:col>7</xdr:col>
      <xdr:colOff>962025</xdr:colOff>
      <xdr:row>27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3E6366-973D-4110-8BA8-FF217C5DA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5"/>
  <sheetViews>
    <sheetView tabSelected="1" topLeftCell="A33" zoomScale="80" zoomScaleNormal="80" workbookViewId="0">
      <selection activeCell="G53" sqref="G53"/>
    </sheetView>
  </sheetViews>
  <sheetFormatPr baseColWidth="10" defaultColWidth="11.42578125" defaultRowHeight="15" x14ac:dyDescent="0.25"/>
  <cols>
    <col min="1" max="1" width="31.42578125" style="13" customWidth="1"/>
    <col min="2" max="2" width="21.42578125" style="13" customWidth="1"/>
    <col min="3" max="3" width="15.42578125" style="36" customWidth="1"/>
    <col min="4" max="4" width="16" style="13" customWidth="1"/>
    <col min="5" max="5" width="17.5703125" style="13" customWidth="1"/>
    <col min="6" max="6" width="18.85546875" style="13" customWidth="1"/>
    <col min="7" max="7" width="18.28515625" style="13" customWidth="1"/>
    <col min="8" max="8" width="16.140625" style="13" bestFit="1" customWidth="1"/>
    <col min="9" max="9" width="13.28515625" style="13" bestFit="1" customWidth="1"/>
    <col min="10" max="16384" width="11.42578125" style="13"/>
  </cols>
  <sheetData>
    <row r="1" spans="1:6" ht="34.5" customHeight="1" x14ac:dyDescent="0.25">
      <c r="A1" s="49" t="s">
        <v>28</v>
      </c>
      <c r="B1" s="50"/>
      <c r="C1" s="51"/>
      <c r="D1" s="50"/>
      <c r="E1" s="50"/>
      <c r="F1" s="52"/>
    </row>
    <row r="2" spans="1:6" ht="22.5" customHeight="1" x14ac:dyDescent="0.25">
      <c r="A2" s="49" t="s">
        <v>40</v>
      </c>
      <c r="B2" s="50" t="s">
        <v>56</v>
      </c>
      <c r="C2" s="51"/>
      <c r="D2" s="50"/>
      <c r="E2" s="50"/>
      <c r="F2" s="52"/>
    </row>
    <row r="3" spans="1:6" ht="22.5" customHeight="1" x14ac:dyDescent="0.25">
      <c r="A3" s="49" t="s">
        <v>41</v>
      </c>
      <c r="B3" s="53">
        <v>2018</v>
      </c>
      <c r="C3" s="51"/>
      <c r="D3" s="50"/>
      <c r="E3" s="50"/>
      <c r="F3" s="52"/>
    </row>
    <row r="4" spans="1:6" ht="15.75" customHeight="1" x14ac:dyDescent="0.25">
      <c r="A4" s="50" t="s">
        <v>42</v>
      </c>
      <c r="B4" s="50" t="s">
        <v>47</v>
      </c>
      <c r="C4" s="50"/>
      <c r="D4" s="50"/>
      <c r="E4" s="50"/>
      <c r="F4" s="52"/>
    </row>
    <row r="5" spans="1:6" x14ac:dyDescent="0.25">
      <c r="A5" s="50" t="s">
        <v>43</v>
      </c>
      <c r="B5" s="50" t="s">
        <v>48</v>
      </c>
      <c r="C5" s="51"/>
      <c r="D5" s="50"/>
      <c r="E5" s="50"/>
      <c r="F5" s="52"/>
    </row>
    <row r="6" spans="1:6" ht="18" customHeight="1" x14ac:dyDescent="0.25">
      <c r="A6" s="50" t="s">
        <v>27</v>
      </c>
      <c r="B6" s="53">
        <v>121</v>
      </c>
      <c r="C6" s="50"/>
      <c r="D6" s="50"/>
      <c r="E6" s="50"/>
      <c r="F6" s="52"/>
    </row>
    <row r="7" spans="1:6" ht="18" customHeight="1" x14ac:dyDescent="0.25">
      <c r="A7" s="50" t="s">
        <v>21</v>
      </c>
      <c r="B7" s="50" t="s">
        <v>22</v>
      </c>
      <c r="C7" s="52"/>
      <c r="D7" s="52"/>
      <c r="E7" s="50"/>
      <c r="F7" s="52"/>
    </row>
    <row r="8" spans="1:6" ht="18" customHeight="1" x14ac:dyDescent="0.25">
      <c r="A8" s="50" t="s">
        <v>19</v>
      </c>
      <c r="B8" s="50" t="s">
        <v>20</v>
      </c>
      <c r="C8" s="52"/>
      <c r="D8" s="52"/>
      <c r="E8" s="50"/>
      <c r="F8" s="52"/>
    </row>
    <row r="9" spans="1:6" ht="18" customHeight="1" x14ac:dyDescent="0.25">
      <c r="A9" s="50" t="s">
        <v>23</v>
      </c>
      <c r="B9" s="50" t="s">
        <v>53</v>
      </c>
      <c r="C9" s="50"/>
      <c r="D9" s="52"/>
      <c r="E9" s="50"/>
      <c r="F9" s="52"/>
    </row>
    <row r="10" spans="1:6" ht="18" customHeight="1" x14ac:dyDescent="0.25">
      <c r="A10" s="50"/>
      <c r="B10" s="50"/>
      <c r="C10" s="50"/>
      <c r="D10" s="52"/>
      <c r="E10" s="50"/>
      <c r="F10" s="52"/>
    </row>
    <row r="11" spans="1:6" ht="18" customHeight="1" x14ac:dyDescent="0.25">
      <c r="A11" s="50"/>
      <c r="B11" s="50"/>
      <c r="C11" s="51"/>
      <c r="D11" s="50"/>
      <c r="E11" s="50"/>
      <c r="F11" s="52"/>
    </row>
    <row r="12" spans="1:6" ht="42" customHeight="1" x14ac:dyDescent="0.25">
      <c r="A12" s="43" t="s">
        <v>32</v>
      </c>
      <c r="B12" s="42" t="s">
        <v>5</v>
      </c>
      <c r="C12" s="42" t="s">
        <v>13</v>
      </c>
      <c r="D12" s="42" t="s">
        <v>6</v>
      </c>
      <c r="E12" s="42" t="s">
        <v>24</v>
      </c>
      <c r="F12" s="42" t="s">
        <v>49</v>
      </c>
    </row>
    <row r="13" spans="1:6" ht="27" hidden="1" customHeight="1" x14ac:dyDescent="0.25">
      <c r="A13" s="14"/>
      <c r="B13" s="16"/>
      <c r="C13" s="16"/>
      <c r="D13" s="16"/>
      <c r="E13" s="16"/>
      <c r="F13" s="16"/>
    </row>
    <row r="14" spans="1:6" ht="16.5" hidden="1" customHeight="1" x14ac:dyDescent="0.25">
      <c r="A14" s="14"/>
      <c r="B14" s="41"/>
      <c r="C14" s="41"/>
      <c r="D14" s="41"/>
      <c r="E14" s="41"/>
      <c r="F14" s="41"/>
    </row>
    <row r="15" spans="1:6" ht="14.25" hidden="1" customHeight="1" x14ac:dyDescent="0.25">
      <c r="A15" s="15"/>
      <c r="B15" s="41"/>
      <c r="C15" s="41"/>
      <c r="D15" s="41"/>
      <c r="E15" s="41"/>
      <c r="F15" s="41"/>
    </row>
    <row r="16" spans="1:6" ht="27.75" customHeight="1" x14ac:dyDescent="0.25">
      <c r="A16" s="44" t="s">
        <v>33</v>
      </c>
      <c r="B16" s="77"/>
      <c r="C16" s="77"/>
      <c r="D16" s="77"/>
      <c r="E16" s="77"/>
      <c r="F16" s="77"/>
    </row>
    <row r="17" spans="1:7" ht="28.5" customHeight="1" x14ac:dyDescent="0.25">
      <c r="A17" s="81"/>
      <c r="B17" s="81"/>
      <c r="C17" s="82"/>
      <c r="D17" s="39"/>
      <c r="E17" s="83"/>
      <c r="F17" s="73"/>
    </row>
    <row r="18" spans="1:7" ht="28.5" customHeight="1" x14ac:dyDescent="0.25">
      <c r="A18" s="44" t="s">
        <v>52</v>
      </c>
      <c r="B18" s="18"/>
      <c r="C18" s="37"/>
      <c r="D18" s="19"/>
      <c r="E18" s="38"/>
      <c r="F18" s="39"/>
    </row>
    <row r="19" spans="1:7" ht="28.5" customHeight="1" x14ac:dyDescent="0.25">
      <c r="A19" s="84"/>
      <c r="B19" s="80"/>
      <c r="C19" s="80"/>
      <c r="D19" s="19"/>
      <c r="E19" s="38"/>
      <c r="F19" s="73"/>
    </row>
    <row r="20" spans="1:7" ht="28.5" customHeight="1" x14ac:dyDescent="0.25">
      <c r="A20" s="115" t="s">
        <v>54</v>
      </c>
      <c r="B20" s="116"/>
      <c r="C20" s="116"/>
      <c r="D20" s="116"/>
      <c r="E20" s="117"/>
      <c r="F20" s="78">
        <f>SUM(F17:F19)</f>
        <v>0</v>
      </c>
    </row>
    <row r="21" spans="1:7" ht="28.5" customHeight="1" x14ac:dyDescent="0.25">
      <c r="A21" s="113"/>
      <c r="B21" s="114"/>
      <c r="C21" s="114"/>
      <c r="D21" s="114"/>
      <c r="E21" s="114"/>
      <c r="F21" s="114"/>
    </row>
    <row r="22" spans="1:7" ht="36.75" customHeight="1" x14ac:dyDescent="0.25">
      <c r="A22" s="115" t="s">
        <v>25</v>
      </c>
      <c r="B22" s="117"/>
      <c r="C22" s="46" t="s">
        <v>13</v>
      </c>
      <c r="D22" s="47" t="s">
        <v>6</v>
      </c>
      <c r="E22" s="48" t="s">
        <v>24</v>
      </c>
      <c r="F22" s="42" t="s">
        <v>49</v>
      </c>
    </row>
    <row r="23" spans="1:7" x14ac:dyDescent="0.25">
      <c r="A23" s="121" t="s">
        <v>55</v>
      </c>
      <c r="B23" s="122"/>
      <c r="C23" s="19" t="s">
        <v>26</v>
      </c>
      <c r="D23" s="19">
        <v>2</v>
      </c>
      <c r="E23" s="28">
        <f>38000/8</f>
        <v>4750</v>
      </c>
      <c r="F23" s="89">
        <f>D23*E23</f>
        <v>9500</v>
      </c>
    </row>
    <row r="24" spans="1:7" x14ac:dyDescent="0.25">
      <c r="A24" s="118" t="s">
        <v>58</v>
      </c>
      <c r="B24" s="118"/>
      <c r="C24" s="19" t="s">
        <v>26</v>
      </c>
      <c r="D24" s="19">
        <v>3</v>
      </c>
      <c r="E24" s="28">
        <f>38000/8</f>
        <v>4750</v>
      </c>
      <c r="F24" s="85">
        <f>D24*E24</f>
        <v>14250</v>
      </c>
    </row>
    <row r="25" spans="1:7" ht="30" customHeight="1" x14ac:dyDescent="0.25">
      <c r="A25" s="115" t="s">
        <v>7</v>
      </c>
      <c r="B25" s="116"/>
      <c r="C25" s="116"/>
      <c r="D25" s="116"/>
      <c r="E25" s="117"/>
      <c r="F25" s="78">
        <f>SUM(F23:F24)</f>
        <v>23750</v>
      </c>
    </row>
    <row r="26" spans="1:7" x14ac:dyDescent="0.25">
      <c r="A26" s="119"/>
      <c r="B26" s="119"/>
      <c r="C26" s="119"/>
      <c r="D26" s="119"/>
      <c r="E26" s="119"/>
      <c r="F26" s="119"/>
    </row>
    <row r="27" spans="1:7" ht="38.25" customHeight="1" x14ac:dyDescent="0.25">
      <c r="A27" s="102" t="s">
        <v>8</v>
      </c>
      <c r="B27" s="103"/>
      <c r="C27" s="103"/>
      <c r="D27" s="103"/>
      <c r="E27" s="104"/>
      <c r="F27" s="61">
        <f>F20+F25</f>
        <v>23750</v>
      </c>
      <c r="G27" s="30"/>
    </row>
    <row r="28" spans="1:7" x14ac:dyDescent="0.25">
      <c r="A28" s="113"/>
      <c r="B28" s="114"/>
      <c r="C28" s="114"/>
      <c r="D28" s="114"/>
      <c r="E28" s="114"/>
      <c r="F28" s="114"/>
    </row>
    <row r="29" spans="1:7" ht="30" x14ac:dyDescent="0.25">
      <c r="A29" s="45" t="s">
        <v>29</v>
      </c>
      <c r="B29" s="42" t="s">
        <v>5</v>
      </c>
      <c r="C29" s="42" t="s">
        <v>13</v>
      </c>
      <c r="D29" s="42" t="s">
        <v>6</v>
      </c>
      <c r="E29" s="42" t="s">
        <v>24</v>
      </c>
      <c r="F29" s="42" t="s">
        <v>50</v>
      </c>
    </row>
    <row r="30" spans="1:7" x14ac:dyDescent="0.25">
      <c r="A30" s="45" t="s">
        <v>9</v>
      </c>
      <c r="B30" s="17"/>
      <c r="C30" s="24"/>
      <c r="D30" s="25"/>
      <c r="E30" s="17"/>
      <c r="F30" s="39"/>
    </row>
    <row r="31" spans="1:7" x14ac:dyDescent="0.25">
      <c r="A31" s="20"/>
      <c r="B31" s="17"/>
      <c r="C31" s="24"/>
      <c r="D31" s="25"/>
      <c r="E31" s="86"/>
      <c r="F31" s="87"/>
    </row>
    <row r="32" spans="1:7" ht="24.75" customHeight="1" x14ac:dyDescent="0.25">
      <c r="A32" s="116" t="s">
        <v>17</v>
      </c>
      <c r="B32" s="116"/>
      <c r="C32" s="116"/>
      <c r="D32" s="116"/>
      <c r="E32" s="117"/>
      <c r="F32" s="88">
        <f>SUM(F30:F31)</f>
        <v>0</v>
      </c>
    </row>
    <row r="33" spans="1:9" ht="30" x14ac:dyDescent="0.25">
      <c r="A33" s="107" t="s">
        <v>1</v>
      </c>
      <c r="B33" s="108"/>
      <c r="C33" s="42" t="s">
        <v>13</v>
      </c>
      <c r="D33" s="42" t="s">
        <v>6</v>
      </c>
      <c r="E33" s="42" t="s">
        <v>24</v>
      </c>
      <c r="F33" s="42" t="s">
        <v>50</v>
      </c>
      <c r="H33" s="54"/>
      <c r="I33" s="75"/>
    </row>
    <row r="34" spans="1:9" ht="16.5" customHeight="1" x14ac:dyDescent="0.25">
      <c r="A34" s="105" t="s">
        <v>15</v>
      </c>
      <c r="B34" s="106"/>
      <c r="C34" s="26" t="s">
        <v>16</v>
      </c>
      <c r="D34" s="19">
        <v>1</v>
      </c>
      <c r="E34" s="74">
        <v>200000</v>
      </c>
      <c r="F34" s="40">
        <f>(D34*E34)</f>
        <v>200000</v>
      </c>
      <c r="I34" s="75"/>
    </row>
    <row r="35" spans="1:9" ht="30" customHeight="1" x14ac:dyDescent="0.25">
      <c r="A35" s="115" t="s">
        <v>30</v>
      </c>
      <c r="B35" s="116"/>
      <c r="C35" s="116"/>
      <c r="D35" s="116"/>
      <c r="E35" s="117"/>
      <c r="F35" s="60">
        <f>SUM(F34:F34)</f>
        <v>200000</v>
      </c>
      <c r="G35" s="59"/>
      <c r="H35" s="54"/>
    </row>
    <row r="36" spans="1:9" x14ac:dyDescent="0.25">
      <c r="A36" s="27"/>
      <c r="B36" s="22"/>
      <c r="C36" s="23"/>
      <c r="D36" s="21"/>
      <c r="E36" s="22"/>
      <c r="F36" s="39"/>
    </row>
    <row r="37" spans="1:9" ht="30" x14ac:dyDescent="0.25">
      <c r="A37" s="107" t="s">
        <v>10</v>
      </c>
      <c r="B37" s="108"/>
      <c r="C37" s="42" t="s">
        <v>13</v>
      </c>
      <c r="D37" s="42" t="s">
        <v>6</v>
      </c>
      <c r="E37" s="42" t="s">
        <v>24</v>
      </c>
      <c r="F37" s="42" t="s">
        <v>50</v>
      </c>
      <c r="G37" s="72"/>
      <c r="H37" s="72"/>
      <c r="I37" s="72"/>
    </row>
    <row r="38" spans="1:9" x14ac:dyDescent="0.25">
      <c r="A38" s="109"/>
      <c r="B38" s="110"/>
      <c r="C38" s="19"/>
      <c r="D38" s="19"/>
      <c r="E38" s="29"/>
      <c r="F38" s="39"/>
    </row>
    <row r="39" spans="1:9" ht="24" customHeight="1" x14ac:dyDescent="0.25">
      <c r="A39" s="115" t="s">
        <v>11</v>
      </c>
      <c r="B39" s="116"/>
      <c r="C39" s="116"/>
      <c r="D39" s="116"/>
      <c r="E39" s="117"/>
      <c r="F39" s="55">
        <f>SUM(F38:F38)</f>
        <v>0</v>
      </c>
      <c r="G39" s="52"/>
    </row>
    <row r="40" spans="1:9" x14ac:dyDescent="0.25">
      <c r="A40" s="113"/>
      <c r="B40" s="114"/>
      <c r="C40" s="114"/>
      <c r="D40" s="114"/>
      <c r="E40" s="114"/>
      <c r="F40" s="114"/>
    </row>
    <row r="41" spans="1:9" ht="30.75" customHeight="1" x14ac:dyDescent="0.25">
      <c r="A41" s="102" t="s">
        <v>31</v>
      </c>
      <c r="B41" s="103"/>
      <c r="C41" s="103"/>
      <c r="D41" s="103"/>
      <c r="E41" s="104"/>
      <c r="F41" s="61">
        <f>F32+F35+F39</f>
        <v>200000</v>
      </c>
    </row>
    <row r="42" spans="1:9" ht="15.75" x14ac:dyDescent="0.25">
      <c r="A42" s="111"/>
      <c r="B42" s="112"/>
      <c r="C42" s="112"/>
      <c r="D42" s="112"/>
      <c r="E42" s="112"/>
      <c r="F42" s="112"/>
    </row>
    <row r="43" spans="1:9" ht="36.75" customHeight="1" x14ac:dyDescent="0.25">
      <c r="A43" s="102" t="s">
        <v>12</v>
      </c>
      <c r="B43" s="103"/>
      <c r="C43" s="103"/>
      <c r="D43" s="103"/>
      <c r="E43" s="104"/>
      <c r="F43" s="61">
        <f>F27+F41</f>
        <v>223750</v>
      </c>
    </row>
    <row r="44" spans="1:9" x14ac:dyDescent="0.25">
      <c r="B44" s="30"/>
      <c r="C44" s="31"/>
      <c r="D44" s="31"/>
      <c r="E44" s="32"/>
    </row>
    <row r="45" spans="1:9" ht="15.75" x14ac:dyDescent="0.25">
      <c r="A45" s="93" t="s">
        <v>34</v>
      </c>
      <c r="B45" s="93"/>
      <c r="C45" s="93"/>
      <c r="D45" s="93"/>
      <c r="E45" s="93"/>
      <c r="F45" s="62">
        <v>0</v>
      </c>
    </row>
    <row r="46" spans="1:9" ht="15" customHeight="1" x14ac:dyDescent="0.25">
      <c r="A46" s="94" t="s">
        <v>35</v>
      </c>
      <c r="B46" s="95"/>
      <c r="C46" s="95"/>
      <c r="D46" s="95"/>
      <c r="E46" s="96"/>
      <c r="F46" s="123" t="str">
        <f>IF(F45=0,"--",F43/F45)</f>
        <v>--</v>
      </c>
      <c r="G46" s="30"/>
    </row>
    <row r="47" spans="1:9" ht="15" customHeight="1" x14ac:dyDescent="0.25">
      <c r="A47" s="52"/>
      <c r="B47" s="52"/>
      <c r="C47" s="58"/>
      <c r="E47" s="33"/>
    </row>
    <row r="48" spans="1:9" x14ac:dyDescent="0.25">
      <c r="A48" s="56"/>
      <c r="B48" s="57"/>
      <c r="C48" s="34"/>
      <c r="D48" s="35"/>
      <c r="E48" s="35"/>
      <c r="G48" s="30"/>
    </row>
    <row r="49" spans="1:6" x14ac:dyDescent="0.25">
      <c r="A49" s="56"/>
      <c r="B49" s="57"/>
      <c r="C49" s="34"/>
      <c r="D49" s="35"/>
      <c r="E49" s="35"/>
      <c r="F49" s="52"/>
    </row>
    <row r="50" spans="1:6" ht="15.75" x14ac:dyDescent="0.25">
      <c r="A50" s="63" t="s">
        <v>39</v>
      </c>
      <c r="B50" s="97" t="s">
        <v>59</v>
      </c>
      <c r="C50" s="97"/>
      <c r="D50" s="97"/>
      <c r="E50" s="64"/>
      <c r="F50" s="64"/>
    </row>
    <row r="51" spans="1:6" ht="15.75" x14ac:dyDescent="0.25">
      <c r="A51" s="66" t="s">
        <v>36</v>
      </c>
      <c r="B51" s="98">
        <v>43703</v>
      </c>
      <c r="C51" s="99"/>
      <c r="D51" s="99"/>
      <c r="E51" s="65"/>
      <c r="F51" s="65"/>
    </row>
    <row r="52" spans="1:6" ht="15.75" x14ac:dyDescent="0.25">
      <c r="A52" s="67"/>
      <c r="B52" s="68"/>
      <c r="C52" s="68"/>
      <c r="D52" s="68"/>
      <c r="E52" s="65"/>
      <c r="F52" s="65"/>
    </row>
    <row r="53" spans="1:6" ht="15.75" x14ac:dyDescent="0.25">
      <c r="A53" s="92" t="s">
        <v>44</v>
      </c>
      <c r="B53" s="92"/>
      <c r="C53" s="92"/>
      <c r="D53" s="92"/>
      <c r="E53" s="92"/>
      <c r="F53" s="92"/>
    </row>
    <row r="54" spans="1:6" ht="47.25" x14ac:dyDescent="0.25">
      <c r="A54" s="71" t="s">
        <v>45</v>
      </c>
      <c r="B54" s="69" t="s">
        <v>37</v>
      </c>
      <c r="C54" s="100"/>
      <c r="D54" s="101"/>
      <c r="E54" s="63" t="s">
        <v>38</v>
      </c>
      <c r="F54" s="79"/>
    </row>
    <row r="55" spans="1:6" ht="15.75" x14ac:dyDescent="0.25">
      <c r="A55" s="66" t="s">
        <v>46</v>
      </c>
      <c r="B55" s="70" t="s">
        <v>36</v>
      </c>
      <c r="C55" s="90"/>
      <c r="D55" s="91"/>
      <c r="E55" s="66" t="s">
        <v>36</v>
      </c>
      <c r="F55" s="76"/>
    </row>
  </sheetData>
  <mergeCells count="27">
    <mergeCell ref="A43:E43"/>
    <mergeCell ref="A42:F42"/>
    <mergeCell ref="A40:F40"/>
    <mergeCell ref="A20:E20"/>
    <mergeCell ref="A25:E25"/>
    <mergeCell ref="A27:E27"/>
    <mergeCell ref="A22:B22"/>
    <mergeCell ref="A33:B33"/>
    <mergeCell ref="A32:E32"/>
    <mergeCell ref="A23:B23"/>
    <mergeCell ref="A28:F28"/>
    <mergeCell ref="A24:B24"/>
    <mergeCell ref="A21:F21"/>
    <mergeCell ref="A26:F26"/>
    <mergeCell ref="A35:E35"/>
    <mergeCell ref="A39:E39"/>
    <mergeCell ref="A41:E41"/>
    <mergeCell ref="A34:B34"/>
    <mergeCell ref="A37:B37"/>
    <mergeCell ref="A38:B38"/>
    <mergeCell ref="C55:D55"/>
    <mergeCell ref="A53:F53"/>
    <mergeCell ref="A45:E45"/>
    <mergeCell ref="A46:E46"/>
    <mergeCell ref="B50:D50"/>
    <mergeCell ref="B51:D51"/>
    <mergeCell ref="C54:D54"/>
  </mergeCells>
  <pageMargins left="0.7" right="0.7" top="0.75" bottom="0.75" header="0.3" footer="0.3"/>
  <pageSetup paperSize="5" scale="6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topLeftCell="A3" workbookViewId="0">
      <selection activeCell="I26" sqref="I26"/>
    </sheetView>
  </sheetViews>
  <sheetFormatPr baseColWidth="10" defaultColWidth="11.42578125" defaultRowHeight="12.75" x14ac:dyDescent="0.2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 x14ac:dyDescent="0.2">
      <c r="B2" s="120" t="s">
        <v>57</v>
      </c>
      <c r="C2" s="120"/>
      <c r="D2" s="120"/>
      <c r="E2" s="120"/>
      <c r="F2" s="120"/>
      <c r="G2" s="120"/>
      <c r="H2" s="120"/>
    </row>
    <row r="3" spans="2:12" x14ac:dyDescent="0.2">
      <c r="B3" s="120"/>
      <c r="C3" s="120"/>
      <c r="D3" s="120"/>
      <c r="E3" s="120"/>
      <c r="F3" s="120"/>
      <c r="G3" s="120"/>
      <c r="H3" s="120"/>
    </row>
    <row r="4" spans="2:12" x14ac:dyDescent="0.2">
      <c r="B4" s="120"/>
      <c r="C4" s="120"/>
      <c r="D4" s="120"/>
      <c r="E4" s="120"/>
      <c r="F4" s="120"/>
      <c r="G4" s="120"/>
      <c r="H4" s="120"/>
    </row>
    <row r="5" spans="2:12" ht="51" x14ac:dyDescent="0.2">
      <c r="B5" s="10" t="s">
        <v>18</v>
      </c>
      <c r="C5" s="11" t="s">
        <v>51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 x14ac:dyDescent="0.2">
      <c r="B6" s="2" t="s">
        <v>4</v>
      </c>
      <c r="C6" s="3">
        <f>'COSTOS DE ANNON'!F20</f>
        <v>0</v>
      </c>
      <c r="D6" s="3">
        <f>'COSTOS DE ANNON'!F25</f>
        <v>23750</v>
      </c>
      <c r="E6" s="3">
        <f>'COSTOS DE ANNON'!F32</f>
        <v>0</v>
      </c>
      <c r="F6" s="3">
        <f>'COSTOS DE ANNON'!F35</f>
        <v>200000</v>
      </c>
      <c r="G6" s="3">
        <f>'COSTOS DE ANNON'!F39</f>
        <v>0</v>
      </c>
      <c r="H6" s="3">
        <f>SUM(C6:G6)</f>
        <v>223750</v>
      </c>
    </row>
    <row r="7" spans="2:12" x14ac:dyDescent="0.2">
      <c r="B7" s="2" t="s">
        <v>14</v>
      </c>
      <c r="C7" s="4">
        <f>C6/H6</f>
        <v>0</v>
      </c>
      <c r="D7" s="4">
        <f>D6/H6</f>
        <v>0.10614525139664804</v>
      </c>
      <c r="E7" s="4">
        <f>E6/H6</f>
        <v>0</v>
      </c>
      <c r="F7" s="4">
        <f>F6/H6</f>
        <v>0.8938547486033519</v>
      </c>
      <c r="G7" s="4">
        <f>G6/H6</f>
        <v>0</v>
      </c>
      <c r="H7" s="5">
        <f>SUM(C7:G7)</f>
        <v>1</v>
      </c>
      <c r="I7" s="6"/>
    </row>
    <row r="9" spans="2:12" x14ac:dyDescent="0.2">
      <c r="C9" s="9"/>
      <c r="J9" s="7"/>
    </row>
    <row r="11" spans="2:12" x14ac:dyDescent="0.2">
      <c r="L11" s="12"/>
    </row>
    <row r="14" spans="2:12" x14ac:dyDescent="0.2">
      <c r="L14" s="12"/>
    </row>
    <row r="15" spans="2:12" x14ac:dyDescent="0.2">
      <c r="K15" s="8"/>
    </row>
    <row r="22" spans="12:12" x14ac:dyDescent="0.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DE ANNON</vt:lpstr>
      <vt:lpstr>GRAFICA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Aprendiz Centro Agropecuario LaGranja</cp:lastModifiedBy>
  <cp:lastPrinted>2019-08-26T16:12:05Z</cp:lastPrinted>
  <dcterms:created xsi:type="dcterms:W3CDTF">2014-09-10T02:29:02Z</dcterms:created>
  <dcterms:modified xsi:type="dcterms:W3CDTF">2019-08-26T16:12:14Z</dcterms:modified>
</cp:coreProperties>
</file>