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LIDER AGRICOLA II TRIMESTRE 2019\COSTOS\JUNIO\"/>
    </mc:Choice>
  </mc:AlternateContent>
  <bookViews>
    <workbookView xWindow="0" yWindow="0" windowWidth="20490" windowHeight="7620"/>
  </bookViews>
  <sheets>
    <sheet name="COSTOS CHUSQUINES" sheetId="1" r:id="rId1"/>
    <sheet name="GRAFICA" sheetId="11" r:id="rId2"/>
  </sheets>
  <calcPr calcId="162913"/>
</workbook>
</file>

<file path=xl/calcChain.xml><?xml version="1.0" encoding="utf-8"?>
<calcChain xmlns="http://schemas.openxmlformats.org/spreadsheetml/2006/main">
  <c r="H6" i="11" l="1"/>
  <c r="G6" i="11"/>
  <c r="F6" i="11"/>
  <c r="E6" i="11"/>
  <c r="D6" i="11"/>
  <c r="C6" i="11"/>
  <c r="H5" i="11"/>
  <c r="G5" i="11"/>
  <c r="F50" i="1"/>
  <c r="F47" i="1" l="1"/>
  <c r="F45" i="1"/>
  <c r="F43" i="1"/>
  <c r="F39" i="1"/>
  <c r="F35" i="1"/>
  <c r="F38" i="1"/>
  <c r="F30" i="1"/>
  <c r="F28" i="1"/>
  <c r="F24" i="1"/>
  <c r="F21" i="1"/>
  <c r="E17" i="1"/>
  <c r="F25" i="1" l="1"/>
  <c r="F26" i="1"/>
  <c r="F27" i="1"/>
  <c r="F17" i="1" l="1"/>
  <c r="E5" i="11" l="1"/>
  <c r="C5" i="11" l="1"/>
  <c r="D5" i="11" l="1"/>
  <c r="F5" i="11" l="1"/>
</calcChain>
</file>

<file path=xl/sharedStrings.xml><?xml version="1.0" encoding="utf-8"?>
<sst xmlns="http://schemas.openxmlformats.org/spreadsheetml/2006/main" count="89" uniqueCount="67">
  <si>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</si>
  <si>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</si>
  <si>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</si>
  <si>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</si>
  <si>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</si>
  <si>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</si>
  <si>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</si>
  <si>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</si>
  <si>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</si>
  <si>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</si>
  <si>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</si>
  <si>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</si>
  <si>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</si>
  <si>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</si>
  <si>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</si>
  <si>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</si>
  <si>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</si>
  <si>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</si>
  <si>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</si>
  <si>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</si>
  <si>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</si>
  <si>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</si>
  <si>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</si>
  <si>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</si>
  <si>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</si>
  <si>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</si>
  <si>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</si>
  <si>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</si>
  <si>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</si>
  <si>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</si>
  <si>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</si>
  <si>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</si>
  <si>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</si>
  <si>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</si>
  <si>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</si>
  <si>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</si>
  <si>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</si>
  <si>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agua</t>
  </si>
  <si>
    <t>CONTROL DE DOCUMENTO</t>
  </si>
  <si>
    <t>ELABORO: MARIA INES MIÑOZ, LINA VARGAS, MIGUEL A. VILLALBA</t>
  </si>
  <si>
    <t>FECHA: 19-09-2018</t>
  </si>
  <si>
    <t>MATERIA PRIMA E INSUMOS DIRECTOS</t>
  </si>
  <si>
    <t>SUBTOTAL  MATERIA PRIMA E INSUMOS  DIRECTOS:</t>
  </si>
  <si>
    <t xml:space="preserve">INSUMO INDIRECTO </t>
  </si>
  <si>
    <t xml:space="preserve">MANO DE OBRA INDIRECTA </t>
  </si>
  <si>
    <t>hora</t>
  </si>
  <si>
    <t>MATERIA PRIMA</t>
  </si>
  <si>
    <t>II semestre del 2007</t>
  </si>
  <si>
    <t xml:space="preserve">agua para riego </t>
  </si>
  <si>
    <t>120 M2</t>
  </si>
  <si>
    <t>20 X 20</t>
  </si>
  <si>
    <t>Chusquines</t>
  </si>
  <si>
    <t>Agricola</t>
  </si>
  <si>
    <t>Lote 20</t>
  </si>
  <si>
    <t>COSTO TOTAL CHUSQUINES</t>
  </si>
  <si>
    <t>JUNIO</t>
  </si>
  <si>
    <t xml:space="preserve">riego manual </t>
  </si>
  <si>
    <t>Asistencia tecnica</t>
  </si>
  <si>
    <t>mes</t>
  </si>
  <si>
    <t xml:space="preserve">COSTO TOTAL </t>
  </si>
  <si>
    <t>COSTOS DE PRODUCCION CULTIVO DE CHUSQUINES MES DE JUNIO 2019</t>
  </si>
  <si>
    <t>ornato</t>
  </si>
  <si>
    <t xml:space="preserve">fertilizacion de arboles </t>
  </si>
  <si>
    <t>corte de guadua</t>
  </si>
  <si>
    <t>lt</t>
  </si>
  <si>
    <t>PRODUCCION EN UNIDAD DE CHUSQUIN ( PRODUCTO EN PROCESO )</t>
  </si>
  <si>
    <t xml:space="preserve">DANIELA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</si>
</sst>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_(&quot;$&quot;\ * #,##0.000_);_(&quot;$&quot;\ * \(#,##0.000\);_(&quot;$&quot;\ * &quot;-&quot;??_);_(@_)"/>
    <numFmt numFmtId="169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 wrapText="1"/>
    </xf>
    <xf numFmtId="0" fontId="6" fillId="4" borderId="4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/>
    <xf numFmtId="0" fontId="0" fillId="4" borderId="3" xfId="0" applyFont="1" applyFill="1" applyBorder="1" applyAlignment="1">
      <alignment horizontal="center"/>
    </xf>
    <xf numFmtId="165" fontId="0" fillId="4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6" fillId="3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0" fontId="0" fillId="0" borderId="0" xfId="0" applyFont="1" applyAlignment="1"/>
    <xf numFmtId="44" fontId="6" fillId="5" borderId="1" xfId="1" applyFont="1" applyFill="1" applyBorder="1"/>
    <xf numFmtId="167" fontId="6" fillId="5" borderId="1" xfId="0" applyNumberFormat="1" applyFont="1" applyFill="1" applyBorder="1"/>
    <xf numFmtId="165" fontId="8" fillId="6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44" fontId="0" fillId="0" borderId="0" xfId="1" applyFont="1"/>
    <xf numFmtId="165" fontId="0" fillId="0" borderId="0" xfId="0" applyNumberFormat="1" applyFont="1"/>
    <xf numFmtId="14" fontId="0" fillId="0" borderId="0" xfId="0" applyNumberFormat="1" applyFont="1" applyFill="1" applyAlignment="1">
      <alignment horizontal="center"/>
    </xf>
    <xf numFmtId="165" fontId="6" fillId="5" borderId="1" xfId="0" applyNumberFormat="1" applyFont="1" applyFill="1" applyBorder="1" applyAlignment="1">
      <alignment vertical="center"/>
    </xf>
    <xf numFmtId="165" fontId="0" fillId="4" borderId="4" xfId="1" applyNumberFormat="1" applyFont="1" applyFill="1" applyBorder="1"/>
    <xf numFmtId="165" fontId="6" fillId="5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/>
    <xf numFmtId="164" fontId="0" fillId="0" borderId="1" xfId="12" applyFont="1" applyBorder="1"/>
    <xf numFmtId="0" fontId="6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6" fillId="4" borderId="4" xfId="12" applyFont="1" applyFill="1" applyBorder="1"/>
    <xf numFmtId="164" fontId="0" fillId="0" borderId="0" xfId="0" applyNumberFormat="1" applyFon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4" borderId="1" xfId="0" applyFont="1" applyFill="1" applyBorder="1" applyAlignment="1"/>
    <xf numFmtId="168" fontId="0" fillId="4" borderId="3" xfId="1" applyNumberFormat="1" applyFont="1" applyFill="1" applyBorder="1"/>
    <xf numFmtId="44" fontId="0" fillId="4" borderId="1" xfId="0" applyNumberFormat="1" applyFont="1" applyFill="1" applyBorder="1" applyAlignment="1"/>
    <xf numFmtId="44" fontId="6" fillId="5" borderId="1" xfId="0" applyNumberFormat="1" applyFont="1" applyFill="1" applyBorder="1" applyAlignment="1">
      <alignment vertical="center"/>
    </xf>
    <xf numFmtId="165" fontId="0" fillId="0" borderId="1" xfId="1" applyNumberFormat="1" applyFont="1" applyBorder="1"/>
    <xf numFmtId="166" fontId="1" fillId="0" borderId="7" xfId="2" applyNumberFormat="1" applyBorder="1" applyAlignment="1" applyProtection="1">
      <alignment horizontal="center" vertical="center"/>
      <protection hidden="1"/>
    </xf>
    <xf numFmtId="44" fontId="4" fillId="0" borderId="1" xfId="1" applyNumberFormat="1" applyFont="1" applyBorder="1"/>
    <xf numFmtId="169" fontId="4" fillId="0" borderId="1" xfId="2" applyNumberFormat="1" applyFont="1" applyBorder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164" fontId="6" fillId="5" borderId="4" xfId="12" applyFont="1" applyFill="1" applyBorder="1" applyAlignment="1">
      <alignment horizontal="center" vertical="center"/>
    </xf>
    <xf numFmtId="164" fontId="6" fillId="5" borderId="5" xfId="12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DE PRODUCCION CULTIVO DE CHUSQUINES </a:t>
            </a:r>
          </a:p>
          <a:p>
            <a:pPr>
              <a:defRPr/>
            </a:pPr>
            <a:r>
              <a:rPr lang="es-CO"/>
              <a:t>MES DE</a:t>
            </a:r>
            <a:r>
              <a:rPr lang="es-CO" baseline="0"/>
              <a:t> JUNIO 2019</a:t>
            </a:r>
            <a:endParaRPr lang="es-CO"/>
          </a:p>
        </c:rich>
      </c:tx>
      <c:layout>
        <c:manualLayout>
          <c:xMode val="edge"/>
          <c:yMode val="edge"/>
          <c:x val="0.17087879328000111"/>
          <c:y val="2.5998142989786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 formatCode="_(&quot;$&quot;* #,##0.00_);_(&quot;$&quot;* \(#,##0.00\);_(&quot;$&quot;* &quot;-&quot;??_);_(@_)">
                  <c:v>0.64</c:v>
                </c:pt>
                <c:pt idx="1">
                  <c:v>99750</c:v>
                </c:pt>
                <c:pt idx="2">
                  <c:v>0</c:v>
                </c:pt>
                <c:pt idx="3">
                  <c:v>200000</c:v>
                </c:pt>
                <c:pt idx="4">
                  <c:v>0</c:v>
                </c:pt>
                <c:pt idx="5">
                  <c:v>299750.64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F-4ACF-B9E3-A995210BF637}"/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5.3262316910785293E-3"/>
                  <c:y val="-4.456824512534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2D-45DF-A0D7-AB1F0278EDED}"/>
                </c:ext>
              </c:extLst>
            </c:dLbl>
            <c:dLbl>
              <c:idx val="1"/>
              <c:layout>
                <c:manualLayout>
                  <c:x val="2.1304926764314249E-2"/>
                  <c:y val="-2.9712163416898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A7-485E-9000-7D6345B8E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0.0%</c:formatCode>
                <c:ptCount val="6"/>
                <c:pt idx="0" formatCode="0.0000%">
                  <c:v>2.1351080351321352E-6</c:v>
                </c:pt>
                <c:pt idx="1">
                  <c:v>0.3327766039131726</c:v>
                </c:pt>
                <c:pt idx="2">
                  <c:v>0</c:v>
                </c:pt>
                <c:pt idx="3">
                  <c:v>0.6672212609787922</c:v>
                </c:pt>
                <c:pt idx="4">
                  <c:v>0</c:v>
                </c:pt>
                <c:pt idx="5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F-4ACF-B9E3-A995210B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76293760"/>
        <c:axId val="176295296"/>
        <c:axId val="0"/>
      </c:bar3DChart>
      <c:catAx>
        <c:axId val="1762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295296"/>
        <c:crosses val="autoZero"/>
        <c:auto val="1"/>
        <c:lblAlgn val="ctr"/>
        <c:lblOffset val="100"/>
        <c:noMultiLvlLbl val="0"/>
      </c:catAx>
      <c:valAx>
        <c:axId val="1762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2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7</xdr:row>
      <xdr:rowOff>171449</xdr:rowOff>
    </xdr:from>
    <xdr:to>
      <xdr:col>7</xdr:col>
      <xdr:colOff>1095374</xdr:colOff>
      <xdr:row>25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6" zoomScale="86" zoomScaleNormal="86" workbookViewId="0">
      <selection activeCell="B54" sqref="B54:D54"/>
    </sheetView>
  </sheetViews>
  <sheetFormatPr baseColWidth="10" defaultColWidth="11.42578125" defaultRowHeight="15" x14ac:dyDescent="0.25"/>
  <cols>
    <col min="1" max="1" width="31.42578125" style="10" customWidth="1"/>
    <col min="2" max="2" width="19.7109375" style="10" customWidth="1"/>
    <col min="3" max="3" width="13.7109375" style="27" customWidth="1"/>
    <col min="4" max="4" width="13.85546875" style="10" customWidth="1"/>
    <col min="5" max="5" width="14.7109375" style="10" customWidth="1"/>
    <col min="6" max="6" width="16.42578125" style="10" customWidth="1"/>
    <col min="7" max="7" width="18.28515625" style="10" customWidth="1"/>
    <col min="8" max="8" width="12.140625" style="10" bestFit="1" customWidth="1"/>
    <col min="9" max="9" width="16.140625" style="10" bestFit="1" customWidth="1"/>
    <col min="10" max="16384" width="11.42578125" style="10"/>
  </cols>
  <sheetData>
    <row r="1" spans="1:7" ht="34.5" customHeight="1" x14ac:dyDescent="0.25">
      <c r="A1" s="37" t="s">
        <v>22</v>
      </c>
      <c r="B1" s="38"/>
      <c r="C1" s="39"/>
      <c r="D1" s="38"/>
      <c r="E1" s="38"/>
      <c r="F1" s="40"/>
    </row>
    <row r="2" spans="1:7" ht="22.5" customHeight="1" x14ac:dyDescent="0.25">
      <c r="A2" s="37" t="s">
        <v>33</v>
      </c>
      <c r="B2" s="38" t="s">
        <v>55</v>
      </c>
      <c r="C2" s="39"/>
      <c r="D2" s="38"/>
      <c r="E2" s="38"/>
      <c r="F2" s="40"/>
    </row>
    <row r="3" spans="1:7" ht="22.5" customHeight="1" x14ac:dyDescent="0.25">
      <c r="A3" s="37" t="s">
        <v>34</v>
      </c>
      <c r="B3" s="41">
        <v>2019</v>
      </c>
      <c r="C3" s="39"/>
      <c r="D3" s="38"/>
      <c r="E3" s="38"/>
      <c r="F3" s="39"/>
      <c r="G3" s="40"/>
    </row>
    <row r="4" spans="1:7" ht="15.75" customHeight="1" x14ac:dyDescent="0.25">
      <c r="A4" s="38" t="s">
        <v>35</v>
      </c>
      <c r="B4" s="38" t="s">
        <v>49</v>
      </c>
      <c r="C4" s="38"/>
      <c r="D4" s="38"/>
      <c r="E4" s="38"/>
      <c r="F4" s="45"/>
      <c r="G4" s="40"/>
    </row>
    <row r="5" spans="1:7" x14ac:dyDescent="0.25">
      <c r="A5" s="38" t="s">
        <v>36</v>
      </c>
      <c r="B5" s="38" t="s">
        <v>47</v>
      </c>
      <c r="C5" s="39"/>
      <c r="D5" s="38"/>
      <c r="E5" s="38"/>
      <c r="F5" s="63"/>
      <c r="G5" s="40"/>
    </row>
    <row r="6" spans="1:7" ht="18" customHeight="1" x14ac:dyDescent="0.25">
      <c r="A6" s="38" t="s">
        <v>21</v>
      </c>
      <c r="B6" s="41" t="s">
        <v>50</v>
      </c>
      <c r="C6" s="38"/>
      <c r="D6" s="38"/>
      <c r="E6" s="38"/>
      <c r="F6" s="45"/>
      <c r="G6" s="40"/>
    </row>
    <row r="7" spans="1:7" ht="18" customHeight="1" x14ac:dyDescent="0.25">
      <c r="A7" s="38" t="s">
        <v>17</v>
      </c>
      <c r="B7" s="38" t="s">
        <v>52</v>
      </c>
      <c r="C7" s="40"/>
      <c r="D7" s="40"/>
      <c r="E7" s="38"/>
      <c r="F7" s="45"/>
      <c r="G7" s="40"/>
    </row>
    <row r="8" spans="1:7" ht="18" customHeight="1" x14ac:dyDescent="0.25">
      <c r="A8" s="38" t="s">
        <v>16</v>
      </c>
      <c r="B8" s="38" t="s">
        <v>53</v>
      </c>
      <c r="C8" s="40"/>
      <c r="D8" s="40"/>
      <c r="E8" s="38"/>
      <c r="F8" s="45"/>
    </row>
    <row r="9" spans="1:7" ht="18" customHeight="1" x14ac:dyDescent="0.25">
      <c r="A9" s="38" t="s">
        <v>18</v>
      </c>
      <c r="B9" s="38" t="s">
        <v>51</v>
      </c>
      <c r="C9" s="38"/>
      <c r="D9" s="40"/>
      <c r="E9" s="38"/>
      <c r="F9" s="45"/>
    </row>
    <row r="10" spans="1:7" ht="18" customHeight="1" x14ac:dyDescent="0.25">
      <c r="A10" s="38"/>
      <c r="B10" s="38"/>
      <c r="C10" s="38"/>
      <c r="D10" s="40"/>
      <c r="E10" s="38"/>
      <c r="F10" s="40"/>
    </row>
    <row r="11" spans="1:7" ht="18" customHeight="1" x14ac:dyDescent="0.25">
      <c r="A11" s="38"/>
      <c r="B11" s="38"/>
      <c r="C11" s="39"/>
      <c r="D11" s="38"/>
      <c r="E11" s="38"/>
      <c r="F11" s="40"/>
    </row>
    <row r="12" spans="1:7" ht="42" customHeight="1" x14ac:dyDescent="0.25">
      <c r="A12" s="31" t="s">
        <v>26</v>
      </c>
      <c r="B12" s="30" t="s">
        <v>4</v>
      </c>
      <c r="C12" s="30" t="s">
        <v>12</v>
      </c>
      <c r="D12" s="30" t="s">
        <v>5</v>
      </c>
      <c r="E12" s="30" t="s">
        <v>19</v>
      </c>
      <c r="F12" s="30" t="s">
        <v>54</v>
      </c>
    </row>
    <row r="13" spans="1:7" ht="27" hidden="1" customHeight="1" x14ac:dyDescent="0.25">
      <c r="A13" s="11"/>
      <c r="B13" s="13"/>
      <c r="C13" s="13"/>
      <c r="D13" s="13"/>
      <c r="E13" s="13"/>
      <c r="F13" s="13"/>
    </row>
    <row r="14" spans="1:7" ht="16.5" hidden="1" customHeight="1" x14ac:dyDescent="0.25">
      <c r="A14" s="11"/>
      <c r="B14" s="29"/>
      <c r="C14" s="29"/>
      <c r="D14" s="29"/>
      <c r="E14" s="29"/>
      <c r="F14" s="29"/>
    </row>
    <row r="15" spans="1:7" ht="14.25" hidden="1" customHeight="1" x14ac:dyDescent="0.25">
      <c r="A15" s="12"/>
      <c r="B15" s="29"/>
      <c r="C15" s="29"/>
      <c r="D15" s="29"/>
      <c r="E15" s="29"/>
      <c r="F15" s="29"/>
    </row>
    <row r="16" spans="1:7" ht="21" customHeight="1" x14ac:dyDescent="0.25">
      <c r="A16" s="71" t="s">
        <v>46</v>
      </c>
      <c r="B16" s="69"/>
      <c r="C16" s="69"/>
      <c r="D16" s="69"/>
      <c r="E16" s="69"/>
      <c r="F16" s="69"/>
    </row>
    <row r="17" spans="1:11" ht="27" customHeight="1" x14ac:dyDescent="0.25">
      <c r="A17" s="76" t="s">
        <v>48</v>
      </c>
      <c r="B17" s="15" t="s">
        <v>37</v>
      </c>
      <c r="C17" s="15" t="s">
        <v>64</v>
      </c>
      <c r="D17" s="15">
        <v>20</v>
      </c>
      <c r="E17" s="77">
        <f>32/1000</f>
        <v>3.2000000000000001E-2</v>
      </c>
      <c r="F17" s="78">
        <f>D17*E17</f>
        <v>0.64</v>
      </c>
    </row>
    <row r="18" spans="1:11" ht="27.75" customHeight="1" x14ac:dyDescent="0.25">
      <c r="A18" s="69"/>
      <c r="B18" s="70"/>
      <c r="C18" s="70"/>
      <c r="D18" s="28"/>
      <c r="E18" s="20"/>
      <c r="F18" s="67"/>
    </row>
    <row r="19" spans="1:11" ht="28.5" customHeight="1" x14ac:dyDescent="0.25">
      <c r="A19" s="32" t="s">
        <v>27</v>
      </c>
      <c r="B19" s="15"/>
      <c r="C19" s="15"/>
      <c r="D19" s="15"/>
      <c r="E19" s="20"/>
      <c r="F19" s="46"/>
    </row>
    <row r="20" spans="1:11" ht="28.5" customHeight="1" x14ac:dyDescent="0.25">
      <c r="A20" s="16"/>
      <c r="B20" s="15"/>
      <c r="C20" s="15"/>
      <c r="D20" s="15"/>
      <c r="E20" s="20"/>
      <c r="F20" s="46"/>
    </row>
    <row r="21" spans="1:11" ht="28.5" customHeight="1" x14ac:dyDescent="0.25">
      <c r="A21" s="90" t="s">
        <v>42</v>
      </c>
      <c r="B21" s="91"/>
      <c r="C21" s="91"/>
      <c r="D21" s="91"/>
      <c r="E21" s="92"/>
      <c r="F21" s="79">
        <f>SUM(F17:F20)</f>
        <v>0.64</v>
      </c>
    </row>
    <row r="22" spans="1:11" ht="28.5" customHeight="1" x14ac:dyDescent="0.25">
      <c r="A22" s="84"/>
      <c r="B22" s="85"/>
      <c r="C22" s="85"/>
      <c r="D22" s="85"/>
      <c r="E22" s="85"/>
      <c r="F22" s="85"/>
    </row>
    <row r="23" spans="1:11" ht="36.75" customHeight="1" x14ac:dyDescent="0.25">
      <c r="A23" s="90" t="s">
        <v>20</v>
      </c>
      <c r="B23" s="92"/>
      <c r="C23" s="34" t="s">
        <v>12</v>
      </c>
      <c r="D23" s="35" t="s">
        <v>5</v>
      </c>
      <c r="E23" s="36" t="s">
        <v>19</v>
      </c>
      <c r="F23" s="30" t="s">
        <v>54</v>
      </c>
    </row>
    <row r="24" spans="1:11" x14ac:dyDescent="0.25">
      <c r="A24" s="97" t="s">
        <v>56</v>
      </c>
      <c r="B24" s="97"/>
      <c r="C24" s="15" t="s">
        <v>45</v>
      </c>
      <c r="D24" s="15">
        <v>2</v>
      </c>
      <c r="E24" s="20">
        <v>4750</v>
      </c>
      <c r="F24" s="67">
        <f>D24*E24</f>
        <v>9500</v>
      </c>
      <c r="H24" s="62"/>
      <c r="I24" s="62"/>
    </row>
    <row r="25" spans="1:11" x14ac:dyDescent="0.25">
      <c r="A25" s="96" t="s">
        <v>61</v>
      </c>
      <c r="B25" s="96"/>
      <c r="C25" s="15" t="s">
        <v>45</v>
      </c>
      <c r="D25" s="27">
        <v>16</v>
      </c>
      <c r="E25" s="20">
        <v>4750</v>
      </c>
      <c r="F25" s="67">
        <f t="shared" ref="F25:F27" si="0">D25*E25</f>
        <v>76000</v>
      </c>
      <c r="H25" s="62"/>
      <c r="I25" s="62"/>
    </row>
    <row r="26" spans="1:11" x14ac:dyDescent="0.25">
      <c r="A26" s="96" t="s">
        <v>62</v>
      </c>
      <c r="B26" s="96"/>
      <c r="C26" s="15" t="s">
        <v>45</v>
      </c>
      <c r="D26" s="15">
        <v>1</v>
      </c>
      <c r="E26" s="20">
        <v>4750</v>
      </c>
      <c r="F26" s="67">
        <f t="shared" si="0"/>
        <v>4750</v>
      </c>
      <c r="H26" s="62"/>
      <c r="I26" s="62"/>
    </row>
    <row r="27" spans="1:11" x14ac:dyDescent="0.25">
      <c r="A27" s="96" t="s">
        <v>63</v>
      </c>
      <c r="B27" s="96"/>
      <c r="C27" s="15" t="s">
        <v>45</v>
      </c>
      <c r="D27" s="15">
        <v>2</v>
      </c>
      <c r="E27" s="20">
        <v>4750</v>
      </c>
      <c r="F27" s="67">
        <f t="shared" si="0"/>
        <v>9500</v>
      </c>
      <c r="H27" s="62"/>
      <c r="I27" s="62"/>
    </row>
    <row r="28" spans="1:11" ht="30" customHeight="1" x14ac:dyDescent="0.25">
      <c r="A28" s="90" t="s">
        <v>6</v>
      </c>
      <c r="B28" s="91"/>
      <c r="C28" s="91"/>
      <c r="D28" s="91"/>
      <c r="E28" s="92"/>
      <c r="F28" s="64">
        <f>SUM(F24:F27)</f>
        <v>99750</v>
      </c>
      <c r="H28" s="62"/>
      <c r="I28" s="62"/>
    </row>
    <row r="29" spans="1:11" x14ac:dyDescent="0.25">
      <c r="A29" s="89"/>
      <c r="B29" s="89"/>
      <c r="C29" s="89"/>
      <c r="D29" s="89"/>
      <c r="E29" s="89"/>
      <c r="F29" s="89"/>
    </row>
    <row r="30" spans="1:11" ht="38.25" customHeight="1" x14ac:dyDescent="0.25">
      <c r="A30" s="93" t="s">
        <v>7</v>
      </c>
      <c r="B30" s="94"/>
      <c r="C30" s="94"/>
      <c r="D30" s="94"/>
      <c r="E30" s="95"/>
      <c r="F30" s="50">
        <f>F21+F28</f>
        <v>99750.64</v>
      </c>
    </row>
    <row r="31" spans="1:11" x14ac:dyDescent="0.25">
      <c r="A31" s="84"/>
      <c r="B31" s="85"/>
      <c r="C31" s="85"/>
      <c r="D31" s="85"/>
      <c r="E31" s="85"/>
      <c r="F31" s="85"/>
    </row>
    <row r="32" spans="1:11" ht="30" x14ac:dyDescent="0.25">
      <c r="A32" s="33" t="s">
        <v>23</v>
      </c>
      <c r="B32" s="30" t="s">
        <v>4</v>
      </c>
      <c r="C32" s="30" t="s">
        <v>12</v>
      </c>
      <c r="D32" s="30" t="s">
        <v>5</v>
      </c>
      <c r="E32" s="30" t="s">
        <v>19</v>
      </c>
      <c r="F32" s="30" t="s">
        <v>54</v>
      </c>
      <c r="I32" s="61"/>
      <c r="K32" s="62"/>
    </row>
    <row r="33" spans="1:11" x14ac:dyDescent="0.25">
      <c r="A33" s="33" t="s">
        <v>8</v>
      </c>
      <c r="B33" s="14"/>
      <c r="C33" s="17"/>
      <c r="D33" s="18"/>
      <c r="E33" s="14"/>
      <c r="F33" s="28"/>
      <c r="K33" s="60"/>
    </row>
    <row r="34" spans="1:11" x14ac:dyDescent="0.25">
      <c r="A34" s="16"/>
      <c r="B34" s="14"/>
      <c r="C34" s="17"/>
      <c r="D34" s="18"/>
      <c r="E34" s="72"/>
      <c r="F34" s="68"/>
      <c r="G34" s="73"/>
    </row>
    <row r="35" spans="1:11" ht="24.75" customHeight="1" x14ac:dyDescent="0.25">
      <c r="A35" s="87" t="s">
        <v>14</v>
      </c>
      <c r="B35" s="87"/>
      <c r="C35" s="87"/>
      <c r="D35" s="87"/>
      <c r="E35" s="88"/>
      <c r="F35" s="48">
        <f>SUM(F34)</f>
        <v>0</v>
      </c>
      <c r="I35" s="73"/>
    </row>
    <row r="36" spans="1:11" ht="18" customHeight="1" x14ac:dyDescent="0.25">
      <c r="A36" s="84"/>
      <c r="B36" s="85"/>
      <c r="C36" s="85"/>
      <c r="D36" s="85"/>
      <c r="E36" s="85"/>
      <c r="F36" s="86"/>
      <c r="I36" s="73"/>
    </row>
    <row r="37" spans="1:11" ht="30" x14ac:dyDescent="0.25">
      <c r="A37" s="98" t="s">
        <v>1</v>
      </c>
      <c r="B37" s="99"/>
      <c r="C37" s="30" t="s">
        <v>12</v>
      </c>
      <c r="D37" s="30" t="s">
        <v>5</v>
      </c>
      <c r="E37" s="30" t="s">
        <v>19</v>
      </c>
      <c r="F37" s="30" t="s">
        <v>59</v>
      </c>
    </row>
    <row r="38" spans="1:11" x14ac:dyDescent="0.25">
      <c r="A38" s="102" t="s">
        <v>57</v>
      </c>
      <c r="B38" s="103"/>
      <c r="C38" s="19" t="s">
        <v>58</v>
      </c>
      <c r="D38" s="15">
        <v>1</v>
      </c>
      <c r="E38" s="65">
        <v>200000</v>
      </c>
      <c r="F38" s="80">
        <f>(E38*D38)</f>
        <v>200000</v>
      </c>
      <c r="G38" s="47"/>
      <c r="H38" s="47"/>
    </row>
    <row r="39" spans="1:11" ht="30" customHeight="1" x14ac:dyDescent="0.25">
      <c r="A39" s="90" t="s">
        <v>24</v>
      </c>
      <c r="B39" s="91"/>
      <c r="C39" s="91"/>
      <c r="D39" s="91"/>
      <c r="E39" s="92"/>
      <c r="F39" s="49">
        <f>SUM(F38:F38)</f>
        <v>200000</v>
      </c>
      <c r="G39" s="47"/>
    </row>
    <row r="40" spans="1:11" x14ac:dyDescent="0.25">
      <c r="A40" s="84"/>
      <c r="B40" s="85"/>
      <c r="C40" s="85"/>
      <c r="D40" s="85"/>
      <c r="E40" s="85"/>
      <c r="F40" s="86"/>
    </row>
    <row r="41" spans="1:11" ht="30" x14ac:dyDescent="0.25">
      <c r="A41" s="98" t="s">
        <v>9</v>
      </c>
      <c r="B41" s="99"/>
      <c r="C41" s="30" t="s">
        <v>12</v>
      </c>
      <c r="D41" s="30" t="s">
        <v>5</v>
      </c>
      <c r="E41" s="30" t="s">
        <v>19</v>
      </c>
      <c r="F41" s="30" t="s">
        <v>54</v>
      </c>
      <c r="G41" s="60"/>
      <c r="H41" s="60"/>
      <c r="I41" s="60"/>
    </row>
    <row r="42" spans="1:11" x14ac:dyDescent="0.25">
      <c r="A42" s="102"/>
      <c r="B42" s="103"/>
      <c r="C42" s="19"/>
      <c r="D42" s="15"/>
      <c r="E42" s="65"/>
      <c r="F42" s="80"/>
      <c r="G42" s="60"/>
      <c r="H42" s="60"/>
      <c r="I42" s="60"/>
    </row>
    <row r="43" spans="1:11" ht="24" customHeight="1" x14ac:dyDescent="0.25">
      <c r="A43" s="90" t="s">
        <v>10</v>
      </c>
      <c r="B43" s="91"/>
      <c r="C43" s="91"/>
      <c r="D43" s="91"/>
      <c r="E43" s="92"/>
      <c r="F43" s="66">
        <f>SUM(F42)</f>
        <v>0</v>
      </c>
    </row>
    <row r="44" spans="1:11" x14ac:dyDescent="0.25">
      <c r="A44" s="84"/>
      <c r="B44" s="85"/>
      <c r="C44" s="85"/>
      <c r="D44" s="85"/>
      <c r="E44" s="85"/>
      <c r="F44" s="85"/>
    </row>
    <row r="45" spans="1:11" ht="30.75" customHeight="1" x14ac:dyDescent="0.25">
      <c r="A45" s="93" t="s">
        <v>25</v>
      </c>
      <c r="B45" s="94"/>
      <c r="C45" s="94"/>
      <c r="D45" s="94"/>
      <c r="E45" s="95"/>
      <c r="F45" s="50">
        <f>F35+F39+F43</f>
        <v>200000</v>
      </c>
    </row>
    <row r="46" spans="1:11" ht="15.75" x14ac:dyDescent="0.25">
      <c r="A46" s="100"/>
      <c r="B46" s="101"/>
      <c r="C46" s="101"/>
      <c r="D46" s="101"/>
      <c r="E46" s="101"/>
      <c r="F46" s="101"/>
    </row>
    <row r="47" spans="1:11" ht="36.75" customHeight="1" x14ac:dyDescent="0.25">
      <c r="A47" s="93" t="s">
        <v>11</v>
      </c>
      <c r="B47" s="94"/>
      <c r="C47" s="94"/>
      <c r="D47" s="94"/>
      <c r="E47" s="95"/>
      <c r="F47" s="50">
        <f>F30+F45</f>
        <v>299750.64</v>
      </c>
    </row>
    <row r="48" spans="1:11" x14ac:dyDescent="0.25">
      <c r="B48" s="21"/>
      <c r="C48" s="22"/>
      <c r="D48" s="22"/>
      <c r="E48" s="23"/>
    </row>
    <row r="49" spans="1:7" ht="15.75" x14ac:dyDescent="0.25">
      <c r="A49" s="107" t="s">
        <v>65</v>
      </c>
      <c r="B49" s="107"/>
      <c r="C49" s="107"/>
      <c r="D49" s="107"/>
      <c r="E49" s="107"/>
      <c r="F49" s="54">
        <v>0</v>
      </c>
    </row>
    <row r="50" spans="1:7" ht="15" customHeight="1" x14ac:dyDescent="0.25">
      <c r="A50" s="108" t="s">
        <v>28</v>
      </c>
      <c r="B50" s="109"/>
      <c r="C50" s="109"/>
      <c r="D50" s="109"/>
      <c r="E50" s="110"/>
      <c r="F50" s="81" t="str">
        <f>IF(F49=0,"--",F47/F49)</f>
        <v>--</v>
      </c>
      <c r="G50" s="21"/>
    </row>
    <row r="51" spans="1:7" ht="15" customHeight="1" x14ac:dyDescent="0.25">
      <c r="A51" s="40"/>
      <c r="B51" s="40"/>
      <c r="C51" s="45"/>
      <c r="E51" s="24"/>
    </row>
    <row r="52" spans="1:7" x14ac:dyDescent="0.25">
      <c r="A52" s="43"/>
      <c r="B52" s="44"/>
      <c r="C52" s="25"/>
      <c r="D52" s="26"/>
      <c r="E52" s="26"/>
    </row>
    <row r="53" spans="1:7" x14ac:dyDescent="0.25">
      <c r="A53" s="43"/>
      <c r="B53" s="44"/>
      <c r="C53" s="25"/>
      <c r="D53" s="26"/>
      <c r="E53" s="26"/>
      <c r="F53" s="40"/>
    </row>
    <row r="54" spans="1:7" ht="15.75" x14ac:dyDescent="0.25">
      <c r="A54" s="51" t="s">
        <v>32</v>
      </c>
      <c r="B54" s="111" t="s">
        <v>66</v>
      </c>
      <c r="C54" s="111"/>
      <c r="D54" s="111"/>
      <c r="E54" s="52"/>
      <c r="F54" s="52"/>
    </row>
    <row r="55" spans="1:7" ht="15.75" x14ac:dyDescent="0.25">
      <c r="A55" s="54" t="s">
        <v>29</v>
      </c>
      <c r="B55" s="112">
        <v>43692</v>
      </c>
      <c r="C55" s="113"/>
      <c r="D55" s="113"/>
      <c r="E55" s="53"/>
      <c r="F55" s="53"/>
    </row>
    <row r="56" spans="1:7" ht="15.75" x14ac:dyDescent="0.25">
      <c r="A56" s="55"/>
      <c r="B56" s="56"/>
      <c r="C56" s="56"/>
      <c r="D56" s="56"/>
      <c r="E56" s="53"/>
      <c r="F56" s="53"/>
    </row>
    <row r="57" spans="1:7" ht="15.75" x14ac:dyDescent="0.25">
      <c r="A57" s="106" t="s">
        <v>38</v>
      </c>
      <c r="B57" s="106"/>
      <c r="C57" s="106"/>
      <c r="D57" s="106"/>
      <c r="E57" s="106"/>
      <c r="F57" s="106"/>
    </row>
    <row r="58" spans="1:7" ht="47.25" x14ac:dyDescent="0.25">
      <c r="A58" s="59" t="s">
        <v>39</v>
      </c>
      <c r="B58" s="57" t="s">
        <v>30</v>
      </c>
      <c r="C58" s="114"/>
      <c r="D58" s="115"/>
      <c r="E58" s="51" t="s">
        <v>31</v>
      </c>
      <c r="F58" s="75"/>
    </row>
    <row r="59" spans="1:7" ht="15.75" x14ac:dyDescent="0.25">
      <c r="A59" s="54" t="s">
        <v>40</v>
      </c>
      <c r="B59" s="58" t="s">
        <v>29</v>
      </c>
      <c r="C59" s="104"/>
      <c r="D59" s="105"/>
      <c r="E59" s="54" t="s">
        <v>29</v>
      </c>
      <c r="F59" s="74"/>
    </row>
  </sheetData>
  <mergeCells count="31">
    <mergeCell ref="C59:D59"/>
    <mergeCell ref="A57:F57"/>
    <mergeCell ref="A49:E49"/>
    <mergeCell ref="A50:E50"/>
    <mergeCell ref="B54:D54"/>
    <mergeCell ref="B55:D55"/>
    <mergeCell ref="C58:D58"/>
    <mergeCell ref="A37:B37"/>
    <mergeCell ref="A41:B41"/>
    <mergeCell ref="A47:E47"/>
    <mergeCell ref="A46:F46"/>
    <mergeCell ref="A44:F44"/>
    <mergeCell ref="A39:E39"/>
    <mergeCell ref="A43:E43"/>
    <mergeCell ref="A45:E45"/>
    <mergeCell ref="A38:B38"/>
    <mergeCell ref="A42:B42"/>
    <mergeCell ref="A40:F40"/>
    <mergeCell ref="A21:E21"/>
    <mergeCell ref="A28:E28"/>
    <mergeCell ref="A30:E30"/>
    <mergeCell ref="A27:B27"/>
    <mergeCell ref="A23:B23"/>
    <mergeCell ref="A24:B24"/>
    <mergeCell ref="A26:B26"/>
    <mergeCell ref="A25:B25"/>
    <mergeCell ref="A36:F36"/>
    <mergeCell ref="A35:E35"/>
    <mergeCell ref="A31:F31"/>
    <mergeCell ref="A22:F22"/>
    <mergeCell ref="A29:F29"/>
  </mergeCells>
  <pageMargins left="0.7" right="0.7" top="0.75" bottom="0.75" header="0.3" footer="0.3"/>
  <pageSetup paperSize="5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" workbookViewId="0">
      <selection activeCell="J3" sqref="J3"/>
    </sheetView>
  </sheetViews>
  <sheetFormatPr baseColWidth="10" defaultRowHeight="15" x14ac:dyDescent="0.25"/>
  <cols>
    <col min="2" max="2" width="25.5703125" customWidth="1"/>
    <col min="3" max="3" width="13" customWidth="1"/>
    <col min="4" max="4" width="13.42578125" customWidth="1"/>
    <col min="5" max="5" width="13" customWidth="1"/>
    <col min="6" max="6" width="14.42578125" customWidth="1"/>
    <col min="7" max="7" width="13.7109375" customWidth="1"/>
    <col min="8" max="8" width="16.85546875" customWidth="1"/>
    <col min="10" max="10" width="13" bestFit="1" customWidth="1"/>
  </cols>
  <sheetData>
    <row r="1" spans="1:10" x14ac:dyDescent="0.25">
      <c r="A1" s="1"/>
      <c r="B1" s="116" t="s">
        <v>60</v>
      </c>
      <c r="C1" s="116"/>
      <c r="D1" s="116"/>
      <c r="E1" s="116"/>
      <c r="F1" s="116"/>
      <c r="G1" s="116"/>
      <c r="H1" s="116"/>
      <c r="I1" s="1"/>
    </row>
    <row r="2" spans="1:10" x14ac:dyDescent="0.25">
      <c r="A2" s="1"/>
      <c r="B2" s="116"/>
      <c r="C2" s="116"/>
      <c r="D2" s="116"/>
      <c r="E2" s="116"/>
      <c r="F2" s="116"/>
      <c r="G2" s="116"/>
      <c r="H2" s="116"/>
      <c r="I2" s="1"/>
    </row>
    <row r="3" spans="1:10" x14ac:dyDescent="0.25">
      <c r="A3" s="1"/>
      <c r="B3" s="116"/>
      <c r="C3" s="116"/>
      <c r="D3" s="116"/>
      <c r="E3" s="116"/>
      <c r="F3" s="116"/>
      <c r="G3" s="116"/>
      <c r="H3" s="116"/>
      <c r="I3" s="1"/>
    </row>
    <row r="4" spans="1:10" ht="51" x14ac:dyDescent="0.25">
      <c r="A4" s="1"/>
      <c r="B4" s="8" t="s">
        <v>15</v>
      </c>
      <c r="C4" s="9" t="s">
        <v>41</v>
      </c>
      <c r="D4" s="9" t="s">
        <v>0</v>
      </c>
      <c r="E4" s="9" t="s">
        <v>43</v>
      </c>
      <c r="F4" s="9" t="s">
        <v>44</v>
      </c>
      <c r="G4" s="9" t="s">
        <v>9</v>
      </c>
      <c r="H4" s="9" t="s">
        <v>2</v>
      </c>
      <c r="I4" s="1"/>
    </row>
    <row r="5" spans="1:10" x14ac:dyDescent="0.25">
      <c r="A5" s="1"/>
      <c r="B5" s="2" t="s">
        <v>3</v>
      </c>
      <c r="C5" s="82">
        <f>'COSTOS CHUSQUINES'!F21</f>
        <v>0.64</v>
      </c>
      <c r="D5" s="3">
        <f>'COSTOS CHUSQUINES'!F28</f>
        <v>99750</v>
      </c>
      <c r="E5" s="3">
        <f>'COSTOS CHUSQUINES'!F35</f>
        <v>0</v>
      </c>
      <c r="F5" s="3">
        <f>'COSTOS CHUSQUINES'!F39</f>
        <v>200000</v>
      </c>
      <c r="G5" s="3">
        <f>'COSTOS CHUSQUINES'!F43</f>
        <v>0</v>
      </c>
      <c r="H5" s="3">
        <f>SUM(C5:G5)</f>
        <v>299750.64</v>
      </c>
      <c r="I5" s="1"/>
      <c r="J5" s="42"/>
    </row>
    <row r="6" spans="1:10" x14ac:dyDescent="0.25">
      <c r="A6" s="1"/>
      <c r="B6" s="2" t="s">
        <v>13</v>
      </c>
      <c r="C6" s="83">
        <f>C5/H5</f>
        <v>2.1351080351321352E-6</v>
      </c>
      <c r="D6" s="4">
        <f>D5/H5</f>
        <v>0.3327766039131726</v>
      </c>
      <c r="E6" s="4">
        <f>E5/H5</f>
        <v>0</v>
      </c>
      <c r="F6" s="4">
        <f>F5/H5</f>
        <v>0.6672212609787922</v>
      </c>
      <c r="G6" s="4">
        <f>G5/H5</f>
        <v>0</v>
      </c>
      <c r="H6" s="5">
        <f>SUM(C6:G6)</f>
        <v>1</v>
      </c>
      <c r="I6" s="6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</row>
    <row r="8" spans="1:10" x14ac:dyDescent="0.25">
      <c r="A8" s="1"/>
      <c r="B8" s="1"/>
      <c r="C8" s="7"/>
      <c r="D8" s="1"/>
      <c r="E8" s="1"/>
      <c r="F8" s="1"/>
      <c r="G8" s="1"/>
      <c r="H8" s="1"/>
      <c r="I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</sheetData>
  <mergeCells count="1">
    <mergeCell ref="B1:H3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CHUSQUINES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2019-08-26T16:58:21Z</cp:lastPrinted>
  <dcterms:created xsi:type="dcterms:W3CDTF">2014-09-10T02:29:02Z</dcterms:created>
  <dcterms:modified xsi:type="dcterms:W3CDTF">2019-08-26T17:03:35Z</dcterms:modified>
</cp:coreProperties>
</file>