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LIDER AGRICOLA II TRIMESTRE 2019\COSTOS\JUNIO\"/>
    </mc:Choice>
  </mc:AlternateContent>
  <bookViews>
    <workbookView xWindow="0" yWindow="0" windowWidth="15600" windowHeight="7620"/>
  </bookViews>
  <sheets>
    <sheet name="COSTOS SABILA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6" l="1"/>
  <c r="G7" i="6"/>
  <c r="F7" i="6"/>
  <c r="E7" i="6"/>
  <c r="D7" i="6"/>
  <c r="C7" i="6"/>
  <c r="H6" i="6"/>
  <c r="F42" i="1"/>
  <c r="F39" i="1"/>
  <c r="F37" i="1"/>
  <c r="F31" i="1"/>
  <c r="F30" i="1"/>
  <c r="F28" i="1"/>
  <c r="F23" i="1"/>
  <c r="F21" i="1"/>
  <c r="F20" i="1"/>
  <c r="F19" i="1"/>
  <c r="E20" i="1" l="1"/>
  <c r="E19" i="1" l="1"/>
  <c r="C6" i="6" l="1"/>
  <c r="G6" i="6" l="1"/>
  <c r="E6" i="6" l="1"/>
  <c r="F6" i="6"/>
  <c r="D6" i="6" l="1"/>
</calcChain>
</file>

<file path=xl/sharedStrings.xml><?xml version="1.0" encoding="utf-8"?>
<sst xmlns="http://schemas.openxmlformats.org/spreadsheetml/2006/main" count="80" uniqueCount="58">
  <si>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</si>
  <si>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</si>
  <si>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</si>
  <si>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</si>
  <si>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</si>
  <si>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</si>
  <si>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</si>
  <si>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</si>
  <si>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</si>
  <si>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</si>
  <si>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</si>
  <si>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</si>
  <si>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</si>
  <si>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</si>
  <si>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</si>
  <si>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</si>
  <si>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</si>
  <si>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</si>
  <si>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</si>
  <si>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</si>
  <si>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</si>
  <si>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</si>
  <si>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</si>
  <si>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</si>
  <si>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</si>
  <si>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</si>
  <si>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</si>
  <si>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</si>
  <si>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</si>
  <si>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</si>
  <si>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</si>
  <si>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</si>
  <si>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</si>
  <si>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</si>
  <si>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</si>
  <si>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</si>
  <si>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</si>
  <si>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</si>
  <si>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</si>
  <si>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</si>
  <si>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</si>
  <si>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 xml:space="preserve">MATERIA PRIMA </t>
  </si>
  <si>
    <t>SUBTOTAL  MATERIA PRIMA E INSUMOS   DIRECTOS:</t>
  </si>
  <si>
    <t>COSTO TOTAL SABILA</t>
  </si>
  <si>
    <t>2.394m2</t>
  </si>
  <si>
    <t>Agricola</t>
  </si>
  <si>
    <t>Lote 2</t>
  </si>
  <si>
    <t>Hora</t>
  </si>
  <si>
    <t>ASISTENCIA TECNICA</t>
  </si>
  <si>
    <t>MES</t>
  </si>
  <si>
    <t>PRODUCCION EN KG DE SABILA EN PROCESO</t>
  </si>
  <si>
    <t>METERIA PRIMA E INSUMOS DIRECTOS</t>
  </si>
  <si>
    <t>Sàbila</t>
  </si>
  <si>
    <t>Manejo de arvenses</t>
  </si>
  <si>
    <t>Ornato</t>
  </si>
  <si>
    <t xml:space="preserve">COSTOS DE PRODUCCIÓN CULTIVO DE SABILA 
MES DE JUNIO DE  2019
</t>
  </si>
  <si>
    <t>JUNIO</t>
  </si>
  <si>
    <t xml:space="preserve">Daniela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</si>
</sst>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6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6" fontId="0" fillId="0" borderId="1" xfId="0" applyNumberFormat="1" applyFont="1" applyBorder="1"/>
    <xf numFmtId="164" fontId="0" fillId="3" borderId="1" xfId="1" applyNumberFormat="1" applyFont="1" applyFill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4" fontId="6" fillId="4" borderId="1" xfId="0" applyNumberFormat="1" applyFont="1" applyFill="1" applyBorder="1"/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6" fillId="4" borderId="1" xfId="0" applyFont="1" applyFill="1" applyBorder="1" applyAlignment="1">
      <alignment horizontal="left" vertical="center"/>
    </xf>
    <xf numFmtId="164" fontId="6" fillId="4" borderId="1" xfId="1" applyNumberFormat="1" applyFont="1" applyFill="1" applyBorder="1"/>
    <xf numFmtId="0" fontId="0" fillId="0" borderId="0" xfId="0" applyFill="1"/>
    <xf numFmtId="44" fontId="6" fillId="4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0" fillId="0" borderId="0" xfId="0" applyNumberFormat="1"/>
    <xf numFmtId="0" fontId="0" fillId="0" borderId="0" xfId="0" applyFill="1" applyBorder="1"/>
    <xf numFmtId="165" fontId="1" fillId="0" borderId="9" xfId="2" applyNumberFormat="1" applyBorder="1" applyAlignment="1" applyProtection="1">
      <alignment horizontal="center" vertical="center"/>
      <protection hidden="1"/>
    </xf>
    <xf numFmtId="15" fontId="6" fillId="0" borderId="0" xfId="0" applyNumberFormat="1" applyFont="1" applyFill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SABILA </a:t>
            </a:r>
          </a:p>
          <a:p>
            <a:pPr>
              <a:defRPr/>
            </a:pPr>
            <a:r>
              <a:rPr lang="en-US" b="1"/>
              <a:t>MES DE JUNIO</a:t>
            </a:r>
            <a:r>
              <a:rPr lang="en-US" b="1" baseline="0"/>
              <a:t> </a:t>
            </a:r>
            <a:r>
              <a:rPr lang="en-US" b="1"/>
              <a:t>DE 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133000</c:v>
                </c:pt>
                <c:pt idx="2">
                  <c:v>0</c:v>
                </c:pt>
                <c:pt idx="3">
                  <c:v>200000</c:v>
                </c:pt>
                <c:pt idx="4">
                  <c:v>0</c:v>
                </c:pt>
                <c:pt idx="5">
                  <c:v>333000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948864"/>
        <c:axId val="60950400"/>
        <c:axId val="60452864"/>
      </c:bar3DChart>
      <c:catAx>
        <c:axId val="609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50400"/>
        <c:crosses val="autoZero"/>
        <c:auto val="1"/>
        <c:lblAlgn val="ctr"/>
        <c:lblOffset val="100"/>
        <c:noMultiLvlLbl val="0"/>
      </c:catAx>
      <c:valAx>
        <c:axId val="60950400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60948864"/>
        <c:crosses val="autoZero"/>
        <c:crossBetween val="between"/>
      </c:valAx>
      <c:serAx>
        <c:axId val="60452864"/>
        <c:scaling>
          <c:orientation val="minMax"/>
        </c:scaling>
        <c:delete val="1"/>
        <c:axPos val="b"/>
        <c:majorTickMark val="none"/>
        <c:minorTickMark val="none"/>
        <c:tickLblPos val="none"/>
        <c:crossAx val="60950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8" zoomScale="110" zoomScaleNormal="110" workbookViewId="0">
      <selection activeCell="F53" sqref="F53"/>
    </sheetView>
  </sheetViews>
  <sheetFormatPr baseColWidth="10" defaultColWidth="11.42578125" defaultRowHeight="15" x14ac:dyDescent="0.25"/>
  <cols>
    <col min="1" max="1" width="31.42578125" style="13" customWidth="1"/>
    <col min="2" max="2" width="24.7109375" style="13" customWidth="1"/>
    <col min="3" max="3" width="13.28515625" style="30" customWidth="1"/>
    <col min="4" max="4" width="11.28515625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7" ht="34.5" customHeight="1" x14ac:dyDescent="0.25">
      <c r="A1" s="43" t="s">
        <v>23</v>
      </c>
      <c r="B1" s="44"/>
      <c r="C1" s="45"/>
      <c r="D1" s="44"/>
      <c r="E1" s="44"/>
      <c r="F1" s="46"/>
    </row>
    <row r="2" spans="1:7" ht="22.5" customHeight="1" x14ac:dyDescent="0.25">
      <c r="A2" s="43" t="s">
        <v>34</v>
      </c>
      <c r="B2" s="44" t="s">
        <v>56</v>
      </c>
      <c r="C2" s="45"/>
      <c r="D2" s="44"/>
      <c r="E2" s="44"/>
      <c r="F2" s="46"/>
    </row>
    <row r="3" spans="1:7" ht="22.5" customHeight="1" x14ac:dyDescent="0.25">
      <c r="A3" s="43" t="s">
        <v>35</v>
      </c>
      <c r="B3" s="47">
        <v>2019</v>
      </c>
      <c r="C3" s="45"/>
      <c r="D3" s="44"/>
      <c r="E3" s="44"/>
      <c r="F3" s="46"/>
    </row>
    <row r="4" spans="1:7" ht="15.75" customHeight="1" x14ac:dyDescent="0.25">
      <c r="A4" s="44" t="s">
        <v>36</v>
      </c>
      <c r="B4" s="44" t="s">
        <v>44</v>
      </c>
      <c r="C4" s="44"/>
      <c r="D4" s="44"/>
      <c r="E4" s="44"/>
      <c r="F4" s="46"/>
    </row>
    <row r="5" spans="1:7" x14ac:dyDescent="0.25">
      <c r="A5" s="44" t="s">
        <v>37</v>
      </c>
      <c r="B5" s="89">
        <v>41208</v>
      </c>
      <c r="C5" s="45"/>
      <c r="D5" s="44"/>
      <c r="E5" s="44"/>
      <c r="F5" s="46"/>
    </row>
    <row r="6" spans="1:7" ht="18" customHeight="1" x14ac:dyDescent="0.25">
      <c r="A6" s="44" t="s">
        <v>22</v>
      </c>
      <c r="B6" s="47">
        <v>840</v>
      </c>
      <c r="C6" s="44"/>
      <c r="D6" s="44"/>
      <c r="E6" s="44"/>
      <c r="F6" s="46"/>
    </row>
    <row r="7" spans="1:7" ht="18" customHeight="1" x14ac:dyDescent="0.25">
      <c r="A7" s="44" t="s">
        <v>18</v>
      </c>
      <c r="B7" s="44" t="s">
        <v>45</v>
      </c>
      <c r="C7" s="46"/>
      <c r="D7" s="46"/>
      <c r="E7" s="44"/>
      <c r="F7" s="46"/>
    </row>
    <row r="8" spans="1:7" ht="18" customHeight="1" x14ac:dyDescent="0.25">
      <c r="A8" s="44" t="s">
        <v>17</v>
      </c>
      <c r="B8" s="44" t="s">
        <v>46</v>
      </c>
      <c r="C8" s="46"/>
      <c r="D8" s="44"/>
      <c r="E8" s="44"/>
      <c r="F8" s="46"/>
    </row>
    <row r="9" spans="1:7" ht="18" customHeight="1" x14ac:dyDescent="0.25">
      <c r="A9" s="44" t="s">
        <v>19</v>
      </c>
      <c r="B9" s="44" t="s">
        <v>52</v>
      </c>
      <c r="C9" s="44"/>
      <c r="D9" s="44"/>
      <c r="E9" s="44"/>
      <c r="F9" s="46"/>
    </row>
    <row r="10" spans="1:7" ht="18" customHeight="1" x14ac:dyDescent="0.25">
      <c r="A10" s="44"/>
      <c r="B10" s="44"/>
      <c r="C10" s="44"/>
      <c r="D10" s="46"/>
      <c r="E10" s="44"/>
      <c r="F10" s="46"/>
    </row>
    <row r="11" spans="1:7" ht="42" customHeight="1" x14ac:dyDescent="0.25">
      <c r="A11" s="37" t="s">
        <v>27</v>
      </c>
      <c r="B11" s="36" t="s">
        <v>5</v>
      </c>
      <c r="C11" s="36" t="s">
        <v>13</v>
      </c>
      <c r="D11" s="36" t="s">
        <v>6</v>
      </c>
      <c r="E11" s="36" t="s">
        <v>20</v>
      </c>
      <c r="F11" s="36" t="s">
        <v>43</v>
      </c>
    </row>
    <row r="12" spans="1:7" ht="26.25" customHeight="1" x14ac:dyDescent="0.25">
      <c r="A12" s="38" t="s">
        <v>41</v>
      </c>
      <c r="B12" s="72"/>
      <c r="C12" s="73"/>
      <c r="D12" s="74"/>
      <c r="E12" s="75"/>
      <c r="F12" s="76"/>
    </row>
    <row r="13" spans="1:7" ht="33" customHeight="1" x14ac:dyDescent="0.25">
      <c r="A13" s="71"/>
      <c r="B13" s="15"/>
      <c r="C13" s="16"/>
      <c r="D13" s="16"/>
      <c r="E13" s="68"/>
      <c r="F13" s="33"/>
      <c r="G13"/>
    </row>
    <row r="14" spans="1:7" ht="27.75" customHeight="1" x14ac:dyDescent="0.25">
      <c r="A14" s="38" t="s">
        <v>28</v>
      </c>
      <c r="B14" s="33"/>
      <c r="C14" s="33"/>
      <c r="D14" s="33"/>
      <c r="E14" s="33"/>
      <c r="F14" s="33"/>
    </row>
    <row r="15" spans="1:7" ht="28.5" customHeight="1" x14ac:dyDescent="0.25">
      <c r="A15" s="78"/>
      <c r="B15" s="79"/>
      <c r="C15" s="31"/>
      <c r="D15" s="16"/>
      <c r="E15" s="32"/>
      <c r="F15" s="66"/>
      <c r="G15"/>
    </row>
    <row r="16" spans="1:7" ht="28.5" customHeight="1" x14ac:dyDescent="0.25">
      <c r="A16" s="115" t="s">
        <v>42</v>
      </c>
      <c r="B16" s="116"/>
      <c r="C16" s="116"/>
      <c r="D16" s="116"/>
      <c r="E16" s="117"/>
      <c r="F16" s="83">
        <v>0</v>
      </c>
      <c r="G16"/>
    </row>
    <row r="17" spans="1:9" ht="28.5" customHeight="1" x14ac:dyDescent="0.25">
      <c r="A17" s="112"/>
      <c r="B17" s="113"/>
      <c r="C17" s="113"/>
      <c r="D17" s="113"/>
      <c r="E17" s="113"/>
      <c r="F17" s="114"/>
    </row>
    <row r="18" spans="1:9" ht="28.5" customHeight="1" x14ac:dyDescent="0.25">
      <c r="A18" s="115" t="s">
        <v>21</v>
      </c>
      <c r="B18" s="117"/>
      <c r="C18" s="40" t="s">
        <v>13</v>
      </c>
      <c r="D18" s="41" t="s">
        <v>6</v>
      </c>
      <c r="E18" s="42" t="s">
        <v>20</v>
      </c>
      <c r="F18" s="36" t="s">
        <v>43</v>
      </c>
    </row>
    <row r="19" spans="1:9" ht="18" customHeight="1" x14ac:dyDescent="0.25">
      <c r="A19" s="124" t="s">
        <v>53</v>
      </c>
      <c r="B19" s="123"/>
      <c r="C19" s="16" t="s">
        <v>47</v>
      </c>
      <c r="D19" s="16">
        <v>20</v>
      </c>
      <c r="E19" s="23">
        <f>38000/8</f>
        <v>4750</v>
      </c>
      <c r="F19" s="34">
        <f>D19*E19</f>
        <v>95000</v>
      </c>
      <c r="G19"/>
    </row>
    <row r="20" spans="1:9" ht="16.5" customHeight="1" x14ac:dyDescent="0.25">
      <c r="A20" s="122" t="s">
        <v>54</v>
      </c>
      <c r="B20" s="122"/>
      <c r="C20" s="16" t="s">
        <v>47</v>
      </c>
      <c r="D20" s="16">
        <v>8</v>
      </c>
      <c r="E20" s="23">
        <f>38000/8</f>
        <v>4750</v>
      </c>
      <c r="F20" s="34">
        <f>D20*E20</f>
        <v>38000</v>
      </c>
      <c r="G20"/>
    </row>
    <row r="21" spans="1:9" x14ac:dyDescent="0.25">
      <c r="A21" s="115" t="s">
        <v>7</v>
      </c>
      <c r="B21" s="116"/>
      <c r="C21" s="116"/>
      <c r="D21" s="116"/>
      <c r="E21" s="117"/>
      <c r="F21" s="77">
        <f>SUM(F19:F20)</f>
        <v>133000</v>
      </c>
      <c r="G21"/>
    </row>
    <row r="22" spans="1:9" x14ac:dyDescent="0.25">
      <c r="A22" s="112"/>
      <c r="B22" s="113"/>
      <c r="C22" s="113"/>
      <c r="D22" s="113"/>
      <c r="E22" s="113"/>
      <c r="F22" s="114"/>
    </row>
    <row r="23" spans="1:9" ht="30" customHeight="1" x14ac:dyDescent="0.25">
      <c r="A23" s="106" t="s">
        <v>8</v>
      </c>
      <c r="B23" s="107"/>
      <c r="C23" s="107"/>
      <c r="D23" s="107"/>
      <c r="E23" s="108"/>
      <c r="F23" s="54">
        <f>F16+F21</f>
        <v>133000</v>
      </c>
    </row>
    <row r="24" spans="1:9" x14ac:dyDescent="0.25">
      <c r="A24" s="112"/>
      <c r="B24" s="113"/>
      <c r="C24" s="113"/>
      <c r="D24" s="113"/>
      <c r="E24" s="113"/>
      <c r="F24" s="114"/>
    </row>
    <row r="25" spans="1:9" ht="38.25" customHeight="1" x14ac:dyDescent="0.25">
      <c r="A25" s="80" t="s">
        <v>24</v>
      </c>
      <c r="B25" s="36" t="s">
        <v>5</v>
      </c>
      <c r="C25" s="36" t="s">
        <v>13</v>
      </c>
      <c r="D25" s="36" t="s">
        <v>6</v>
      </c>
      <c r="E25" s="36" t="s">
        <v>20</v>
      </c>
      <c r="F25" s="36" t="s">
        <v>43</v>
      </c>
    </row>
    <row r="26" spans="1:9" x14ac:dyDescent="0.25">
      <c r="A26" s="39" t="s">
        <v>9</v>
      </c>
      <c r="B26" s="14"/>
      <c r="C26" s="21"/>
      <c r="D26" s="22"/>
      <c r="E26" s="14"/>
      <c r="F26" s="33"/>
    </row>
    <row r="27" spans="1:9" x14ac:dyDescent="0.25">
      <c r="A27" s="17"/>
      <c r="B27" s="15"/>
      <c r="C27" s="84"/>
      <c r="D27" s="16"/>
      <c r="E27" s="23"/>
      <c r="F27" s="66"/>
      <c r="G27"/>
    </row>
    <row r="28" spans="1:9" x14ac:dyDescent="0.25">
      <c r="A28" s="116" t="s">
        <v>15</v>
      </c>
      <c r="B28" s="116"/>
      <c r="C28" s="116"/>
      <c r="D28" s="116"/>
      <c r="E28" s="117"/>
      <c r="F28" s="81">
        <f>F27</f>
        <v>0</v>
      </c>
      <c r="G28"/>
    </row>
    <row r="29" spans="1:9" ht="30" x14ac:dyDescent="0.25">
      <c r="A29" s="104" t="s">
        <v>1</v>
      </c>
      <c r="B29" s="105"/>
      <c r="C29" s="36" t="s">
        <v>13</v>
      </c>
      <c r="D29" s="36" t="s">
        <v>6</v>
      </c>
      <c r="E29" s="36" t="s">
        <v>20</v>
      </c>
      <c r="F29" s="36" t="s">
        <v>43</v>
      </c>
      <c r="G29" s="52"/>
    </row>
    <row r="30" spans="1:9" ht="24.75" customHeight="1" x14ac:dyDescent="0.25">
      <c r="A30" s="118" t="s">
        <v>48</v>
      </c>
      <c r="B30" s="119"/>
      <c r="C30" s="85" t="s">
        <v>49</v>
      </c>
      <c r="D30" s="16">
        <v>1</v>
      </c>
      <c r="E30" s="64">
        <v>200000</v>
      </c>
      <c r="F30" s="35">
        <f>E30*D30</f>
        <v>200000</v>
      </c>
      <c r="G30" s="52"/>
    </row>
    <row r="31" spans="1:9" ht="16.5" customHeight="1" x14ac:dyDescent="0.25">
      <c r="A31" s="115" t="s">
        <v>25</v>
      </c>
      <c r="B31" s="116"/>
      <c r="C31" s="116"/>
      <c r="D31" s="116"/>
      <c r="E31" s="117"/>
      <c r="F31" s="53">
        <f>SUM(F30:F30)</f>
        <v>200000</v>
      </c>
      <c r="G31" s="86"/>
      <c r="I31" s="65"/>
    </row>
    <row r="32" spans="1:9" x14ac:dyDescent="0.25">
      <c r="A32" s="120"/>
      <c r="B32" s="121"/>
      <c r="C32" s="20"/>
      <c r="D32" s="18"/>
      <c r="E32" s="19"/>
      <c r="F32" s="33"/>
      <c r="G32" s="52"/>
    </row>
    <row r="33" spans="1:8" ht="30" customHeight="1" x14ac:dyDescent="0.25">
      <c r="A33" s="104" t="s">
        <v>10</v>
      </c>
      <c r="B33" s="105"/>
      <c r="C33" s="36" t="s">
        <v>13</v>
      </c>
      <c r="D33" s="36" t="s">
        <v>6</v>
      </c>
      <c r="E33" s="36" t="s">
        <v>20</v>
      </c>
      <c r="F33" s="36" t="s">
        <v>43</v>
      </c>
      <c r="G33" s="52"/>
      <c r="H33" s="48"/>
    </row>
    <row r="34" spans="1:8" x14ac:dyDescent="0.25">
      <c r="A34" s="118"/>
      <c r="B34" s="119"/>
      <c r="C34" s="16"/>
      <c r="D34" s="16"/>
      <c r="E34" s="67"/>
      <c r="F34" s="34"/>
      <c r="G34" s="52"/>
    </row>
    <row r="35" spans="1:8" x14ac:dyDescent="0.25">
      <c r="A35" s="115" t="s">
        <v>11</v>
      </c>
      <c r="B35" s="116"/>
      <c r="C35" s="116"/>
      <c r="D35" s="116"/>
      <c r="E35" s="117"/>
      <c r="F35" s="77">
        <v>0</v>
      </c>
      <c r="G35" s="86"/>
    </row>
    <row r="36" spans="1:8" x14ac:dyDescent="0.25">
      <c r="A36" s="112"/>
      <c r="B36" s="113"/>
      <c r="C36" s="113"/>
      <c r="D36" s="113"/>
      <c r="E36" s="113"/>
      <c r="F36" s="114"/>
    </row>
    <row r="37" spans="1:8" ht="24" customHeight="1" x14ac:dyDescent="0.25">
      <c r="A37" s="106" t="s">
        <v>26</v>
      </c>
      <c r="B37" s="107"/>
      <c r="C37" s="107"/>
      <c r="D37" s="107"/>
      <c r="E37" s="108"/>
      <c r="F37" s="54">
        <f>F28+F31+F35</f>
        <v>200000</v>
      </c>
      <c r="G37" s="82"/>
    </row>
    <row r="38" spans="1:8" ht="15.75" x14ac:dyDescent="0.25">
      <c r="A38" s="109"/>
      <c r="B38" s="110"/>
      <c r="C38" s="110"/>
      <c r="D38" s="110"/>
      <c r="E38" s="110"/>
      <c r="F38" s="111"/>
    </row>
    <row r="39" spans="1:8" ht="30.75" customHeight="1" x14ac:dyDescent="0.25">
      <c r="A39" s="106" t="s">
        <v>12</v>
      </c>
      <c r="B39" s="107"/>
      <c r="C39" s="107"/>
      <c r="D39" s="107"/>
      <c r="E39" s="108"/>
      <c r="F39" s="54">
        <f>F23+F37</f>
        <v>333000</v>
      </c>
      <c r="G39"/>
    </row>
    <row r="40" spans="1:8" x14ac:dyDescent="0.25">
      <c r="B40" s="24"/>
      <c r="C40" s="25"/>
      <c r="D40" s="25"/>
      <c r="E40" s="26"/>
    </row>
    <row r="41" spans="1:8" ht="21.75" customHeight="1" x14ac:dyDescent="0.25">
      <c r="A41" s="93" t="s">
        <v>50</v>
      </c>
      <c r="B41" s="94"/>
      <c r="C41" s="94"/>
      <c r="D41" s="94"/>
      <c r="E41" s="95"/>
      <c r="F41" s="58">
        <v>0</v>
      </c>
      <c r="G41" s="87"/>
    </row>
    <row r="42" spans="1:8" ht="15.75" x14ac:dyDescent="0.25">
      <c r="A42" s="96" t="s">
        <v>29</v>
      </c>
      <c r="B42" s="97"/>
      <c r="C42" s="97"/>
      <c r="D42" s="97"/>
      <c r="E42" s="98"/>
      <c r="F42" s="88" t="str">
        <f>IF(F41=0,"--",F39/F41)</f>
        <v>--</v>
      </c>
      <c r="G42" s="87"/>
    </row>
    <row r="43" spans="1:8" x14ac:dyDescent="0.25">
      <c r="A43" s="46"/>
      <c r="B43" s="46"/>
      <c r="C43" s="51"/>
      <c r="E43" s="27"/>
    </row>
    <row r="44" spans="1:8" ht="15" customHeight="1" x14ac:dyDescent="0.25">
      <c r="A44" s="49"/>
      <c r="B44" s="50"/>
      <c r="C44" s="28"/>
      <c r="D44" s="29"/>
      <c r="E44" s="29"/>
      <c r="G44" s="24"/>
    </row>
    <row r="45" spans="1:8" ht="15" customHeight="1" x14ac:dyDescent="0.25">
      <c r="A45" s="49"/>
      <c r="B45" s="50"/>
      <c r="C45" s="28"/>
      <c r="D45" s="29"/>
      <c r="E45" s="29"/>
      <c r="F45" s="46"/>
    </row>
    <row r="46" spans="1:8" ht="15.75" x14ac:dyDescent="0.25">
      <c r="A46" s="55" t="s">
        <v>33</v>
      </c>
      <c r="B46" s="99" t="s">
        <v>57</v>
      </c>
      <c r="C46" s="99"/>
      <c r="D46" s="99"/>
      <c r="E46" s="56"/>
      <c r="F46" s="56"/>
      <c r="G46" s="24"/>
    </row>
    <row r="47" spans="1:8" ht="15.75" x14ac:dyDescent="0.25">
      <c r="A47" s="58" t="s">
        <v>30</v>
      </c>
      <c r="B47" s="100">
        <v>43692</v>
      </c>
      <c r="C47" s="101"/>
      <c r="D47" s="101"/>
      <c r="E47" s="57"/>
      <c r="F47" s="57"/>
    </row>
    <row r="48" spans="1:8" ht="15.75" x14ac:dyDescent="0.25">
      <c r="A48" s="59"/>
      <c r="B48" s="60"/>
      <c r="C48" s="60"/>
      <c r="D48" s="60"/>
      <c r="E48" s="57"/>
      <c r="F48" s="57"/>
    </row>
    <row r="49" spans="1:6" ht="15.75" x14ac:dyDescent="0.25">
      <c r="A49" s="92" t="s">
        <v>38</v>
      </c>
      <c r="B49" s="92"/>
      <c r="C49" s="92"/>
      <c r="D49" s="92"/>
      <c r="E49" s="92"/>
      <c r="F49" s="92"/>
    </row>
    <row r="50" spans="1:6" ht="47.25" x14ac:dyDescent="0.25">
      <c r="A50" s="63" t="s">
        <v>39</v>
      </c>
      <c r="B50" s="61" t="s">
        <v>31</v>
      </c>
      <c r="C50" s="102"/>
      <c r="D50" s="103"/>
      <c r="E50" s="55" t="s">
        <v>32</v>
      </c>
      <c r="F50" s="70"/>
    </row>
    <row r="51" spans="1:6" ht="15.75" x14ac:dyDescent="0.25">
      <c r="A51" s="58" t="s">
        <v>40</v>
      </c>
      <c r="B51" s="62" t="s">
        <v>30</v>
      </c>
      <c r="C51" s="90"/>
      <c r="D51" s="91"/>
      <c r="E51" s="58" t="s">
        <v>30</v>
      </c>
      <c r="F51" s="69"/>
    </row>
  </sheetData>
  <mergeCells count="28">
    <mergeCell ref="A28:E28"/>
    <mergeCell ref="A19:B19"/>
    <mergeCell ref="A24:F24"/>
    <mergeCell ref="A17:F17"/>
    <mergeCell ref="A22:F22"/>
    <mergeCell ref="A16:E16"/>
    <mergeCell ref="A21:E21"/>
    <mergeCell ref="A23:E23"/>
    <mergeCell ref="A18:B18"/>
    <mergeCell ref="A20:B20"/>
    <mergeCell ref="A29:B29"/>
    <mergeCell ref="A33:B33"/>
    <mergeCell ref="A39:E39"/>
    <mergeCell ref="A38:F38"/>
    <mergeCell ref="A36:F36"/>
    <mergeCell ref="A31:E31"/>
    <mergeCell ref="A35:E35"/>
    <mergeCell ref="A37:E37"/>
    <mergeCell ref="A30:B30"/>
    <mergeCell ref="A34:B34"/>
    <mergeCell ref="A32:B32"/>
    <mergeCell ref="C51:D51"/>
    <mergeCell ref="A49:F49"/>
    <mergeCell ref="A41:E41"/>
    <mergeCell ref="A42:E42"/>
    <mergeCell ref="B46:D46"/>
    <mergeCell ref="B47:D47"/>
    <mergeCell ref="C50:D50"/>
  </mergeCells>
  <pageMargins left="0.7" right="0.7" top="0.75" bottom="0.75" header="0.3" footer="0.3"/>
  <pageSetup paperSize="5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opLeftCell="A5" workbookViewId="0">
      <selection activeCell="I8" sqref="I8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ht="12.75" customHeight="1" x14ac:dyDescent="0.2">
      <c r="B2" s="125" t="s">
        <v>55</v>
      </c>
      <c r="C2" s="126"/>
      <c r="D2" s="126"/>
      <c r="E2" s="126"/>
      <c r="F2" s="126"/>
      <c r="G2" s="126"/>
      <c r="H2" s="127"/>
    </row>
    <row r="3" spans="2:12" x14ac:dyDescent="0.2">
      <c r="B3" s="128"/>
      <c r="C3" s="129"/>
      <c r="D3" s="129"/>
      <c r="E3" s="129"/>
      <c r="F3" s="129"/>
      <c r="G3" s="129"/>
      <c r="H3" s="130"/>
    </row>
    <row r="4" spans="2:12" x14ac:dyDescent="0.2">
      <c r="B4" s="131"/>
      <c r="C4" s="132"/>
      <c r="D4" s="132"/>
      <c r="E4" s="132"/>
      <c r="F4" s="132"/>
      <c r="G4" s="132"/>
      <c r="H4" s="133"/>
    </row>
    <row r="5" spans="2:12" ht="51" x14ac:dyDescent="0.2">
      <c r="B5" s="10" t="s">
        <v>16</v>
      </c>
      <c r="C5" s="11" t="s">
        <v>51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x14ac:dyDescent="0.2">
      <c r="B6" s="2" t="s">
        <v>4</v>
      </c>
      <c r="C6" s="3">
        <f>'COSTOS SABILA'!F16</f>
        <v>0</v>
      </c>
      <c r="D6" s="3">
        <f>'COSTOS SABILA'!F21</f>
        <v>133000</v>
      </c>
      <c r="E6" s="3">
        <f>'COSTOS SABILA'!F28</f>
        <v>0</v>
      </c>
      <c r="F6" s="3">
        <f>'COSTOS SABILA'!F31</f>
        <v>200000</v>
      </c>
      <c r="G6" s="3">
        <f>'COSTOS SABILA'!F35</f>
        <v>0</v>
      </c>
      <c r="H6" s="3">
        <f>SUM(C6:G6)</f>
        <v>333000</v>
      </c>
    </row>
    <row r="7" spans="2:12" x14ac:dyDescent="0.2">
      <c r="B7" s="2" t="s">
        <v>14</v>
      </c>
      <c r="C7" s="4">
        <f>C6/H6</f>
        <v>0</v>
      </c>
      <c r="D7" s="4">
        <f>D6/H6</f>
        <v>0.39939939939939939</v>
      </c>
      <c r="E7" s="4">
        <f>E6/H6</f>
        <v>0</v>
      </c>
      <c r="F7" s="4">
        <f>F6/H6</f>
        <v>0.60060060060060061</v>
      </c>
      <c r="G7" s="4">
        <f>G6/H6</f>
        <v>0</v>
      </c>
      <c r="H7" s="5">
        <f>SUM(C7:G7)</f>
        <v>1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SABILA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2019-08-26T17:30:12Z</cp:lastPrinted>
  <dcterms:created xsi:type="dcterms:W3CDTF">2014-09-10T02:29:02Z</dcterms:created>
  <dcterms:modified xsi:type="dcterms:W3CDTF">2019-08-26T17:30:20Z</dcterms:modified>
</cp:coreProperties>
</file>