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HORTALIZAS" sheetId="1" r:id="rId1"/>
    <sheet name="GRAFIC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E5" i="2"/>
  <c r="E40" i="1" l="1"/>
  <c r="E41" i="1"/>
  <c r="E42" i="1"/>
  <c r="E39" i="1"/>
  <c r="E22" i="1"/>
  <c r="E23" i="1"/>
  <c r="E24" i="1"/>
  <c r="E21" i="1"/>
  <c r="F35" i="1" l="1"/>
  <c r="F36" i="1" s="1"/>
  <c r="F5" i="2" l="1"/>
  <c r="F42" i="1"/>
  <c r="F41" i="1"/>
  <c r="F40" i="1"/>
  <c r="F24" i="1"/>
  <c r="F16" i="1" l="1"/>
  <c r="F17" i="1" l="1"/>
  <c r="F15" i="1"/>
  <c r="F18" i="1" s="1"/>
  <c r="C5" i="2" l="1"/>
  <c r="F39" i="1"/>
  <c r="F44" i="1" s="1"/>
  <c r="G5" i="2" l="1"/>
  <c r="F46" i="1"/>
  <c r="C6" i="2" s="1"/>
  <c r="F22" i="1"/>
  <c r="F23" i="1"/>
  <c r="E6" i="2" l="1"/>
  <c r="F6" i="2"/>
  <c r="G6" i="2"/>
  <c r="F21" i="1"/>
  <c r="F26" i="1" s="1"/>
  <c r="D5" i="2" l="1"/>
  <c r="D6" i="2" s="1"/>
  <c r="H6" i="2" s="1"/>
  <c r="F28" i="1"/>
  <c r="F48" i="1" s="1"/>
</calcChain>
</file>

<file path=xl/comments1.xml><?xml version="1.0" encoding="utf-8"?>
<comments xmlns="http://schemas.openxmlformats.org/spreadsheetml/2006/main">
  <authors>
    <author>alejandra sanchez</author>
  </authors>
  <commentLis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CONTROL DE ARVENSES, </t>
        </r>
      </text>
    </comment>
  </commentList>
</comments>
</file>

<file path=xl/sharedStrings.xml><?xml version="1.0" encoding="utf-8"?>
<sst xmlns="http://schemas.openxmlformats.org/spreadsheetml/2006/main" count="101" uniqueCount="74">
  <si>
    <t>MANO DE OBRA INDIRECTA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</si>
  <si>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</si>
  <si>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</si>
  <si>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</si>
  <si>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</si>
  <si>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</si>
  <si>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</si>
  <si>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</si>
  <si>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</si>
  <si>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</si>
  <si>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SUBTOTAL INSUMOS INDIRECTOS: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</si>
  <si>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</si>
  <si>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</si>
  <si>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</si>
  <si>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</si>
  <si>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</si>
  <si>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</si>
  <si>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</si>
  <si>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</si>
  <si>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</si>
  <si>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</si>
  <si>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</si>
  <si>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</si>
  <si>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</si>
  <si>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</si>
  <si>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</si>
  <si>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</si>
  <si>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</si>
  <si>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</si>
  <si>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</si>
  <si>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</si>
  <si>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</si>
  <si>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</si>
  <si>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</si>
  <si>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</si>
  <si>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</si>
  <si>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</si>
  <si>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SUBTOTAL  MATERIA PRIMA E INSUMOS   DIRECTOS:</t>
  </si>
  <si>
    <t>Agrícola</t>
  </si>
  <si>
    <t>10.000 M2</t>
  </si>
  <si>
    <t>LOTE 1</t>
  </si>
  <si>
    <t>FELINO</t>
  </si>
  <si>
    <t>PRE-EMERGENTE</t>
  </si>
  <si>
    <t>LT</t>
  </si>
  <si>
    <t>GEOX</t>
  </si>
  <si>
    <t>HERBICIDA</t>
  </si>
  <si>
    <t>INEX - A</t>
  </si>
  <si>
    <t>COHAYUDANTE</t>
  </si>
  <si>
    <t xml:space="preserve">COSTO TOTAL </t>
  </si>
  <si>
    <t>Aplicación de herbicida</t>
  </si>
  <si>
    <t>hora</t>
  </si>
  <si>
    <t>Control de arvense manual</t>
  </si>
  <si>
    <t>ASISTENTE TECNICO</t>
  </si>
  <si>
    <t>MES</t>
  </si>
  <si>
    <t>MANTENIMIENTO A CASETA BPA</t>
  </si>
  <si>
    <t>Hora</t>
  </si>
  <si>
    <t>COSTO TOTAL</t>
  </si>
  <si>
    <t>LTS</t>
  </si>
  <si>
    <t>Control de arvense y limpieza al canal de drenaje</t>
  </si>
  <si>
    <t>Realización del canal de drenaje</t>
  </si>
  <si>
    <t>MANTENIMIENTO AL BANCO DE GERMINACION</t>
  </si>
  <si>
    <t>ACONDICIONAMIENTO AL AREA DE POLISOMBRA</t>
  </si>
  <si>
    <t>MANTENIMIENTO A LA TUBERIA DE RIEGO</t>
  </si>
  <si>
    <t>HORTALIZAS</t>
  </si>
  <si>
    <t>DANIELA ORTIZ</t>
  </si>
  <si>
    <t>JULIO</t>
  </si>
  <si>
    <t>COSTOS DE PRODUCCIÓN CULTIVO DE LIMAS ACIDAS MES DE JULIO DE 2019</t>
  </si>
  <si>
    <t>DESCRIPCIÓN</t>
  </si>
  <si>
    <t>MATERIA PRIMA E INSUMOS  DIRECTOS</t>
  </si>
  <si>
    <t>MANO DE OBRA DIRECTA</t>
  </si>
  <si>
    <t>INSUMO INDIRECTO</t>
  </si>
  <si>
    <t>TOTAL DE COSTOS</t>
  </si>
  <si>
    <t>COSTOS</t>
  </si>
  <si>
    <t>PORCENTAJE DE 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</si>
</sst>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_(&quot;$&quot;* #,##0_);_(&quot;$&quot;* \(#,##0\);_(&quot;$&quot;* &quot;-&quot;??_);_(@_)"/>
    <numFmt numFmtId="167" formatCode="&quot;$&quot;\ #,##0.0_);[Red]\(&quot;$&quot;\ #,##0.0\)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Font="1"/>
    <xf numFmtId="0" fontId="4" fillId="2" borderId="4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164" fontId="0" fillId="2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6" fontId="0" fillId="2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 applyAlignment="1">
      <alignment horizontal="left"/>
    </xf>
    <xf numFmtId="164" fontId="0" fillId="0" borderId="0" xfId="1" applyNumberFormat="1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4" fillId="3" borderId="1" xfId="0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1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44" fontId="0" fillId="0" borderId="0" xfId="0" applyNumberFormat="1" applyFont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4" fontId="0" fillId="2" borderId="1" xfId="1" applyNumberFormat="1" applyFont="1" applyFill="1" applyBorder="1"/>
    <xf numFmtId="165" fontId="6" fillId="0" borderId="1" xfId="0" applyNumberFormat="1" applyFont="1" applyBorder="1"/>
    <xf numFmtId="6" fontId="0" fillId="2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2" borderId="2" xfId="0" applyFont="1" applyFill="1" applyBorder="1"/>
    <xf numFmtId="0" fontId="0" fillId="2" borderId="7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6" fontId="0" fillId="2" borderId="8" xfId="0" applyNumberFormat="1" applyFont="1" applyFill="1" applyBorder="1"/>
    <xf numFmtId="0" fontId="0" fillId="0" borderId="2" xfId="0" applyFont="1" applyBorder="1"/>
    <xf numFmtId="167" fontId="0" fillId="2" borderId="3" xfId="0" applyNumberFormat="1" applyFont="1" applyFill="1" applyBorder="1"/>
    <xf numFmtId="164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164" fontId="4" fillId="3" borderId="1" xfId="1" applyNumberFormat="1" applyFont="1" applyFill="1" applyBorder="1"/>
    <xf numFmtId="3" fontId="0" fillId="2" borderId="1" xfId="0" applyNumberFormat="1" applyFont="1" applyFill="1" applyBorder="1" applyAlignment="1">
      <alignment horizontal="center"/>
    </xf>
    <xf numFmtId="164" fontId="0" fillId="0" borderId="4" xfId="0" applyNumberFormat="1" applyFont="1" applyFill="1" applyBorder="1"/>
    <xf numFmtId="15" fontId="4" fillId="0" borderId="0" xfId="0" applyNumberFormat="1" applyFont="1" applyFill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164" fontId="11" fillId="0" borderId="1" xfId="1" applyNumberFormat="1" applyFont="1" applyBorder="1"/>
    <xf numFmtId="168" fontId="11" fillId="0" borderId="1" xfId="11" applyNumberFormat="1" applyFont="1" applyBorder="1"/>
    <xf numFmtId="9" fontId="11" fillId="0" borderId="1" xfId="11" applyFont="1" applyBorder="1"/>
    <xf numFmtId="0" fontId="11" fillId="0" borderId="1" xfId="0" applyFont="1" applyBorder="1" applyAlignment="1">
      <alignment wrapText="1"/>
    </xf>
  </cellXfs>
  <cellStyles count="12">
    <cellStyle name="Moneda" xfId="1" builtinId="4"/>
    <cellStyle name="Moneda 2" xfId="3"/>
    <cellStyle name="Moneda 2 2" xfId="7"/>
    <cellStyle name="Moneda 2 2 2" xfId="10"/>
    <cellStyle name="Moneda 2 3" xfId="9"/>
    <cellStyle name="Moneda 3" xfId="8"/>
    <cellStyle name="Normal" xfId="0" builtinId="0"/>
    <cellStyle name="Normal 2" xfId="5"/>
    <cellStyle name="Normal 2 2" xfId="6"/>
    <cellStyle name="Normal 3" xfId="2"/>
    <cellStyle name="Porcentaje" xfId="1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GRAFICA!$C$1:$H$4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>
                  <c:v>0.238590948467267</c:v>
                </c:pt>
                <c:pt idx="1">
                  <c:v>0.29136464987177085</c:v>
                </c:pt>
                <c:pt idx="2">
                  <c:v>0</c:v>
                </c:pt>
                <c:pt idx="3">
                  <c:v>0.34257236734206237</c:v>
                </c:pt>
                <c:pt idx="4">
                  <c:v>0.12747203431889975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C-4449-B73C-4B578016F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4911952"/>
        <c:axId val="344913200"/>
      </c:barChart>
      <c:catAx>
        <c:axId val="3449119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913200"/>
        <c:crosses val="autoZero"/>
        <c:auto val="1"/>
        <c:lblAlgn val="ctr"/>
        <c:lblOffset val="100"/>
        <c:noMultiLvlLbl val="0"/>
      </c:catAx>
      <c:valAx>
        <c:axId val="344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6</xdr:row>
      <xdr:rowOff>171450</xdr:rowOff>
    </xdr:from>
    <xdr:to>
      <xdr:col>7</xdr:col>
      <xdr:colOff>76200</xdr:colOff>
      <xdr:row>21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0"/>
  <sheetViews>
    <sheetView tabSelected="1" topLeftCell="A38" zoomScale="110" zoomScaleNormal="110" workbookViewId="0">
      <selection activeCell="A47" sqref="A47:F47"/>
    </sheetView>
  </sheetViews>
  <sheetFormatPr baseColWidth="10" defaultColWidth="11.42578125" defaultRowHeight="15" x14ac:dyDescent="0.25"/>
  <cols>
    <col min="1" max="1" width="31.42578125" style="1" customWidth="1"/>
    <col min="2" max="2" width="18.7109375" style="1" customWidth="1"/>
    <col min="3" max="3" width="13.28515625" style="20" customWidth="1"/>
    <col min="4" max="4" width="11.28515625" style="1" customWidth="1"/>
    <col min="5" max="5" width="17.5703125" style="1" customWidth="1"/>
    <col min="6" max="6" width="18.85546875" style="1" customWidth="1"/>
    <col min="7" max="7" width="18.28515625" style="1" customWidth="1"/>
    <col min="8" max="8" width="14.28515625" style="1" customWidth="1"/>
    <col min="9" max="9" width="13.28515625" style="1" bestFit="1" customWidth="1"/>
    <col min="10" max="23" width="11.42578125" style="1"/>
    <col min="24" max="24" width="17.140625" style="1" customWidth="1"/>
    <col min="25" max="25" width="14.140625" style="1" customWidth="1"/>
    <col min="26" max="16384" width="11.42578125" style="1"/>
  </cols>
  <sheetData>
    <row r="1" spans="1:6" ht="34.5" customHeight="1" x14ac:dyDescent="0.25">
      <c r="A1" s="33" t="s">
        <v>17</v>
      </c>
      <c r="B1" s="34"/>
      <c r="C1" s="35"/>
      <c r="D1" s="34"/>
      <c r="E1" s="34"/>
      <c r="F1" s="36"/>
    </row>
    <row r="2" spans="1:6" ht="22.5" customHeight="1" x14ac:dyDescent="0.25">
      <c r="A2" s="33" t="s">
        <v>29</v>
      </c>
      <c r="B2" s="34" t="s">
        <v>65</v>
      </c>
      <c r="C2" s="35"/>
      <c r="D2" s="34"/>
      <c r="E2" s="34"/>
      <c r="F2" s="36"/>
    </row>
    <row r="3" spans="1:6" ht="22.5" customHeight="1" x14ac:dyDescent="0.25">
      <c r="A3" s="33" t="s">
        <v>30</v>
      </c>
      <c r="B3" s="37">
        <v>2019</v>
      </c>
      <c r="C3" s="35"/>
      <c r="D3" s="34"/>
      <c r="E3" s="34"/>
      <c r="F3" s="36"/>
    </row>
    <row r="4" spans="1:6" ht="15.75" customHeight="1" x14ac:dyDescent="0.25">
      <c r="A4" s="34" t="s">
        <v>31</v>
      </c>
      <c r="B4" s="34" t="s">
        <v>39</v>
      </c>
      <c r="C4" s="34"/>
      <c r="D4" s="34"/>
      <c r="E4" s="34"/>
      <c r="F4" s="36"/>
    </row>
    <row r="5" spans="1:6" x14ac:dyDescent="0.25">
      <c r="A5" s="34" t="s">
        <v>32</v>
      </c>
      <c r="B5" s="79"/>
      <c r="C5" s="35"/>
      <c r="D5" s="34"/>
      <c r="E5" s="34"/>
      <c r="F5" s="36"/>
    </row>
    <row r="6" spans="1:6" ht="18" customHeight="1" x14ac:dyDescent="0.25">
      <c r="A6" s="34" t="s">
        <v>16</v>
      </c>
      <c r="B6" s="37"/>
      <c r="C6" s="34"/>
      <c r="D6" s="34"/>
      <c r="E6" s="34"/>
      <c r="F6" s="36"/>
    </row>
    <row r="7" spans="1:6" ht="18" customHeight="1" x14ac:dyDescent="0.25">
      <c r="A7" s="34" t="s">
        <v>12</v>
      </c>
      <c r="B7" s="34" t="s">
        <v>38</v>
      </c>
      <c r="C7" s="36"/>
      <c r="D7" s="36"/>
      <c r="E7" s="34"/>
      <c r="F7" s="36"/>
    </row>
    <row r="8" spans="1:6" ht="18" customHeight="1" x14ac:dyDescent="0.25">
      <c r="A8" s="34" t="s">
        <v>11</v>
      </c>
      <c r="B8" s="34" t="s">
        <v>40</v>
      </c>
      <c r="C8" s="36"/>
      <c r="D8" s="36"/>
      <c r="E8" s="34"/>
      <c r="F8" s="36"/>
    </row>
    <row r="9" spans="1:6" ht="18" customHeight="1" x14ac:dyDescent="0.25">
      <c r="A9" s="34" t="s">
        <v>13</v>
      </c>
      <c r="B9" s="34" t="s">
        <v>63</v>
      </c>
      <c r="C9" s="34"/>
      <c r="D9" s="36"/>
      <c r="E9" s="34"/>
      <c r="F9" s="36"/>
    </row>
    <row r="10" spans="1:6" ht="18" customHeight="1" x14ac:dyDescent="0.25">
      <c r="A10" s="34"/>
      <c r="B10" s="34"/>
      <c r="C10" s="34"/>
      <c r="D10" s="36"/>
      <c r="E10" s="34"/>
      <c r="F10" s="36"/>
    </row>
    <row r="11" spans="1:6" ht="42" customHeight="1" x14ac:dyDescent="0.25">
      <c r="A11" s="27" t="s">
        <v>21</v>
      </c>
      <c r="B11" s="26" t="s">
        <v>1</v>
      </c>
      <c r="C11" s="26" t="s">
        <v>9</v>
      </c>
      <c r="D11" s="26" t="s">
        <v>2</v>
      </c>
      <c r="E11" s="26" t="s">
        <v>14</v>
      </c>
      <c r="F11" s="26" t="s">
        <v>48</v>
      </c>
    </row>
    <row r="12" spans="1:6" ht="26.25" customHeight="1" x14ac:dyDescent="0.25">
      <c r="A12" s="28" t="s">
        <v>36</v>
      </c>
      <c r="B12" s="64"/>
      <c r="C12" s="65"/>
      <c r="D12" s="66"/>
      <c r="E12" s="67"/>
      <c r="F12" s="68"/>
    </row>
    <row r="13" spans="1:6" ht="33" customHeight="1" x14ac:dyDescent="0.25">
      <c r="A13" s="63"/>
      <c r="B13" s="3"/>
      <c r="C13" s="4"/>
      <c r="D13" s="4"/>
      <c r="E13" s="60"/>
      <c r="F13" s="23"/>
    </row>
    <row r="14" spans="1:6" ht="27.75" customHeight="1" x14ac:dyDescent="0.25">
      <c r="A14" s="28" t="s">
        <v>22</v>
      </c>
      <c r="B14" s="23"/>
      <c r="C14" s="23"/>
      <c r="D14" s="23"/>
      <c r="E14" s="23"/>
      <c r="F14" s="23"/>
    </row>
    <row r="15" spans="1:6" ht="28.5" customHeight="1" x14ac:dyDescent="0.25">
      <c r="A15" s="72" t="s">
        <v>41</v>
      </c>
      <c r="B15" s="73" t="s">
        <v>42</v>
      </c>
      <c r="C15" s="21" t="s">
        <v>43</v>
      </c>
      <c r="D15" s="4">
        <v>1</v>
      </c>
      <c r="E15" s="22">
        <v>48645</v>
      </c>
      <c r="F15" s="57">
        <f>D15*E15</f>
        <v>48645</v>
      </c>
    </row>
    <row r="16" spans="1:6" ht="28.5" customHeight="1" x14ac:dyDescent="0.25">
      <c r="A16" s="72" t="s">
        <v>44</v>
      </c>
      <c r="B16" s="74" t="s">
        <v>45</v>
      </c>
      <c r="C16" s="21" t="s">
        <v>57</v>
      </c>
      <c r="D16" s="77">
        <v>1.75</v>
      </c>
      <c r="E16" s="22">
        <v>26085</v>
      </c>
      <c r="F16" s="57">
        <f>D16*E16</f>
        <v>45648.75</v>
      </c>
    </row>
    <row r="17" spans="1:6" ht="28.5" customHeight="1" x14ac:dyDescent="0.25">
      <c r="A17" s="72" t="s">
        <v>46</v>
      </c>
      <c r="B17" s="74" t="s">
        <v>47</v>
      </c>
      <c r="C17" s="21" t="s">
        <v>57</v>
      </c>
      <c r="D17" s="4">
        <v>1.8</v>
      </c>
      <c r="E17" s="69">
        <v>25000</v>
      </c>
      <c r="F17" s="57">
        <f t="shared" ref="F17" si="0">D17*E17</f>
        <v>45000</v>
      </c>
    </row>
    <row r="18" spans="1:6" ht="28.5" customHeight="1" x14ac:dyDescent="0.25">
      <c r="A18" s="91" t="s">
        <v>37</v>
      </c>
      <c r="B18" s="80"/>
      <c r="C18" s="80"/>
      <c r="D18" s="80"/>
      <c r="E18" s="81"/>
      <c r="F18" s="71">
        <f>SUM(F15:F17)</f>
        <v>139293.75</v>
      </c>
    </row>
    <row r="19" spans="1:6" ht="28.5" customHeight="1" x14ac:dyDescent="0.25">
      <c r="A19" s="84"/>
      <c r="B19" s="85"/>
      <c r="C19" s="85"/>
      <c r="D19" s="85"/>
      <c r="E19" s="85"/>
      <c r="F19" s="86"/>
    </row>
    <row r="20" spans="1:6" ht="28.5" customHeight="1" x14ac:dyDescent="0.25">
      <c r="A20" s="91" t="s">
        <v>15</v>
      </c>
      <c r="B20" s="81"/>
      <c r="C20" s="30" t="s">
        <v>9</v>
      </c>
      <c r="D20" s="31" t="s">
        <v>2</v>
      </c>
      <c r="E20" s="32" t="s">
        <v>14</v>
      </c>
      <c r="F20" s="26" t="s">
        <v>48</v>
      </c>
    </row>
    <row r="21" spans="1:6" ht="18" customHeight="1" x14ac:dyDescent="0.25">
      <c r="A21" s="82" t="s">
        <v>49</v>
      </c>
      <c r="B21" s="83"/>
      <c r="C21" s="4" t="s">
        <v>50</v>
      </c>
      <c r="D21" s="77">
        <v>6</v>
      </c>
      <c r="E21" s="13">
        <f>42526/8</f>
        <v>5315.75</v>
      </c>
      <c r="F21" s="24">
        <f>D21*E21</f>
        <v>31894.5</v>
      </c>
    </row>
    <row r="22" spans="1:6" ht="16.5" customHeight="1" x14ac:dyDescent="0.25">
      <c r="A22" s="82" t="s">
        <v>51</v>
      </c>
      <c r="B22" s="83"/>
      <c r="C22" s="4" t="s">
        <v>50</v>
      </c>
      <c r="D22" s="4">
        <v>12</v>
      </c>
      <c r="E22" s="13">
        <f t="shared" ref="E22:E24" si="1">42526/8</f>
        <v>5315.75</v>
      </c>
      <c r="F22" s="24">
        <f t="shared" ref="F22:F24" si="2">D22*E22</f>
        <v>63789</v>
      </c>
    </row>
    <row r="23" spans="1:6" x14ac:dyDescent="0.25">
      <c r="A23" s="82" t="s">
        <v>58</v>
      </c>
      <c r="B23" s="83"/>
      <c r="C23" s="4" t="s">
        <v>50</v>
      </c>
      <c r="D23" s="4">
        <v>4</v>
      </c>
      <c r="E23" s="13">
        <f t="shared" si="1"/>
        <v>5315.75</v>
      </c>
      <c r="F23" s="24">
        <f t="shared" si="2"/>
        <v>21263</v>
      </c>
    </row>
    <row r="24" spans="1:6" x14ac:dyDescent="0.25">
      <c r="A24" s="89" t="s">
        <v>59</v>
      </c>
      <c r="B24" s="90"/>
      <c r="C24" s="4" t="s">
        <v>50</v>
      </c>
      <c r="D24" s="4">
        <v>10</v>
      </c>
      <c r="E24" s="13">
        <f t="shared" si="1"/>
        <v>5315.75</v>
      </c>
      <c r="F24" s="24">
        <f t="shared" si="2"/>
        <v>53157.5</v>
      </c>
    </row>
    <row r="25" spans="1:6" x14ac:dyDescent="0.25">
      <c r="A25" s="87"/>
      <c r="B25" s="88"/>
      <c r="C25" s="4"/>
      <c r="D25" s="4"/>
      <c r="E25" s="13"/>
      <c r="F25" s="24"/>
    </row>
    <row r="26" spans="1:6" x14ac:dyDescent="0.25">
      <c r="A26" s="91" t="s">
        <v>3</v>
      </c>
      <c r="B26" s="80"/>
      <c r="C26" s="80"/>
      <c r="D26" s="80"/>
      <c r="E26" s="81"/>
      <c r="F26" s="70">
        <f>SUM(F21:F25)</f>
        <v>170104</v>
      </c>
    </row>
    <row r="27" spans="1:6" x14ac:dyDescent="0.25">
      <c r="A27" s="84"/>
      <c r="B27" s="85"/>
      <c r="C27" s="85"/>
      <c r="D27" s="85"/>
      <c r="E27" s="85"/>
      <c r="F27" s="86"/>
    </row>
    <row r="28" spans="1:6" ht="30" customHeight="1" x14ac:dyDescent="0.25">
      <c r="A28" s="92" t="s">
        <v>4</v>
      </c>
      <c r="B28" s="93"/>
      <c r="C28" s="93"/>
      <c r="D28" s="93"/>
      <c r="E28" s="94"/>
      <c r="F28" s="44">
        <f>F18+F26</f>
        <v>309397.75</v>
      </c>
    </row>
    <row r="29" spans="1:6" x14ac:dyDescent="0.25">
      <c r="A29" s="84"/>
      <c r="B29" s="85"/>
      <c r="C29" s="85"/>
      <c r="D29" s="85"/>
      <c r="E29" s="85"/>
      <c r="F29" s="86"/>
    </row>
    <row r="30" spans="1:6" ht="38.25" customHeight="1" x14ac:dyDescent="0.25">
      <c r="A30" s="75" t="s">
        <v>18</v>
      </c>
      <c r="B30" s="26" t="s">
        <v>1</v>
      </c>
      <c r="C30" s="26" t="s">
        <v>9</v>
      </c>
      <c r="D30" s="26" t="s">
        <v>2</v>
      </c>
      <c r="E30" s="26" t="s">
        <v>14</v>
      </c>
      <c r="F30" s="26" t="s">
        <v>56</v>
      </c>
    </row>
    <row r="31" spans="1:6" x14ac:dyDescent="0.25">
      <c r="A31" s="29" t="s">
        <v>5</v>
      </c>
      <c r="B31" s="2"/>
      <c r="C31" s="9"/>
      <c r="D31" s="10"/>
      <c r="E31" s="2"/>
      <c r="F31" s="23"/>
    </row>
    <row r="32" spans="1:6" x14ac:dyDescent="0.25">
      <c r="A32" s="5"/>
      <c r="B32" s="3"/>
      <c r="C32" s="4"/>
      <c r="D32" s="4"/>
      <c r="E32" s="22"/>
      <c r="F32" s="57"/>
    </row>
    <row r="33" spans="1:9" x14ac:dyDescent="0.25">
      <c r="A33" s="80" t="s">
        <v>10</v>
      </c>
      <c r="B33" s="80"/>
      <c r="C33" s="80"/>
      <c r="D33" s="80"/>
      <c r="E33" s="81"/>
      <c r="F33" s="76"/>
    </row>
    <row r="34" spans="1:9" ht="30" x14ac:dyDescent="0.25">
      <c r="A34" s="95" t="s">
        <v>0</v>
      </c>
      <c r="B34" s="96"/>
      <c r="C34" s="26" t="s">
        <v>9</v>
      </c>
      <c r="D34" s="26" t="s">
        <v>2</v>
      </c>
      <c r="E34" s="26" t="s">
        <v>14</v>
      </c>
      <c r="F34" s="26" t="s">
        <v>48</v>
      </c>
    </row>
    <row r="35" spans="1:9" ht="24.75" customHeight="1" x14ac:dyDescent="0.25">
      <c r="A35" s="100" t="s">
        <v>52</v>
      </c>
      <c r="B35" s="101"/>
      <c r="C35" s="11" t="s">
        <v>53</v>
      </c>
      <c r="D35" s="4">
        <v>1</v>
      </c>
      <c r="E35" s="78">
        <v>200000</v>
      </c>
      <c r="F35" s="25">
        <f>E35</f>
        <v>200000</v>
      </c>
    </row>
    <row r="36" spans="1:9" ht="16.5" customHeight="1" x14ac:dyDescent="0.25">
      <c r="A36" s="91" t="s">
        <v>19</v>
      </c>
      <c r="B36" s="80"/>
      <c r="C36" s="80"/>
      <c r="D36" s="80"/>
      <c r="E36" s="81"/>
      <c r="F36" s="43">
        <f>SUM(F35:F35)</f>
        <v>200000</v>
      </c>
      <c r="I36" s="56"/>
    </row>
    <row r="37" spans="1:9" x14ac:dyDescent="0.25">
      <c r="A37" s="12"/>
      <c r="B37" s="7"/>
      <c r="C37" s="8"/>
      <c r="D37" s="6"/>
      <c r="E37" s="7"/>
      <c r="F37" s="23"/>
      <c r="G37" s="42"/>
    </row>
    <row r="38" spans="1:9" ht="30" customHeight="1" x14ac:dyDescent="0.25">
      <c r="A38" s="95" t="s">
        <v>6</v>
      </c>
      <c r="B38" s="96"/>
      <c r="C38" s="26" t="s">
        <v>9</v>
      </c>
      <c r="D38" s="26" t="s">
        <v>2</v>
      </c>
      <c r="E38" s="26" t="s">
        <v>14</v>
      </c>
      <c r="F38" s="26" t="s">
        <v>48</v>
      </c>
      <c r="G38" s="42"/>
      <c r="H38" s="38"/>
    </row>
    <row r="39" spans="1:9" x14ac:dyDescent="0.25">
      <c r="A39" s="102" t="s">
        <v>54</v>
      </c>
      <c r="B39" s="102"/>
      <c r="C39" s="4" t="s">
        <v>55</v>
      </c>
      <c r="D39" s="4">
        <v>2</v>
      </c>
      <c r="E39" s="13">
        <f t="shared" ref="E39:E42" si="3">42526/8</f>
        <v>5315.75</v>
      </c>
      <c r="F39" s="24">
        <f>D39*E39</f>
        <v>10631.5</v>
      </c>
      <c r="G39" s="42"/>
    </row>
    <row r="40" spans="1:9" x14ac:dyDescent="0.25">
      <c r="A40" s="102" t="s">
        <v>60</v>
      </c>
      <c r="B40" s="102"/>
      <c r="C40" s="4" t="s">
        <v>55</v>
      </c>
      <c r="D40" s="4">
        <v>4</v>
      </c>
      <c r="E40" s="13">
        <f t="shared" si="3"/>
        <v>5315.75</v>
      </c>
      <c r="F40" s="24">
        <f>D40*E40</f>
        <v>21263</v>
      </c>
      <c r="G40" s="42"/>
    </row>
    <row r="41" spans="1:9" x14ac:dyDescent="0.25">
      <c r="A41" s="102" t="s">
        <v>61</v>
      </c>
      <c r="B41" s="102"/>
      <c r="C41" s="4" t="s">
        <v>55</v>
      </c>
      <c r="D41" s="4">
        <v>4</v>
      </c>
      <c r="E41" s="13">
        <f t="shared" si="3"/>
        <v>5315.75</v>
      </c>
      <c r="F41" s="24">
        <f>D41*E41</f>
        <v>21263</v>
      </c>
      <c r="G41" s="42"/>
    </row>
    <row r="42" spans="1:9" x14ac:dyDescent="0.25">
      <c r="A42" s="102" t="s">
        <v>62</v>
      </c>
      <c r="B42" s="102"/>
      <c r="C42" s="4" t="s">
        <v>55</v>
      </c>
      <c r="D42" s="4">
        <v>4</v>
      </c>
      <c r="E42" s="13">
        <f t="shared" si="3"/>
        <v>5315.75</v>
      </c>
      <c r="F42" s="24">
        <f>D42*E42</f>
        <v>21263</v>
      </c>
      <c r="G42" s="42"/>
    </row>
    <row r="43" spans="1:9" x14ac:dyDescent="0.25">
      <c r="A43" s="102"/>
      <c r="B43" s="102"/>
      <c r="C43" s="4"/>
      <c r="D43" s="4"/>
      <c r="E43" s="58"/>
      <c r="F43" s="24"/>
      <c r="G43" s="42"/>
    </row>
    <row r="44" spans="1:9" x14ac:dyDescent="0.25">
      <c r="A44" s="91" t="s">
        <v>7</v>
      </c>
      <c r="B44" s="80"/>
      <c r="C44" s="80"/>
      <c r="D44" s="80"/>
      <c r="E44" s="81"/>
      <c r="F44" s="70">
        <f>SUM(F39:F43)</f>
        <v>74420.5</v>
      </c>
      <c r="G44" s="55"/>
    </row>
    <row r="45" spans="1:9" x14ac:dyDescent="0.25">
      <c r="A45" s="84"/>
      <c r="B45" s="85"/>
      <c r="C45" s="85"/>
      <c r="D45" s="85"/>
      <c r="E45" s="85"/>
      <c r="F45" s="86"/>
    </row>
    <row r="46" spans="1:9" ht="24" customHeight="1" x14ac:dyDescent="0.25">
      <c r="A46" s="92" t="s">
        <v>20</v>
      </c>
      <c r="B46" s="93"/>
      <c r="C46" s="93"/>
      <c r="D46" s="93"/>
      <c r="E46" s="94"/>
      <c r="F46" s="44">
        <f>F36+F44</f>
        <v>274420.5</v>
      </c>
      <c r="G46" s="36"/>
    </row>
    <row r="47" spans="1:9" ht="15.75" x14ac:dyDescent="0.25">
      <c r="A47" s="97"/>
      <c r="B47" s="98"/>
      <c r="C47" s="98"/>
      <c r="D47" s="98"/>
      <c r="E47" s="98"/>
      <c r="F47" s="99"/>
    </row>
    <row r="48" spans="1:9" ht="30.75" customHeight="1" x14ac:dyDescent="0.25">
      <c r="A48" s="92" t="s">
        <v>8</v>
      </c>
      <c r="B48" s="93"/>
      <c r="C48" s="93"/>
      <c r="D48" s="93"/>
      <c r="E48" s="94"/>
      <c r="F48" s="44">
        <f>F28+F46</f>
        <v>583818.25</v>
      </c>
    </row>
    <row r="49" spans="1:7" x14ac:dyDescent="0.25">
      <c r="B49" s="14"/>
      <c r="C49" s="15"/>
      <c r="D49" s="15"/>
      <c r="E49" s="16"/>
    </row>
    <row r="50" spans="1:7" ht="36.75" customHeight="1" x14ac:dyDescent="0.25">
      <c r="A50" s="106" t="s">
        <v>23</v>
      </c>
      <c r="B50" s="106"/>
      <c r="C50" s="106"/>
      <c r="D50" s="106"/>
      <c r="E50" s="106"/>
      <c r="F50" s="45">
        <v>0</v>
      </c>
      <c r="G50" s="14"/>
    </row>
    <row r="51" spans="1:7" ht="15.75" x14ac:dyDescent="0.25">
      <c r="A51" s="107" t="s">
        <v>24</v>
      </c>
      <c r="B51" s="108"/>
      <c r="C51" s="108"/>
      <c r="D51" s="108"/>
      <c r="E51" s="109"/>
      <c r="F51" s="59">
        <v>0</v>
      </c>
      <c r="G51" s="14"/>
    </row>
    <row r="52" spans="1:7" x14ac:dyDescent="0.25">
      <c r="A52" s="36"/>
      <c r="B52" s="36"/>
      <c r="C52" s="41"/>
      <c r="E52" s="17"/>
    </row>
    <row r="53" spans="1:7" ht="15" customHeight="1" x14ac:dyDescent="0.25">
      <c r="A53" s="39"/>
      <c r="B53" s="40"/>
      <c r="C53" s="18"/>
      <c r="D53" s="19"/>
      <c r="E53" s="19"/>
      <c r="G53" s="14"/>
    </row>
    <row r="54" spans="1:7" ht="15" customHeight="1" x14ac:dyDescent="0.25">
      <c r="A54" s="39"/>
      <c r="B54" s="40"/>
      <c r="C54" s="18"/>
      <c r="D54" s="19"/>
      <c r="E54" s="19"/>
      <c r="F54" s="36"/>
    </row>
    <row r="55" spans="1:7" ht="15.75" x14ac:dyDescent="0.25">
      <c r="A55" s="46" t="s">
        <v>28</v>
      </c>
      <c r="B55" s="110" t="s">
        <v>64</v>
      </c>
      <c r="C55" s="110"/>
      <c r="D55" s="110"/>
      <c r="E55" s="47"/>
      <c r="F55" s="47"/>
      <c r="G55" s="14"/>
    </row>
    <row r="56" spans="1:7" ht="15.75" x14ac:dyDescent="0.25">
      <c r="A56" s="49" t="s">
        <v>25</v>
      </c>
      <c r="B56" s="111">
        <v>43698</v>
      </c>
      <c r="C56" s="112"/>
      <c r="D56" s="112"/>
      <c r="E56" s="48"/>
      <c r="F56" s="48"/>
    </row>
    <row r="57" spans="1:7" ht="15.75" x14ac:dyDescent="0.25">
      <c r="A57" s="50"/>
      <c r="B57" s="51"/>
      <c r="C57" s="51"/>
      <c r="D57" s="51"/>
      <c r="E57" s="48"/>
      <c r="F57" s="48"/>
    </row>
    <row r="58" spans="1:7" ht="15.75" x14ac:dyDescent="0.25">
      <c r="A58" s="105" t="s">
        <v>33</v>
      </c>
      <c r="B58" s="105"/>
      <c r="C58" s="105"/>
      <c r="D58" s="105"/>
      <c r="E58" s="105"/>
      <c r="F58" s="105"/>
    </row>
    <row r="59" spans="1:7" ht="47.25" x14ac:dyDescent="0.25">
      <c r="A59" s="54" t="s">
        <v>34</v>
      </c>
      <c r="B59" s="52" t="s">
        <v>26</v>
      </c>
      <c r="C59" s="113"/>
      <c r="D59" s="114"/>
      <c r="E59" s="46" t="s">
        <v>27</v>
      </c>
      <c r="F59" s="62"/>
    </row>
    <row r="60" spans="1:7" ht="15.75" x14ac:dyDescent="0.25">
      <c r="A60" s="49" t="s">
        <v>35</v>
      </c>
      <c r="B60" s="53" t="s">
        <v>25</v>
      </c>
      <c r="C60" s="103"/>
      <c r="D60" s="104"/>
      <c r="E60" s="49" t="s">
        <v>25</v>
      </c>
      <c r="F60" s="61"/>
    </row>
  </sheetData>
  <mergeCells count="34">
    <mergeCell ref="C60:D60"/>
    <mergeCell ref="A58:F58"/>
    <mergeCell ref="A50:E50"/>
    <mergeCell ref="A51:E51"/>
    <mergeCell ref="B55:D55"/>
    <mergeCell ref="B56:D56"/>
    <mergeCell ref="C59:D59"/>
    <mergeCell ref="A34:B34"/>
    <mergeCell ref="A38:B38"/>
    <mergeCell ref="A48:E48"/>
    <mergeCell ref="A47:F47"/>
    <mergeCell ref="A45:F45"/>
    <mergeCell ref="A36:E36"/>
    <mergeCell ref="A44:E44"/>
    <mergeCell ref="A46:E46"/>
    <mergeCell ref="A35:B35"/>
    <mergeCell ref="A39:B39"/>
    <mergeCell ref="A40:B40"/>
    <mergeCell ref="A41:B41"/>
    <mergeCell ref="A42:B42"/>
    <mergeCell ref="A43:B43"/>
    <mergeCell ref="A19:F19"/>
    <mergeCell ref="A27:F27"/>
    <mergeCell ref="A18:E18"/>
    <mergeCell ref="A26:E26"/>
    <mergeCell ref="A28:E28"/>
    <mergeCell ref="A20:B20"/>
    <mergeCell ref="A22:B22"/>
    <mergeCell ref="A23:B23"/>
    <mergeCell ref="A33:E33"/>
    <mergeCell ref="A21:B21"/>
    <mergeCell ref="A29:F29"/>
    <mergeCell ref="A25:B25"/>
    <mergeCell ref="A24:B24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opLeftCell="A5" workbookViewId="0">
      <selection activeCell="J25" sqref="J25"/>
    </sheetView>
  </sheetViews>
  <sheetFormatPr baseColWidth="10" defaultRowHeight="15" x14ac:dyDescent="0.25"/>
  <cols>
    <col min="2" max="2" width="19.85546875" customWidth="1"/>
  </cols>
  <sheetData>
    <row r="1" spans="2:8" x14ac:dyDescent="0.25">
      <c r="B1" s="115" t="s">
        <v>66</v>
      </c>
      <c r="C1" s="115"/>
      <c r="D1" s="115"/>
      <c r="E1" s="115"/>
      <c r="F1" s="115"/>
      <c r="G1" s="115"/>
      <c r="H1" s="115"/>
    </row>
    <row r="2" spans="2:8" x14ac:dyDescent="0.25">
      <c r="B2" s="115"/>
      <c r="C2" s="115"/>
      <c r="D2" s="115"/>
      <c r="E2" s="115"/>
      <c r="F2" s="115"/>
      <c r="G2" s="115"/>
      <c r="H2" s="115"/>
    </row>
    <row r="3" spans="2:8" x14ac:dyDescent="0.25">
      <c r="B3" s="115"/>
      <c r="C3" s="115"/>
      <c r="D3" s="115"/>
      <c r="E3" s="115"/>
      <c r="F3" s="115"/>
      <c r="G3" s="115"/>
      <c r="H3" s="115"/>
    </row>
    <row r="4" spans="2:8" ht="51" x14ac:dyDescent="0.25">
      <c r="B4" s="116" t="s">
        <v>67</v>
      </c>
      <c r="C4" s="117" t="s">
        <v>68</v>
      </c>
      <c r="D4" s="117" t="s">
        <v>69</v>
      </c>
      <c r="E4" s="117" t="s">
        <v>70</v>
      </c>
      <c r="F4" s="117" t="s">
        <v>0</v>
      </c>
      <c r="G4" s="117" t="s">
        <v>6</v>
      </c>
      <c r="H4" s="117" t="s">
        <v>71</v>
      </c>
    </row>
    <row r="5" spans="2:8" x14ac:dyDescent="0.25">
      <c r="B5" s="118" t="s">
        <v>72</v>
      </c>
      <c r="C5" s="119">
        <f>'COSTOS HORTALIZAS'!F18</f>
        <v>139293.75</v>
      </c>
      <c r="D5" s="119">
        <f>'COSTOS HORTALIZAS'!F26</f>
        <v>170104</v>
      </c>
      <c r="E5" s="119">
        <f>'COSTOS HORTALIZAS'!F33</f>
        <v>0</v>
      </c>
      <c r="F5" s="119">
        <f>'COSTOS HORTALIZAS'!F36</f>
        <v>200000</v>
      </c>
      <c r="G5" s="119">
        <f>'COSTOS HORTALIZAS'!F44</f>
        <v>74420.5</v>
      </c>
      <c r="H5" s="119">
        <f>'COSTOS HORTALIZAS'!F48</f>
        <v>583818.25</v>
      </c>
    </row>
    <row r="6" spans="2:8" ht="26.25" x14ac:dyDescent="0.25">
      <c r="B6" s="122" t="s">
        <v>73</v>
      </c>
      <c r="C6" s="120">
        <f>C5/H5</f>
        <v>0.238590948467267</v>
      </c>
      <c r="D6" s="120">
        <f>D5/H5</f>
        <v>0.29136464987177085</v>
      </c>
      <c r="E6" s="120">
        <f>E5/H5</f>
        <v>0</v>
      </c>
      <c r="F6" s="120">
        <f>F5/H5</f>
        <v>0.34257236734206237</v>
      </c>
      <c r="G6" s="120">
        <f>G5/H5</f>
        <v>0.12747203431889975</v>
      </c>
      <c r="H6" s="121">
        <f>SUM(C6:G6)</f>
        <v>1</v>
      </c>
    </row>
  </sheetData>
  <mergeCells count="1">
    <mergeCell ref="B1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HORTALIZAS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2019-04-30T14:39:17Z</cp:lastPrinted>
  <dcterms:created xsi:type="dcterms:W3CDTF">2014-09-10T02:29:02Z</dcterms:created>
  <dcterms:modified xsi:type="dcterms:W3CDTF">2019-09-11T19:32:56Z</dcterms:modified>
</cp:coreProperties>
</file>