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SABILA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16" i="1"/>
  <c r="F13" i="1"/>
  <c r="F20" i="1" l="1"/>
  <c r="F21" i="1"/>
  <c r="F19" i="1"/>
  <c r="E20" i="1"/>
  <c r="E21" i="1"/>
  <c r="E19" i="1"/>
  <c r="F31" i="1" l="1"/>
  <c r="C6" i="6"/>
  <c r="F43" i="1" l="1"/>
  <c r="F32" i="1" l="1"/>
  <c r="F28" i="1"/>
  <c r="F29" i="1" s="1"/>
  <c r="F38" i="1" l="1"/>
  <c r="G6" i="6" l="1"/>
  <c r="F24" i="1" l="1"/>
  <c r="F40" i="1" s="1"/>
  <c r="E6" i="6"/>
  <c r="F6" i="6"/>
  <c r="D6" i="6" l="1"/>
  <c r="H6" i="6" l="1"/>
  <c r="D7" i="6" s="1"/>
  <c r="C7" i="6" l="1"/>
  <c r="G7" i="6"/>
  <c r="E7" i="6"/>
  <c r="F7" i="6"/>
  <c r="H7" i="6" l="1"/>
</calcChain>
</file>

<file path=xl/comments1.xml><?xml version="1.0" encoding="utf-8"?>
<comments xmlns="http://schemas.openxmlformats.org/spreadsheetml/2006/main">
  <authors>
    <author>Asus</author>
  </authors>
  <commentList>
    <comment ref="E28" authorId="0" shapeId="0">
      <text>
        <r>
          <rPr>
            <sz val="9"/>
            <color indexed="81"/>
            <rFont val="Tahoma"/>
            <family val="2"/>
          </rPr>
          <t>1 GALON DE GASOLINA VALE $9.586 Y EQUIVALE A 3,78 LITROS</t>
        </r>
      </text>
    </comment>
  </commentList>
</comments>
</file>

<file path=xl/sharedStrings.xml><?xml version="1.0" encoding="utf-8"?>
<sst xmlns="http://schemas.openxmlformats.org/spreadsheetml/2006/main" count="85" uniqueCount="62">
  <si>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</si>
  <si>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</si>
  <si>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</si>
  <si>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</si>
  <si>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</si>
  <si>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</si>
  <si>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</si>
  <si>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</si>
  <si>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</si>
  <si>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</si>
  <si>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</si>
  <si>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</si>
  <si>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</si>
  <si>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</si>
  <si>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</si>
  <si>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</si>
  <si>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</si>
  <si>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</si>
  <si>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</si>
  <si>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</si>
  <si>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</si>
  <si>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</si>
  <si>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</si>
  <si>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</si>
  <si>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</si>
  <si>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</si>
  <si>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</si>
  <si>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</si>
  <si>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</si>
  <si>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</si>
  <si>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</si>
  <si>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</si>
  <si>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</si>
  <si>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</si>
  <si>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</si>
  <si>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</si>
  <si>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</si>
  <si>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</si>
  <si>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</si>
  <si>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</si>
  <si>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</si>
  <si>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</si>
  <si>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SUBTOTAL  MATERIA PRIMA E INSUMOS   DIRECTOS:</t>
  </si>
  <si>
    <t>COSTO TOTAL SABILA</t>
  </si>
  <si>
    <t>2.394m2</t>
  </si>
  <si>
    <t>Agricola</t>
  </si>
  <si>
    <t>Lote 2</t>
  </si>
  <si>
    <t>Hora</t>
  </si>
  <si>
    <t>ASISTENCIA TECNICA</t>
  </si>
  <si>
    <t>MES</t>
  </si>
  <si>
    <t>PRODUCCION EN KG DE SABILA EN PROCESO</t>
  </si>
  <si>
    <t>METERIA PRIMA E INSUMOS DIRECTOS</t>
  </si>
  <si>
    <t>Sàbila</t>
  </si>
  <si>
    <t xml:space="preserve">control de arvences </t>
  </si>
  <si>
    <t>riego</t>
  </si>
  <si>
    <t>ornato</t>
  </si>
  <si>
    <t xml:space="preserve">agua para riego </t>
  </si>
  <si>
    <t>m3</t>
  </si>
  <si>
    <t>agua</t>
  </si>
  <si>
    <t>JULIO</t>
  </si>
  <si>
    <r>
      <rPr>
        <b/>
        <sz val="14"/>
        <color theme="1"/>
        <rFont val="Calibri"/>
        <family val="2"/>
        <scheme val="minor"/>
      </rPr>
      <t xml:space="preserve">COSTOS DE PRODUCCIÓN CULTIVO DE SABILA 
MES DE JULIO 2019+B24
</t>
    </r>
    <r>
      <rPr>
        <b/>
        <sz val="10"/>
        <color theme="1"/>
        <rFont val="Calibri"/>
        <family val="2"/>
        <scheme val="minor"/>
      </rPr>
      <t xml:space="preserve">
</t>
    </r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</si>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</sst>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6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164" fontId="0" fillId="3" borderId="1" xfId="1" applyNumberFormat="1" applyFont="1" applyFill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4" fontId="6" fillId="4" borderId="1" xfId="0" applyNumberFormat="1" applyFont="1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0" fillId="0" borderId="0" xfId="0" applyNumberFormat="1"/>
    <xf numFmtId="0" fontId="0" fillId="0" borderId="0" xfId="0" applyFill="1" applyBorder="1"/>
    <xf numFmtId="165" fontId="1" fillId="0" borderId="9" xfId="2" applyNumberFormat="1" applyBorder="1" applyAlignment="1" applyProtection="1">
      <alignment horizontal="center" vertical="center"/>
      <protection hidden="1"/>
    </xf>
    <xf numFmtId="15" fontId="6" fillId="0" borderId="0" xfId="0" applyNumberFormat="1" applyFont="1" applyFill="1" applyAlignment="1">
      <alignment horizontal="left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6" fontId="6" fillId="4" borderId="1" xfId="1" applyNumberFormat="1" applyFont="1" applyFill="1" applyBorder="1" applyAlignment="1">
      <alignment vertical="center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SABILA </a:t>
            </a:r>
          </a:p>
          <a:p>
            <a:pPr>
              <a:defRPr/>
            </a:pPr>
            <a:r>
              <a:rPr lang="en-US" b="1" baseline="0"/>
              <a:t>MES  DE JULIO 2019</a:t>
            </a:r>
          </a:p>
          <a:p>
            <a:pPr>
              <a:defRPr/>
            </a:pP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134.4</c:v>
                </c:pt>
                <c:pt idx="1">
                  <c:v>111630.75</c:v>
                </c:pt>
                <c:pt idx="2">
                  <c:v>0</c:v>
                </c:pt>
                <c:pt idx="3">
                  <c:v>200000</c:v>
                </c:pt>
                <c:pt idx="4">
                  <c:v>0</c:v>
                </c:pt>
                <c:pt idx="5">
                  <c:v>311765.15000000002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059000"/>
        <c:axId val="192059392"/>
        <c:axId val="204151008"/>
      </c:bar3DChart>
      <c:catAx>
        <c:axId val="19205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59392"/>
        <c:crosses val="autoZero"/>
        <c:auto val="1"/>
        <c:lblAlgn val="ctr"/>
        <c:lblOffset val="100"/>
        <c:noMultiLvlLbl val="0"/>
      </c:catAx>
      <c:valAx>
        <c:axId val="19205939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192059000"/>
        <c:crosses val="autoZero"/>
        <c:crossBetween val="between"/>
      </c:valAx>
      <c:serAx>
        <c:axId val="204151008"/>
        <c:scaling>
          <c:orientation val="minMax"/>
        </c:scaling>
        <c:delete val="1"/>
        <c:axPos val="b"/>
        <c:majorTickMark val="none"/>
        <c:minorTickMark val="none"/>
        <c:tickLblPos val="none"/>
        <c:crossAx val="1920593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topLeftCell="A32" zoomScale="110" zoomScaleNormal="110" workbookViewId="0">
      <selection activeCell="F47" sqref="F47"/>
    </sheetView>
  </sheetViews>
  <sheetFormatPr baseColWidth="10" defaultColWidth="11.42578125" defaultRowHeight="15" x14ac:dyDescent="0.25"/>
  <cols>
    <col min="1" max="1" width="31.42578125" style="13" customWidth="1"/>
    <col min="2" max="2" width="24.7109375" style="13" customWidth="1"/>
    <col min="3" max="3" width="13.28515625" style="30" customWidth="1"/>
    <col min="4" max="4" width="11.28515625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 x14ac:dyDescent="0.25">
      <c r="A1" s="43" t="s">
        <v>23</v>
      </c>
      <c r="B1" s="44"/>
      <c r="C1" s="45"/>
      <c r="D1" s="44"/>
      <c r="E1" s="44"/>
      <c r="F1" s="46"/>
    </row>
    <row r="2" spans="1:7" ht="22.5" customHeight="1" x14ac:dyDescent="0.25">
      <c r="A2" s="43" t="s">
        <v>34</v>
      </c>
      <c r="B2" s="44" t="s">
        <v>59</v>
      </c>
      <c r="C2" s="45"/>
      <c r="D2" s="44"/>
      <c r="E2" s="44"/>
      <c r="F2" s="46"/>
    </row>
    <row r="3" spans="1:7" ht="22.5" customHeight="1" x14ac:dyDescent="0.25">
      <c r="A3" s="43" t="s">
        <v>35</v>
      </c>
      <c r="B3" s="47">
        <v>2019</v>
      </c>
      <c r="C3" s="45"/>
      <c r="D3" s="44"/>
      <c r="E3" s="44"/>
      <c r="F3" s="46"/>
    </row>
    <row r="4" spans="1:7" ht="15.75" customHeight="1" x14ac:dyDescent="0.25">
      <c r="A4" s="44" t="s">
        <v>36</v>
      </c>
      <c r="B4" s="44" t="s">
        <v>44</v>
      </c>
      <c r="C4" s="44"/>
      <c r="D4" s="44"/>
      <c r="E4" s="44"/>
      <c r="F4" s="46"/>
    </row>
    <row r="5" spans="1:7" x14ac:dyDescent="0.25">
      <c r="A5" s="44" t="s">
        <v>37</v>
      </c>
      <c r="B5" s="89">
        <v>41208</v>
      </c>
      <c r="C5" s="45"/>
      <c r="D5" s="44"/>
      <c r="E5" s="44"/>
      <c r="F5" s="46"/>
    </row>
    <row r="6" spans="1:7" ht="18" customHeight="1" x14ac:dyDescent="0.25">
      <c r="A6" s="44" t="s">
        <v>22</v>
      </c>
      <c r="B6" s="47">
        <v>840</v>
      </c>
      <c r="C6" s="44"/>
      <c r="D6" s="44"/>
      <c r="E6" s="44"/>
      <c r="F6" s="46"/>
    </row>
    <row r="7" spans="1:7" ht="18" customHeight="1" x14ac:dyDescent="0.25">
      <c r="A7" s="44" t="s">
        <v>18</v>
      </c>
      <c r="B7" s="44" t="s">
        <v>45</v>
      </c>
      <c r="C7" s="46"/>
      <c r="D7" s="46"/>
      <c r="E7" s="44"/>
      <c r="F7" s="46"/>
    </row>
    <row r="8" spans="1:7" ht="18" customHeight="1" x14ac:dyDescent="0.25">
      <c r="A8" s="44" t="s">
        <v>17</v>
      </c>
      <c r="B8" s="44" t="s">
        <v>46</v>
      </c>
      <c r="C8" s="46"/>
      <c r="D8" s="44"/>
      <c r="E8" s="44"/>
      <c r="F8" s="46"/>
    </row>
    <row r="9" spans="1:7" ht="18" customHeight="1" x14ac:dyDescent="0.25">
      <c r="A9" s="44" t="s">
        <v>19</v>
      </c>
      <c r="B9" s="44" t="s">
        <v>52</v>
      </c>
      <c r="C9" s="44"/>
      <c r="D9" s="44"/>
      <c r="E9" s="44"/>
      <c r="F9" s="46"/>
    </row>
    <row r="10" spans="1:7" ht="18" customHeight="1" x14ac:dyDescent="0.25">
      <c r="A10" s="44"/>
      <c r="B10" s="44"/>
      <c r="C10" s="44"/>
      <c r="D10" s="46"/>
      <c r="E10" s="44"/>
      <c r="F10" s="46"/>
    </row>
    <row r="11" spans="1:7" ht="42" customHeight="1" x14ac:dyDescent="0.25">
      <c r="A11" s="37" t="s">
        <v>27</v>
      </c>
      <c r="B11" s="36" t="s">
        <v>5</v>
      </c>
      <c r="C11" s="36" t="s">
        <v>13</v>
      </c>
      <c r="D11" s="36" t="s">
        <v>6</v>
      </c>
      <c r="E11" s="36" t="s">
        <v>20</v>
      </c>
      <c r="F11" s="36" t="s">
        <v>43</v>
      </c>
    </row>
    <row r="12" spans="1:7" ht="26.25" customHeight="1" x14ac:dyDescent="0.25">
      <c r="A12" s="38" t="s">
        <v>41</v>
      </c>
      <c r="B12" s="73"/>
      <c r="C12" s="74"/>
      <c r="D12" s="75"/>
      <c r="E12" s="76"/>
      <c r="F12" s="77"/>
    </row>
    <row r="13" spans="1:7" ht="33" customHeight="1" x14ac:dyDescent="0.25">
      <c r="A13" s="72" t="s">
        <v>56</v>
      </c>
      <c r="B13" s="15" t="s">
        <v>58</v>
      </c>
      <c r="C13" s="16" t="s">
        <v>57</v>
      </c>
      <c r="D13" s="16">
        <v>4.2</v>
      </c>
      <c r="E13" s="69">
        <v>32</v>
      </c>
      <c r="F13" s="67">
        <f>D13*E13</f>
        <v>134.4</v>
      </c>
      <c r="G13"/>
    </row>
    <row r="14" spans="1:7" ht="27.75" customHeight="1" x14ac:dyDescent="0.25">
      <c r="A14" s="38" t="s">
        <v>28</v>
      </c>
      <c r="B14" s="33"/>
      <c r="C14" s="33"/>
      <c r="D14" s="33"/>
      <c r="E14" s="33"/>
      <c r="F14" s="33"/>
    </row>
    <row r="15" spans="1:7" ht="28.5" customHeight="1" x14ac:dyDescent="0.25">
      <c r="A15" s="79"/>
      <c r="B15" s="80"/>
      <c r="C15" s="31"/>
      <c r="D15" s="16"/>
      <c r="E15" s="32"/>
      <c r="F15" s="67"/>
      <c r="G15"/>
    </row>
    <row r="16" spans="1:7" ht="28.5" customHeight="1" x14ac:dyDescent="0.25">
      <c r="A16" s="97" t="s">
        <v>42</v>
      </c>
      <c r="B16" s="90"/>
      <c r="C16" s="90"/>
      <c r="D16" s="90"/>
      <c r="E16" s="91"/>
      <c r="F16" s="128">
        <f>F13</f>
        <v>134.4</v>
      </c>
      <c r="G16"/>
    </row>
    <row r="17" spans="1:9" ht="28.5" customHeight="1" x14ac:dyDescent="0.25">
      <c r="A17" s="94"/>
      <c r="B17" s="95"/>
      <c r="C17" s="95"/>
      <c r="D17" s="95"/>
      <c r="E17" s="95"/>
      <c r="F17" s="96"/>
    </row>
    <row r="18" spans="1:9" ht="28.5" customHeight="1" x14ac:dyDescent="0.25">
      <c r="A18" s="97" t="s">
        <v>21</v>
      </c>
      <c r="B18" s="91"/>
      <c r="C18" s="40" t="s">
        <v>13</v>
      </c>
      <c r="D18" s="41" t="s">
        <v>6</v>
      </c>
      <c r="E18" s="42" t="s">
        <v>20</v>
      </c>
      <c r="F18" s="36" t="s">
        <v>43</v>
      </c>
    </row>
    <row r="19" spans="1:9" ht="18" customHeight="1" x14ac:dyDescent="0.25">
      <c r="A19" s="92" t="s">
        <v>53</v>
      </c>
      <c r="B19" s="93"/>
      <c r="C19" s="16" t="s">
        <v>47</v>
      </c>
      <c r="D19" s="16">
        <v>7</v>
      </c>
      <c r="E19" s="48">
        <f>42526/8</f>
        <v>5315.75</v>
      </c>
      <c r="F19" s="34">
        <f>D19*E19</f>
        <v>37210.25</v>
      </c>
      <c r="G19"/>
    </row>
    <row r="20" spans="1:9" ht="16.5" customHeight="1" x14ac:dyDescent="0.25">
      <c r="A20" s="101" t="s">
        <v>54</v>
      </c>
      <c r="B20" s="101"/>
      <c r="C20" s="16" t="s">
        <v>47</v>
      </c>
      <c r="D20" s="16">
        <v>8</v>
      </c>
      <c r="E20" s="48">
        <f t="shared" ref="E20:E21" si="0">42526/8</f>
        <v>5315.75</v>
      </c>
      <c r="F20" s="34">
        <f t="shared" ref="F20:F21" si="1">D20*E20</f>
        <v>42526</v>
      </c>
      <c r="G20"/>
    </row>
    <row r="21" spans="1:9" ht="16.5" customHeight="1" x14ac:dyDescent="0.25">
      <c r="A21" s="102" t="s">
        <v>55</v>
      </c>
      <c r="B21" s="93"/>
      <c r="C21" s="16" t="s">
        <v>47</v>
      </c>
      <c r="D21" s="16">
        <v>6</v>
      </c>
      <c r="E21" s="48">
        <f t="shared" si="0"/>
        <v>5315.75</v>
      </c>
      <c r="F21" s="34">
        <f t="shared" si="1"/>
        <v>31894.5</v>
      </c>
      <c r="G21"/>
    </row>
    <row r="22" spans="1:9" x14ac:dyDescent="0.25">
      <c r="A22" s="97" t="s">
        <v>7</v>
      </c>
      <c r="B22" s="90"/>
      <c r="C22" s="90"/>
      <c r="D22" s="90"/>
      <c r="E22" s="91"/>
      <c r="F22" s="34">
        <f>SUM(F19:F21)</f>
        <v>111630.75</v>
      </c>
      <c r="G22"/>
    </row>
    <row r="23" spans="1:9" x14ac:dyDescent="0.25">
      <c r="A23" s="94"/>
      <c r="B23" s="95"/>
      <c r="C23" s="95"/>
      <c r="D23" s="95"/>
      <c r="E23" s="95"/>
      <c r="F23" s="96"/>
    </row>
    <row r="24" spans="1:9" ht="30" customHeight="1" x14ac:dyDescent="0.25">
      <c r="A24" s="98" t="s">
        <v>8</v>
      </c>
      <c r="B24" s="99"/>
      <c r="C24" s="99"/>
      <c r="D24" s="99"/>
      <c r="E24" s="100"/>
      <c r="F24" s="54">
        <f>F16+F22</f>
        <v>111765.15</v>
      </c>
    </row>
    <row r="25" spans="1:9" x14ac:dyDescent="0.25">
      <c r="A25" s="94"/>
      <c r="B25" s="95"/>
      <c r="C25" s="95"/>
      <c r="D25" s="95"/>
      <c r="E25" s="95"/>
      <c r="F25" s="96"/>
    </row>
    <row r="26" spans="1:9" ht="38.25" customHeight="1" x14ac:dyDescent="0.25">
      <c r="A26" s="81" t="s">
        <v>24</v>
      </c>
      <c r="B26" s="36" t="s">
        <v>5</v>
      </c>
      <c r="C26" s="36" t="s">
        <v>13</v>
      </c>
      <c r="D26" s="36" t="s">
        <v>6</v>
      </c>
      <c r="E26" s="36" t="s">
        <v>20</v>
      </c>
      <c r="F26" s="36" t="s">
        <v>43</v>
      </c>
    </row>
    <row r="27" spans="1:9" x14ac:dyDescent="0.25">
      <c r="A27" s="39" t="s">
        <v>9</v>
      </c>
      <c r="B27" s="14"/>
      <c r="C27" s="21"/>
      <c r="D27" s="22"/>
      <c r="E27" s="14"/>
      <c r="F27" s="33"/>
    </row>
    <row r="28" spans="1:9" x14ac:dyDescent="0.25">
      <c r="A28" s="17"/>
      <c r="B28" s="15"/>
      <c r="C28" s="84"/>
      <c r="D28" s="16"/>
      <c r="E28" s="23"/>
      <c r="F28" s="67">
        <f>E28*D28</f>
        <v>0</v>
      </c>
      <c r="G28"/>
    </row>
    <row r="29" spans="1:9" x14ac:dyDescent="0.25">
      <c r="A29" s="90" t="s">
        <v>15</v>
      </c>
      <c r="B29" s="90"/>
      <c r="C29" s="90"/>
      <c r="D29" s="90"/>
      <c r="E29" s="91"/>
      <c r="F29" s="82">
        <f>F28</f>
        <v>0</v>
      </c>
      <c r="G29"/>
    </row>
    <row r="30" spans="1:9" ht="30" x14ac:dyDescent="0.25">
      <c r="A30" s="103" t="s">
        <v>1</v>
      </c>
      <c r="B30" s="104"/>
      <c r="C30" s="36" t="s">
        <v>13</v>
      </c>
      <c r="D30" s="36" t="s">
        <v>6</v>
      </c>
      <c r="E30" s="36" t="s">
        <v>20</v>
      </c>
      <c r="F30" s="36" t="s">
        <v>43</v>
      </c>
      <c r="G30" s="52"/>
    </row>
    <row r="31" spans="1:9" ht="24.75" customHeight="1" x14ac:dyDescent="0.25">
      <c r="A31" s="108" t="s">
        <v>48</v>
      </c>
      <c r="B31" s="109"/>
      <c r="C31" s="85" t="s">
        <v>49</v>
      </c>
      <c r="D31" s="16">
        <v>1</v>
      </c>
      <c r="E31" s="65">
        <v>200000</v>
      </c>
      <c r="F31" s="35">
        <f>E31*D31</f>
        <v>200000</v>
      </c>
      <c r="G31" s="52"/>
    </row>
    <row r="32" spans="1:9" ht="16.5" customHeight="1" x14ac:dyDescent="0.25">
      <c r="A32" s="97" t="s">
        <v>25</v>
      </c>
      <c r="B32" s="90"/>
      <c r="C32" s="90"/>
      <c r="D32" s="90"/>
      <c r="E32" s="91"/>
      <c r="F32" s="53">
        <f>SUM(F31:F31)</f>
        <v>200000</v>
      </c>
      <c r="G32" s="86"/>
      <c r="I32" s="66"/>
    </row>
    <row r="33" spans="1:8" x14ac:dyDescent="0.25">
      <c r="A33" s="110"/>
      <c r="B33" s="111"/>
      <c r="C33" s="20"/>
      <c r="D33" s="18"/>
      <c r="E33" s="19"/>
      <c r="F33" s="33"/>
      <c r="G33" s="52"/>
    </row>
    <row r="34" spans="1:8" ht="30" customHeight="1" x14ac:dyDescent="0.25">
      <c r="A34" s="103" t="s">
        <v>10</v>
      </c>
      <c r="B34" s="104"/>
      <c r="C34" s="36" t="s">
        <v>13</v>
      </c>
      <c r="D34" s="36" t="s">
        <v>6</v>
      </c>
      <c r="E34" s="36" t="s">
        <v>20</v>
      </c>
      <c r="F34" s="36" t="s">
        <v>43</v>
      </c>
      <c r="G34" s="52"/>
      <c r="H34" s="48"/>
    </row>
    <row r="35" spans="1:8" x14ac:dyDescent="0.25">
      <c r="A35" s="108"/>
      <c r="B35" s="109"/>
      <c r="C35" s="16"/>
      <c r="D35" s="16"/>
      <c r="E35" s="68"/>
      <c r="F35" s="34"/>
      <c r="G35" s="52"/>
    </row>
    <row r="36" spans="1:8" x14ac:dyDescent="0.25">
      <c r="A36" s="97" t="s">
        <v>11</v>
      </c>
      <c r="B36" s="90"/>
      <c r="C36" s="90"/>
      <c r="D36" s="90"/>
      <c r="E36" s="91"/>
      <c r="F36" s="78">
        <v>0</v>
      </c>
      <c r="G36" s="86"/>
    </row>
    <row r="37" spans="1:8" x14ac:dyDescent="0.25">
      <c r="A37" s="94"/>
      <c r="B37" s="95"/>
      <c r="C37" s="95"/>
      <c r="D37" s="95"/>
      <c r="E37" s="95"/>
      <c r="F37" s="96"/>
    </row>
    <row r="38" spans="1:8" ht="24" customHeight="1" x14ac:dyDescent="0.25">
      <c r="A38" s="98" t="s">
        <v>26</v>
      </c>
      <c r="B38" s="99"/>
      <c r="C38" s="99"/>
      <c r="D38" s="99"/>
      <c r="E38" s="100"/>
      <c r="F38" s="54">
        <f>F29+F32+F36</f>
        <v>200000</v>
      </c>
      <c r="G38" s="83"/>
    </row>
    <row r="39" spans="1:8" ht="15.75" x14ac:dyDescent="0.25">
      <c r="A39" s="105"/>
      <c r="B39" s="106"/>
      <c r="C39" s="106"/>
      <c r="D39" s="106"/>
      <c r="E39" s="106"/>
      <c r="F39" s="107"/>
    </row>
    <row r="40" spans="1:8" ht="30.75" customHeight="1" x14ac:dyDescent="0.25">
      <c r="A40" s="98" t="s">
        <v>12</v>
      </c>
      <c r="B40" s="99"/>
      <c r="C40" s="99"/>
      <c r="D40" s="99"/>
      <c r="E40" s="100"/>
      <c r="F40" s="54">
        <f>F24+F38</f>
        <v>311765.15000000002</v>
      </c>
      <c r="G40"/>
    </row>
    <row r="41" spans="1:8" x14ac:dyDescent="0.25">
      <c r="B41" s="24"/>
      <c r="C41" s="25"/>
      <c r="D41" s="25"/>
      <c r="E41" s="26"/>
    </row>
    <row r="42" spans="1:8" ht="36.75" customHeight="1" x14ac:dyDescent="0.25">
      <c r="A42" s="115" t="s">
        <v>50</v>
      </c>
      <c r="B42" s="116"/>
      <c r="C42" s="116"/>
      <c r="D42" s="116"/>
      <c r="E42" s="117"/>
      <c r="F42" s="55">
        <v>0</v>
      </c>
      <c r="G42" s="87"/>
    </row>
    <row r="43" spans="1:8" ht="15.75" x14ac:dyDescent="0.25">
      <c r="A43" s="118" t="s">
        <v>29</v>
      </c>
      <c r="B43" s="119"/>
      <c r="C43" s="119"/>
      <c r="D43" s="119"/>
      <c r="E43" s="120"/>
      <c r="F43" s="88" t="str">
        <f>IF(F42=0,"--",F40/F42)</f>
        <v>--</v>
      </c>
      <c r="G43" s="87"/>
    </row>
    <row r="44" spans="1:8" x14ac:dyDescent="0.25">
      <c r="A44" s="46"/>
      <c r="B44" s="46"/>
      <c r="C44" s="51"/>
      <c r="E44" s="27"/>
    </row>
    <row r="45" spans="1:8" ht="15" customHeight="1" x14ac:dyDescent="0.25">
      <c r="A45" s="49"/>
      <c r="B45" s="50"/>
      <c r="C45" s="28"/>
      <c r="D45" s="29"/>
      <c r="E45" s="29"/>
      <c r="G45" s="24"/>
    </row>
    <row r="46" spans="1:8" ht="15" customHeight="1" x14ac:dyDescent="0.25">
      <c r="A46" s="49"/>
      <c r="B46" s="50"/>
      <c r="C46" s="28"/>
      <c r="D46" s="29"/>
      <c r="E46" s="29"/>
      <c r="F46" s="46"/>
    </row>
    <row r="47" spans="1:8" ht="15.75" x14ac:dyDescent="0.25">
      <c r="A47" s="56" t="s">
        <v>33</v>
      </c>
      <c r="B47" s="121" t="s">
        <v>61</v>
      </c>
      <c r="C47" s="121"/>
      <c r="D47" s="121"/>
      <c r="E47" s="57"/>
      <c r="F47" s="57"/>
      <c r="G47" s="24"/>
    </row>
    <row r="48" spans="1:8" ht="15.75" x14ac:dyDescent="0.25">
      <c r="A48" s="59" t="s">
        <v>30</v>
      </c>
      <c r="B48" s="122">
        <v>43698</v>
      </c>
      <c r="C48" s="123"/>
      <c r="D48" s="123"/>
      <c r="E48" s="58"/>
      <c r="F48" s="58"/>
    </row>
    <row r="49" spans="1:6" ht="15.75" x14ac:dyDescent="0.25">
      <c r="A49" s="60"/>
      <c r="B49" s="61"/>
      <c r="C49" s="61"/>
      <c r="D49" s="61"/>
      <c r="E49" s="58"/>
      <c r="F49" s="58"/>
    </row>
    <row r="50" spans="1:6" ht="15.75" x14ac:dyDescent="0.25">
      <c r="A50" s="114" t="s">
        <v>38</v>
      </c>
      <c r="B50" s="114"/>
      <c r="C50" s="114"/>
      <c r="D50" s="114"/>
      <c r="E50" s="114"/>
      <c r="F50" s="114"/>
    </row>
    <row r="51" spans="1:6" ht="47.25" x14ac:dyDescent="0.25">
      <c r="A51" s="64" t="s">
        <v>39</v>
      </c>
      <c r="B51" s="62" t="s">
        <v>31</v>
      </c>
      <c r="C51" s="124"/>
      <c r="D51" s="125"/>
      <c r="E51" s="56" t="s">
        <v>32</v>
      </c>
      <c r="F51" s="71"/>
    </row>
    <row r="52" spans="1:6" ht="15.75" x14ac:dyDescent="0.25">
      <c r="A52" s="59" t="s">
        <v>40</v>
      </c>
      <c r="B52" s="63" t="s">
        <v>30</v>
      </c>
      <c r="C52" s="112"/>
      <c r="D52" s="113"/>
      <c r="E52" s="59" t="s">
        <v>30</v>
      </c>
      <c r="F52" s="70"/>
    </row>
  </sheetData>
  <mergeCells count="29">
    <mergeCell ref="C52:D52"/>
    <mergeCell ref="A50:F50"/>
    <mergeCell ref="A42:E42"/>
    <mergeCell ref="A43:E43"/>
    <mergeCell ref="B47:D47"/>
    <mergeCell ref="B48:D48"/>
    <mergeCell ref="C51:D51"/>
    <mergeCell ref="A30:B30"/>
    <mergeCell ref="A34:B34"/>
    <mergeCell ref="A40:E40"/>
    <mergeCell ref="A39:F39"/>
    <mergeCell ref="A37:F37"/>
    <mergeCell ref="A32:E32"/>
    <mergeCell ref="A36:E36"/>
    <mergeCell ref="A38:E38"/>
    <mergeCell ref="A31:B31"/>
    <mergeCell ref="A35:B35"/>
    <mergeCell ref="A33:B33"/>
    <mergeCell ref="A16:E16"/>
    <mergeCell ref="A22:E22"/>
    <mergeCell ref="A24:E24"/>
    <mergeCell ref="A18:B18"/>
    <mergeCell ref="A20:B20"/>
    <mergeCell ref="A21:B21"/>
    <mergeCell ref="A29:E29"/>
    <mergeCell ref="A19:B19"/>
    <mergeCell ref="A25:F25"/>
    <mergeCell ref="A17:F17"/>
    <mergeCell ref="A23:F23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J19" sqref="J19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 ht="15" customHeight="1" x14ac:dyDescent="0.2">
      <c r="B1" s="126" t="s">
        <v>60</v>
      </c>
      <c r="C1" s="127"/>
      <c r="D1" s="127"/>
      <c r="E1" s="127"/>
      <c r="F1" s="127"/>
      <c r="G1" s="127"/>
      <c r="H1" s="127"/>
    </row>
    <row r="2" spans="2:12" ht="12.75" customHeight="1" x14ac:dyDescent="0.2">
      <c r="B2" s="127"/>
      <c r="C2" s="127"/>
      <c r="D2" s="127"/>
      <c r="E2" s="127"/>
      <c r="F2" s="127"/>
      <c r="G2" s="127"/>
      <c r="H2" s="127"/>
    </row>
    <row r="3" spans="2:12" x14ac:dyDescent="0.2">
      <c r="B3" s="127"/>
      <c r="C3" s="127"/>
      <c r="D3" s="127"/>
      <c r="E3" s="127"/>
      <c r="F3" s="127"/>
      <c r="G3" s="127"/>
      <c r="H3" s="127"/>
    </row>
    <row r="4" spans="2:12" ht="24" customHeight="1" x14ac:dyDescent="0.2">
      <c r="B4" s="127"/>
      <c r="C4" s="127"/>
      <c r="D4" s="127"/>
      <c r="E4" s="127"/>
      <c r="F4" s="127"/>
      <c r="G4" s="127"/>
      <c r="H4" s="127"/>
    </row>
    <row r="5" spans="2:12" ht="51" x14ac:dyDescent="0.2">
      <c r="B5" s="10" t="s">
        <v>16</v>
      </c>
      <c r="C5" s="11" t="s">
        <v>51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SABILA'!F16</f>
        <v>134.4</v>
      </c>
      <c r="D6" s="3">
        <f>'COSTOS SABILA'!F22</f>
        <v>111630.75</v>
      </c>
      <c r="E6" s="3">
        <f>'COSTOS SABILA'!F29</f>
        <v>0</v>
      </c>
      <c r="F6" s="3">
        <f>'COSTOS SABILA'!F32</f>
        <v>200000</v>
      </c>
      <c r="G6" s="3">
        <f>'COSTOS SABILA'!F36</f>
        <v>0</v>
      </c>
      <c r="H6" s="3">
        <f>SUM(C6:G6)</f>
        <v>311765.15000000002</v>
      </c>
    </row>
    <row r="7" spans="2:12" x14ac:dyDescent="0.2">
      <c r="B7" s="2" t="s">
        <v>14</v>
      </c>
      <c r="C7" s="4">
        <f>C6/H6</f>
        <v>4.3109372551742876E-4</v>
      </c>
      <c r="D7" s="4">
        <f>D6/H6</f>
        <v>0.35806038615926122</v>
      </c>
      <c r="E7" s="4">
        <f>E6/H6</f>
        <v>0</v>
      </c>
      <c r="F7" s="4">
        <f>F6/H6</f>
        <v>0.6415085201152213</v>
      </c>
      <c r="G7" s="4">
        <f>G6/H6</f>
        <v>0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1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SABILA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2019-08-22T15:27:19Z</cp:lastPrinted>
  <dcterms:created xsi:type="dcterms:W3CDTF">2014-09-10T02:29:02Z</dcterms:created>
  <dcterms:modified xsi:type="dcterms:W3CDTF">2019-09-11T19:09:32Z</dcterms:modified>
</cp:coreProperties>
</file>