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530" tabRatio="822" xr2:uid="{00000000-000D-0000-FFFF-FFFF00000000}"/>
  </bookViews>
  <sheets>
    <sheet name="Market Template" sheetId="12" r:id="rId1"/>
    <sheet name="Market Completed" sheetId="9" r:id="rId2"/>
    <sheet name="Gompertz" sheetId="5" r:id="rId3"/>
    <sheet name="Gompertz-fit" sheetId="10" r:id="rId4"/>
    <sheet name="Gompertz-forecast" sheetId="13" r:id="rId5"/>
  </sheets>
  <definedNames>
    <definedName name="a" localSheetId="0">#REF!</definedName>
    <definedName name="a">#REF!</definedName>
    <definedName name="b" localSheetId="0">#REF!</definedName>
    <definedName name="b">#REF!</definedName>
    <definedName name="k" localSheetId="0">#REF!</definedName>
    <definedName name="k">#REF!</definedName>
    <definedName name="solver_adj" localSheetId="3" hidden="1">'Gompertz-fit'!$A$2:$C$2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ng" localSheetId="4" hidden="1">1</definedName>
    <definedName name="solver_est" localSheetId="3" hidden="1">1</definedName>
    <definedName name="solver_itr" localSheetId="3" hidden="1">2147483647</definedName>
    <definedName name="solver_lin" localSheetId="3" hidden="1">2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eg" localSheetId="4" hidden="1">1</definedName>
    <definedName name="solver_nod" localSheetId="3" hidden="1">2147483647</definedName>
    <definedName name="solver_num" localSheetId="3" hidden="1">0</definedName>
    <definedName name="solver_num" localSheetId="4" hidden="1">0</definedName>
    <definedName name="solver_nwt" localSheetId="3" hidden="1">1</definedName>
    <definedName name="solver_opt" localSheetId="3" hidden="1">'Gompertz-fit'!$D$27</definedName>
    <definedName name="solver_opt" localSheetId="4" hidden="1">'Gompertz-forecast'!$G$30</definedName>
    <definedName name="solver_pre" localSheetId="3" hidden="1">0.000001</definedName>
    <definedName name="solver_rbv" localSheetId="3" hidden="1">1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typ" localSheetId="4" hidden="1">1</definedName>
    <definedName name="solver_val" localSheetId="3" hidden="1">0</definedName>
    <definedName name="solver_val" localSheetId="4" hidden="1">0</definedName>
    <definedName name="solver_ver" localSheetId="3" hidden="1">3</definedName>
    <definedName name="solver_ver" localSheetId="4" hidden="1">3</definedName>
    <definedName name="Submit" localSheetId="0">#REF!</definedName>
    <definedName name="Submit">#REF!</definedName>
  </definedNames>
  <calcPr calcId="171027"/>
  <extLs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B23" i="10" l="1"/>
  <c r="B24" i="10"/>
  <c r="B25" i="10"/>
  <c r="E12" i="9"/>
  <c r="E13" i="9"/>
  <c r="E14" i="9"/>
  <c r="E15" i="9"/>
  <c r="E16" i="9"/>
  <c r="E17" i="9"/>
  <c r="E18" i="9"/>
  <c r="E19" i="9"/>
  <c r="E20" i="9"/>
  <c r="E21" i="9"/>
  <c r="E22" i="9"/>
  <c r="E23" i="9"/>
  <c r="E11" i="9"/>
  <c r="D13" i="9"/>
  <c r="D14" i="9"/>
  <c r="D15" i="9"/>
  <c r="D16" i="9"/>
  <c r="D17" i="9"/>
  <c r="D18" i="9"/>
  <c r="D19" i="9"/>
  <c r="D20" i="9"/>
  <c r="D21" i="9"/>
  <c r="D22" i="9"/>
  <c r="D23" i="9"/>
  <c r="D12" i="9"/>
  <c r="D11" i="9"/>
  <c r="B22" i="10"/>
  <c r="C2" i="5"/>
  <c r="A2" i="5"/>
  <c r="B2" i="5"/>
  <c r="C11" i="5"/>
  <c r="B14" i="10"/>
  <c r="C2" i="10"/>
  <c r="B2" i="10"/>
  <c r="C35" i="5"/>
  <c r="B13" i="10"/>
  <c r="C34" i="5"/>
  <c r="C18" i="5"/>
  <c r="C12" i="5"/>
  <c r="C28" i="5"/>
  <c r="C44" i="5"/>
  <c r="C13" i="5"/>
  <c r="C21" i="5"/>
  <c r="C29" i="5"/>
  <c r="C37" i="5"/>
  <c r="C45" i="5"/>
  <c r="B15" i="10"/>
  <c r="C43" i="5"/>
  <c r="C27" i="5"/>
  <c r="C19" i="5"/>
  <c r="C49" i="5"/>
  <c r="C40" i="5"/>
  <c r="C24" i="5"/>
  <c r="C42" i="5"/>
  <c r="C22" i="5"/>
  <c r="C38" i="5"/>
  <c r="C41" i="5"/>
  <c r="C33" i="5"/>
  <c r="C25" i="5"/>
  <c r="C17" i="5"/>
  <c r="C36" i="5"/>
  <c r="C20" i="5"/>
  <c r="C26" i="5"/>
  <c r="C50" i="5"/>
  <c r="C47" i="5"/>
  <c r="C39" i="5"/>
  <c r="C31" i="5"/>
  <c r="C23" i="5"/>
  <c r="C15" i="5"/>
  <c r="C48" i="5"/>
  <c r="C32" i="5"/>
  <c r="C16" i="5"/>
  <c r="C14" i="5"/>
  <c r="C30" i="5"/>
  <c r="C46" i="5"/>
  <c r="B16" i="10"/>
  <c r="B17" i="10"/>
  <c r="B18" i="10"/>
  <c r="B19" i="10"/>
  <c r="B20" i="10"/>
  <c r="B21" i="10"/>
</calcChain>
</file>

<file path=xl/sharedStrings.xml><?xml version="1.0" encoding="utf-8"?>
<sst xmlns="http://schemas.openxmlformats.org/spreadsheetml/2006/main" count="66" uniqueCount="37">
  <si>
    <t>Period</t>
  </si>
  <si>
    <t>a</t>
  </si>
  <si>
    <t>b</t>
  </si>
  <si>
    <t>k</t>
  </si>
  <si>
    <t>Penetration</t>
  </si>
  <si>
    <t>Actual</t>
  </si>
  <si>
    <t>Estimated</t>
  </si>
  <si>
    <t>Sum of Squared Errors</t>
  </si>
  <si>
    <t>Cumulative Sales</t>
  </si>
  <si>
    <t>Market Penetration %</t>
  </si>
  <si>
    <t xml:space="preserve">Assume a total market of  </t>
  </si>
  <si>
    <r>
      <t xml:space="preserve">Estimated Penetration </t>
    </r>
    <r>
      <rPr>
        <b/>
        <i/>
        <sz val="10"/>
        <color indexed="9"/>
        <rFont val="Arial"/>
        <family val="2"/>
        <charset val="162"/>
      </rPr>
      <t>(Template)</t>
    </r>
  </si>
  <si>
    <r>
      <t>Estimated Penetration</t>
    </r>
    <r>
      <rPr>
        <b/>
        <i/>
        <sz val="10"/>
        <color indexed="9"/>
        <rFont val="Arial"/>
        <family val="2"/>
        <charset val="162"/>
      </rPr>
      <t xml:space="preserve"> (Completed)</t>
    </r>
  </si>
  <si>
    <t>Shortcut</t>
  </si>
  <si>
    <t>Half Year</t>
  </si>
  <si>
    <t>Semiannual Sales</t>
  </si>
  <si>
    <t>2011 H1</t>
  </si>
  <si>
    <t>2011 H2</t>
  </si>
  <si>
    <t>2012 H1</t>
  </si>
  <si>
    <t>2012 H2</t>
  </si>
  <si>
    <t>2013 H1</t>
  </si>
  <si>
    <t>2013 H2</t>
  </si>
  <si>
    <t>2014 H1</t>
  </si>
  <si>
    <t>2014 H2</t>
  </si>
  <si>
    <t>2015 H1</t>
  </si>
  <si>
    <t>Use Solver to Find best b and k</t>
  </si>
  <si>
    <t>Year</t>
  </si>
  <si>
    <t>Half</t>
  </si>
  <si>
    <t>Estimated penetration</t>
  </si>
  <si>
    <t>Estimated Cumulative Sales</t>
  </si>
  <si>
    <t>Estimated semiannual sales</t>
  </si>
  <si>
    <t>2015 H2</t>
  </si>
  <si>
    <t>Total estimated sales for next 2.5 years:</t>
  </si>
  <si>
    <t>Squared Errors of Penetration</t>
  </si>
  <si>
    <t>2016 H1</t>
  </si>
  <si>
    <t>2016 H2</t>
  </si>
  <si>
    <t>2017 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</si>
</sst>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\ _₺_-;\-* #,##0.00\ _₺_-;_-* &quot;-&quot;??\ _₺_-;_-@_-"/>
    <numFmt numFmtId="164" formatCode="_-* #,##0.00_-;\-* #,##0.00_-;_-* &quot;-&quot;??_-;_-@_-"/>
    <numFmt numFmtId="165" formatCode="_(* #,##0.00_);_(* \(#,##0.00\);_(* &quot;-&quot;??_);_(@_)"/>
    <numFmt numFmtId="166" formatCode="_(* #,##0_);_(* \(#,##0\);_(* &quot;-&quot;??_);_(@_)"/>
    <numFmt numFmtId="167" formatCode="0.000"/>
    <numFmt numFmtId="168" formatCode="0.0%"/>
    <numFmt numFmtId="169" formatCode="0.00000000%"/>
    <numFmt numFmtId="170" formatCode="#,##0.0000000000"/>
  </numFmts>
  <fonts count="2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  <charset val="162"/>
    </font>
    <font>
      <b/>
      <sz val="10"/>
      <color indexed="17"/>
      <name val="Arial"/>
      <family val="2"/>
      <charset val="162"/>
    </font>
    <font>
      <sz val="10"/>
      <name val="MS Sans Serif"/>
      <family val="2"/>
    </font>
    <font>
      <b/>
      <sz val="10"/>
      <name val="MS Sans Serif"/>
      <family val="2"/>
    </font>
    <font>
      <i/>
      <sz val="10"/>
      <name val="Arial"/>
      <family val="2"/>
      <charset val="162"/>
    </font>
    <font>
      <b/>
      <sz val="10"/>
      <color indexed="16"/>
      <name val="Arial"/>
      <family val="2"/>
      <charset val="162"/>
    </font>
    <font>
      <b/>
      <sz val="10"/>
      <color indexed="18"/>
      <name val="Arial"/>
      <family val="2"/>
      <charset val="162"/>
    </font>
    <font>
      <b/>
      <sz val="10"/>
      <name val="Arial"/>
      <family val="2"/>
      <charset val="162"/>
    </font>
    <font>
      <b/>
      <sz val="10"/>
      <color indexed="58"/>
      <name val="Arial"/>
      <family val="2"/>
      <charset val="162"/>
    </font>
    <font>
      <b/>
      <i/>
      <sz val="10"/>
      <color indexed="9"/>
      <name val="Arial"/>
      <family val="2"/>
      <charset val="162"/>
    </font>
    <font>
      <sz val="9"/>
      <name val="Arial"/>
      <family val="2"/>
    </font>
    <font>
      <sz val="9"/>
      <color indexed="12"/>
      <name val="Arial"/>
      <family val="2"/>
    </font>
    <font>
      <b/>
      <u/>
      <sz val="14"/>
      <color rgb="FFFF0000"/>
      <name val="Arial"/>
      <family val="2"/>
      <charset val="162"/>
    </font>
    <font>
      <sz val="14"/>
      <name val="Arial"/>
      <family val="2"/>
      <charset val="162"/>
    </font>
    <font>
      <sz val="10"/>
      <name val="Arial"/>
      <family val="2"/>
      <charset val="162"/>
    </font>
  </fonts>
  <fills count="15">
    <fill>
      <patternFill patternType="none"/>
    </fill>
    <fill>
      <patternFill patternType="gray125"/>
    </fill>
    <fill>
      <patternFill patternType="mediumGray">
        <fgColor indexed="22"/>
      </patternFill>
    </fill>
    <fill>
      <patternFill patternType="solid">
        <fgColor indexed="18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9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9"/>
      </left>
      <right style="thin">
        <color indexed="9"/>
      </right>
      <top style="medium">
        <color auto="1"/>
      </top>
      <bottom/>
      <diagonal/>
    </border>
    <border>
      <left/>
      <right style="thin">
        <color indexed="9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2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 applyNumberFormat="0" applyFont="0" applyFill="0" applyBorder="0" applyAlignment="0" applyProtection="0">
      <alignment horizontal="left"/>
    </xf>
    <xf numFmtId="15" fontId="8" fillId="0" borderId="0" applyFont="0" applyFill="0" applyBorder="0" applyAlignment="0" applyProtection="0"/>
    <xf numFmtId="4" fontId="8" fillId="0" borderId="0" applyFont="0" applyFill="0" applyBorder="0" applyAlignment="0" applyProtection="0"/>
    <xf numFmtId="0" fontId="9" fillId="0" borderId="1">
      <alignment horizontal="center"/>
    </xf>
    <xf numFmtId="3" fontId="8" fillId="0" borderId="0" applyFont="0" applyFill="0" applyBorder="0" applyAlignment="0" applyProtection="0"/>
    <xf numFmtId="0" fontId="8" fillId="2" borderId="0" applyNumberFormat="0" applyFont="0" applyBorder="0" applyAlignment="0" applyProtection="0"/>
    <xf numFmtId="0" fontId="20" fillId="0" borderId="0"/>
    <xf numFmtId="43" fontId="1" fillId="0" borderId="0" applyFont="0" applyFill="0" applyBorder="0" applyAlignment="0" applyProtection="0"/>
    <xf numFmtId="0" fontId="20" fillId="0" borderId="0"/>
  </cellStyleXfs>
  <cellXfs count="91">
    <xf numFmtId="0" fontId="0" fillId="0" borderId="0" xfId="0"/>
    <xf numFmtId="0" fontId="3" fillId="3" borderId="2" xfId="0" applyFont="1" applyFill="1" applyBorder="1" applyAlignment="1">
      <alignment horizontal="center"/>
    </xf>
    <xf numFmtId="0" fontId="2" fillId="4" borderId="2" xfId="0" applyFont="1" applyFill="1" applyBorder="1" applyAlignment="1" applyProtection="1">
      <alignment horizontal="center"/>
      <protection locked="0"/>
    </xf>
    <xf numFmtId="167" fontId="2" fillId="4" borderId="2" xfId="0" applyNumberFormat="1" applyFont="1" applyFill="1" applyBorder="1" applyAlignment="1" applyProtection="1">
      <alignment horizontal="center"/>
      <protection locked="0"/>
    </xf>
    <xf numFmtId="2" fontId="2" fillId="4" borderId="2" xfId="0" applyNumberFormat="1" applyFont="1" applyFill="1" applyBorder="1" applyAlignment="1" applyProtection="1">
      <alignment horizontal="center"/>
      <protection locked="0"/>
    </xf>
    <xf numFmtId="0" fontId="5" fillId="0" borderId="0" xfId="0" applyFont="1" applyAlignment="1">
      <alignment horizontal="center"/>
    </xf>
    <xf numFmtId="168" fontId="4" fillId="0" borderId="0" xfId="2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168" fontId="11" fillId="0" borderId="0" xfId="2" applyNumberFormat="1" applyFont="1" applyFill="1" applyBorder="1" applyAlignment="1">
      <alignment horizontal="center"/>
    </xf>
    <xf numFmtId="0" fontId="0" fillId="0" borderId="0" xfId="0" applyBorder="1"/>
    <xf numFmtId="0" fontId="13" fillId="0" borderId="0" xfId="0" applyFont="1" applyBorder="1" applyAlignment="1">
      <alignment horizontal="right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10" fillId="0" borderId="0" xfId="0" applyFont="1" applyAlignment="1">
      <alignment horizontal="right"/>
    </xf>
    <xf numFmtId="164" fontId="0" fillId="0" borderId="0" xfId="0" applyNumberFormat="1"/>
    <xf numFmtId="3" fontId="14" fillId="8" borderId="13" xfId="0" applyNumberFormat="1" applyFont="1" applyFill="1" applyBorder="1"/>
    <xf numFmtId="0" fontId="3" fillId="5" borderId="0" xfId="0" applyFont="1" applyFill="1" applyBorder="1" applyAlignment="1">
      <alignment horizontal="center" wrapText="1"/>
    </xf>
    <xf numFmtId="0" fontId="7" fillId="7" borderId="14" xfId="0" applyFont="1" applyFill="1" applyBorder="1" applyAlignment="1">
      <alignment horizontal="center"/>
    </xf>
    <xf numFmtId="0" fontId="7" fillId="7" borderId="15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 wrapText="1"/>
    </xf>
    <xf numFmtId="0" fontId="3" fillId="5" borderId="16" xfId="0" applyFont="1" applyFill="1" applyBorder="1" applyAlignment="1">
      <alignment horizontal="center" vertical="center" wrapText="1"/>
    </xf>
    <xf numFmtId="168" fontId="11" fillId="7" borderId="14" xfId="2" applyNumberFormat="1" applyFont="1" applyFill="1" applyBorder="1" applyAlignment="1">
      <alignment horizontal="center"/>
    </xf>
    <xf numFmtId="168" fontId="11" fillId="7" borderId="15" xfId="2" applyNumberFormat="1" applyFont="1" applyFill="1" applyBorder="1" applyAlignment="1">
      <alignment horizontal="center"/>
    </xf>
    <xf numFmtId="10" fontId="12" fillId="0" borderId="0" xfId="2" applyNumberFormat="1" applyFont="1" applyFill="1" applyBorder="1" applyAlignment="1">
      <alignment horizontal="center"/>
    </xf>
    <xf numFmtId="10" fontId="1" fillId="0" borderId="0" xfId="2" applyNumberFormat="1" applyAlignment="1">
      <alignment horizontal="left"/>
    </xf>
    <xf numFmtId="0" fontId="7" fillId="0" borderId="0" xfId="0" applyFont="1" applyFill="1" applyBorder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right" indent="1"/>
    </xf>
    <xf numFmtId="0" fontId="17" fillId="0" borderId="0" xfId="0" applyFont="1"/>
    <xf numFmtId="166" fontId="16" fillId="0" borderId="0" xfId="1" applyNumberFormat="1" applyFont="1"/>
    <xf numFmtId="169" fontId="13" fillId="10" borderId="14" xfId="0" applyNumberFormat="1" applyFont="1" applyFill="1" applyBorder="1" applyAlignment="1">
      <alignment horizontal="center"/>
    </xf>
    <xf numFmtId="170" fontId="1" fillId="9" borderId="0" xfId="2" applyNumberFormat="1" applyFill="1" applyBorder="1"/>
    <xf numFmtId="170" fontId="13" fillId="6" borderId="0" xfId="0" applyNumberFormat="1" applyFont="1" applyFill="1" applyBorder="1"/>
    <xf numFmtId="0" fontId="13" fillId="0" borderId="0" xfId="0" applyFont="1"/>
    <xf numFmtId="0" fontId="13" fillId="0" borderId="0" xfId="0" applyFont="1" applyAlignment="1">
      <alignment horizontal="right"/>
    </xf>
    <xf numFmtId="0" fontId="6" fillId="5" borderId="11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wrapText="1"/>
    </xf>
    <xf numFmtId="0" fontId="3" fillId="5" borderId="10" xfId="0" applyFont="1" applyFill="1" applyBorder="1" applyAlignment="1">
      <alignment horizontal="center" wrapText="1"/>
    </xf>
    <xf numFmtId="0" fontId="7" fillId="0" borderId="20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169" fontId="13" fillId="10" borderId="15" xfId="0" applyNumberFormat="1" applyFont="1" applyFill="1" applyBorder="1" applyAlignment="1">
      <alignment horizontal="center"/>
    </xf>
    <xf numFmtId="0" fontId="18" fillId="12" borderId="22" xfId="0" applyFont="1" applyFill="1" applyBorder="1"/>
    <xf numFmtId="0" fontId="18" fillId="12" borderId="23" xfId="0" applyFont="1" applyFill="1" applyBorder="1"/>
    <xf numFmtId="0" fontId="19" fillId="12" borderId="23" xfId="0" applyFont="1" applyFill="1" applyBorder="1"/>
    <xf numFmtId="0" fontId="6" fillId="5" borderId="10" xfId="0" applyFont="1" applyFill="1" applyBorder="1" applyAlignment="1">
      <alignment horizontal="center" vertical="center" wrapText="1"/>
    </xf>
    <xf numFmtId="10" fontId="13" fillId="11" borderId="0" xfId="2" applyNumberFormat="1" applyFont="1" applyFill="1" applyBorder="1" applyAlignment="1">
      <alignment horizontal="center"/>
    </xf>
    <xf numFmtId="10" fontId="13" fillId="11" borderId="1" xfId="2" applyNumberFormat="1" applyFont="1" applyFill="1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13" fillId="0" borderId="25" xfId="0" applyFont="1" applyBorder="1" applyAlignment="1">
      <alignment horizontal="right"/>
    </xf>
    <xf numFmtId="0" fontId="0" fillId="13" borderId="26" xfId="0" applyFill="1" applyBorder="1"/>
    <xf numFmtId="2" fontId="13" fillId="14" borderId="21" xfId="0" applyNumberFormat="1" applyFont="1" applyFill="1" applyBorder="1" applyAlignment="1">
      <alignment horizontal="center" vertical="center"/>
    </xf>
    <xf numFmtId="2" fontId="13" fillId="14" borderId="17" xfId="0" applyNumberFormat="1" applyFont="1" applyFill="1" applyBorder="1" applyAlignment="1">
      <alignment horizontal="center" vertical="center"/>
    </xf>
    <xf numFmtId="2" fontId="13" fillId="10" borderId="0" xfId="0" applyNumberFormat="1" applyFont="1" applyFill="1" applyBorder="1" applyAlignment="1">
      <alignment horizontal="center" vertical="center"/>
    </xf>
    <xf numFmtId="2" fontId="13" fillId="10" borderId="1" xfId="0" applyNumberFormat="1" applyFont="1" applyFill="1" applyBorder="1" applyAlignment="1">
      <alignment horizontal="center" vertical="center"/>
    </xf>
    <xf numFmtId="166" fontId="7" fillId="0" borderId="20" xfId="1" applyNumberFormat="1" applyFont="1" applyFill="1" applyBorder="1" applyAlignment="1">
      <alignment horizontal="center"/>
    </xf>
    <xf numFmtId="166" fontId="13" fillId="10" borderId="11" xfId="0" applyNumberFormat="1" applyFont="1" applyFill="1" applyBorder="1" applyAlignment="1">
      <alignment horizontal="center"/>
    </xf>
    <xf numFmtId="166" fontId="13" fillId="10" borderId="12" xfId="0" applyNumberFormat="1" applyFont="1" applyFill="1" applyBorder="1" applyAlignment="1">
      <alignment horizontal="center"/>
    </xf>
    <xf numFmtId="166" fontId="13" fillId="10" borderId="20" xfId="0" applyNumberFormat="1" applyFont="1" applyFill="1" applyBorder="1" applyAlignment="1">
      <alignment horizontal="center"/>
    </xf>
    <xf numFmtId="166" fontId="7" fillId="0" borderId="11" xfId="1" applyNumberFormat="1" applyFont="1" applyFill="1" applyBorder="1" applyAlignment="1">
      <alignment horizontal="center"/>
    </xf>
    <xf numFmtId="166" fontId="7" fillId="0" borderId="12" xfId="10" applyNumberFormat="1" applyFont="1" applyFill="1" applyBorder="1" applyAlignment="1">
      <alignment horizontal="center" vertical="center"/>
    </xf>
    <xf numFmtId="166" fontId="7" fillId="0" borderId="20" xfId="10" applyNumberFormat="1" applyFont="1" applyFill="1" applyBorder="1" applyAlignment="1">
      <alignment horizontal="center" vertical="center"/>
    </xf>
    <xf numFmtId="166" fontId="7" fillId="0" borderId="27" xfId="1" applyNumberFormat="1" applyFont="1" applyFill="1" applyBorder="1" applyAlignment="1">
      <alignment horizontal="center"/>
    </xf>
    <xf numFmtId="0" fontId="7" fillId="0" borderId="27" xfId="0" applyFont="1" applyFill="1" applyBorder="1" applyAlignment="1">
      <alignment horizontal="center"/>
    </xf>
    <xf numFmtId="0" fontId="7" fillId="0" borderId="29" xfId="0" applyFont="1" applyFill="1" applyBorder="1" applyAlignment="1">
      <alignment horizontal="center"/>
    </xf>
    <xf numFmtId="168" fontId="11" fillId="0" borderId="0" xfId="2" applyNumberFormat="1" applyFont="1" applyFill="1" applyBorder="1" applyAlignment="1">
      <alignment horizontal="center"/>
    </xf>
    <xf numFmtId="10" fontId="12" fillId="0" borderId="0" xfId="2" applyNumberFormat="1" applyFont="1" applyFill="1" applyBorder="1" applyAlignment="1">
      <alignment horizontal="center"/>
    </xf>
    <xf numFmtId="10" fontId="1" fillId="0" borderId="0" xfId="2" applyNumberFormat="1" applyAlignment="1">
      <alignment horizontal="left"/>
    </xf>
    <xf numFmtId="170" fontId="1" fillId="9" borderId="0" xfId="2" applyNumberFormat="1" applyFill="1" applyBorder="1"/>
    <xf numFmtId="10" fontId="13" fillId="11" borderId="29" xfId="2" applyNumberFormat="1" applyFont="1" applyFill="1" applyBorder="1" applyAlignment="1">
      <alignment horizontal="center"/>
    </xf>
    <xf numFmtId="0" fontId="7" fillId="0" borderId="27" xfId="11" applyFont="1" applyFill="1" applyBorder="1" applyAlignment="1">
      <alignment horizontal="center"/>
    </xf>
    <xf numFmtId="0" fontId="7" fillId="0" borderId="28" xfId="11" applyFont="1" applyFill="1" applyBorder="1" applyAlignment="1">
      <alignment horizontal="center"/>
    </xf>
    <xf numFmtId="10" fontId="13" fillId="11" borderId="27" xfId="2" applyNumberFormat="1" applyFont="1" applyFill="1" applyBorder="1" applyAlignment="1">
      <alignment horizontal="center"/>
    </xf>
    <xf numFmtId="10" fontId="13" fillId="11" borderId="28" xfId="2" applyNumberFormat="1" applyFont="1" applyFill="1" applyBorder="1" applyAlignment="1">
      <alignment horizontal="center"/>
    </xf>
    <xf numFmtId="0" fontId="7" fillId="0" borderId="27" xfId="9" applyFont="1" applyFill="1" applyBorder="1" applyAlignment="1">
      <alignment horizontal="center" vertical="center"/>
    </xf>
    <xf numFmtId="0" fontId="7" fillId="0" borderId="28" xfId="9" applyFont="1" applyFill="1" applyBorder="1" applyAlignment="1">
      <alignment horizontal="center" vertical="center"/>
    </xf>
    <xf numFmtId="0" fontId="0" fillId="0" borderId="0" xfId="0" applyFill="1" applyBorder="1"/>
    <xf numFmtId="10" fontId="13" fillId="0" borderId="0" xfId="2" applyNumberFormat="1" applyFont="1" applyFill="1" applyBorder="1" applyAlignment="1">
      <alignment horizontal="center"/>
    </xf>
    <xf numFmtId="2" fontId="13" fillId="0" borderId="0" xfId="0" applyNumberFormat="1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10" fontId="13" fillId="11" borderId="9" xfId="2" applyNumberFormat="1" applyFont="1" applyFill="1" applyBorder="1" applyAlignment="1">
      <alignment horizontal="center"/>
    </xf>
    <xf numFmtId="2" fontId="13" fillId="10" borderId="9" xfId="0" applyNumberFormat="1" applyFont="1" applyFill="1" applyBorder="1" applyAlignment="1">
      <alignment horizontal="center" vertical="center"/>
    </xf>
    <xf numFmtId="2" fontId="13" fillId="14" borderId="10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</cellXfs>
  <cellStyles count="12">
    <cellStyle name="Comma" xfId="1" builtinId="3"/>
    <cellStyle name="Comma 2" xfId="10" xr:uid="{00000000-0005-0000-0000-000035000000}"/>
    <cellStyle name="Normal" xfId="0" builtinId="0"/>
    <cellStyle name="Normal 2" xfId="11" xr:uid="{00000000-0005-0000-0000-00000E000000}"/>
    <cellStyle name="Normal 3" xfId="9" xr:uid="{00000000-0005-0000-0000-000036000000}"/>
    <cellStyle name="Percent" xfId="2" builtinId="5"/>
    <cellStyle name="PSChar" xfId="3" xr:uid="{00000000-0005-0000-0000-000003000000}"/>
    <cellStyle name="PSDate" xfId="4" xr:uid="{00000000-0005-0000-0000-000004000000}"/>
    <cellStyle name="PSDec" xfId="5" xr:uid="{00000000-0005-0000-0000-000005000000}"/>
    <cellStyle name="PSHeading" xfId="6" xr:uid="{00000000-0005-0000-0000-000006000000}"/>
    <cellStyle name="PSInt" xfId="7" xr:uid="{00000000-0005-0000-0000-000007000000}"/>
    <cellStyle name="PSSpacer" xfId="8" xr:uid="{00000000-0005-0000-0000-000008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7DB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Market Penetration</a:t>
            </a:r>
          </a:p>
        </c:rich>
      </c:tx>
      <c:layout>
        <c:manualLayout>
          <c:xMode val="edge"/>
          <c:yMode val="edge"/>
          <c:x val="0.35490264036197999"/>
          <c:y val="3.594782714150310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8039403414911505E-2"/>
          <c:y val="0.15686324570837701"/>
          <c:w val="0.87647226652930998"/>
          <c:h val="0.68954468425974103"/>
        </c:manualLayout>
      </c:layout>
      <c:lineChart>
        <c:grouping val="standard"/>
        <c:varyColors val="0"/>
        <c:ser>
          <c:idx val="0"/>
          <c:order val="0"/>
          <c:spPr>
            <a:ln w="25400">
              <a:solidFill>
                <a:srgbClr val="0000FF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'Market Template'!$B$11:$B$23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'Market Template'!$E$11:$E$23</c:f>
              <c:numCache>
                <c:formatCode>0.00%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78-4C64-9828-8BEF22748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8222752"/>
        <c:axId val="1437081552"/>
      </c:lineChart>
      <c:catAx>
        <c:axId val="1448222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tr-TR"/>
                  <a:t>Half</a:t>
                </a:r>
                <a:r>
                  <a:rPr lang="tr-TR" baseline="0"/>
                  <a:t> </a:t>
                </a: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87309168250520397"/>
              <c:y val="0.7615498248592530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45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70815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37081552"/>
        <c:scaling>
          <c:orientation val="minMax"/>
          <c:max val="1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Penetration</a:t>
                </a:r>
              </a:p>
            </c:rich>
          </c:tx>
          <c:layout>
            <c:manualLayout>
              <c:xMode val="edge"/>
              <c:yMode val="edge"/>
              <c:x val="0.111764919892999"/>
              <c:y val="0.16993518285074199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8222752"/>
        <c:crosses val="autoZero"/>
        <c:crossBetween val="between"/>
      </c:valAx>
      <c:spPr>
        <a:solidFill>
          <a:srgbClr val="FFFF99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Market Penetration</a:t>
            </a:r>
          </a:p>
        </c:rich>
      </c:tx>
      <c:layout>
        <c:manualLayout>
          <c:xMode val="edge"/>
          <c:yMode val="edge"/>
          <c:x val="0.35490264036197999"/>
          <c:y val="3.594782714150310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8039403414911505E-2"/>
          <c:y val="0.15686324570837701"/>
          <c:w val="0.87647226652930998"/>
          <c:h val="0.68954468425974103"/>
        </c:manualLayout>
      </c:layout>
      <c:lineChart>
        <c:grouping val="standard"/>
        <c:varyColors val="0"/>
        <c:ser>
          <c:idx val="0"/>
          <c:order val="0"/>
          <c:spPr>
            <a:ln w="25400">
              <a:solidFill>
                <a:srgbClr val="0000FF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'Market Completed'!$B$11:$B$23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'Market Completed'!$E$11:$E$23</c:f>
              <c:numCache>
                <c:formatCode>0.00%</c:formatCode>
                <c:ptCount val="13"/>
                <c:pt idx="0">
                  <c:v>8.275E-4</c:v>
                </c:pt>
                <c:pt idx="1">
                  <c:v>2.1781249999999999E-3</c:v>
                </c:pt>
                <c:pt idx="2">
                  <c:v>4.2723750000000001E-3</c:v>
                </c:pt>
                <c:pt idx="3">
                  <c:v>8.7539999999999996E-3</c:v>
                </c:pt>
                <c:pt idx="4">
                  <c:v>1.3859875000000001E-2</c:v>
                </c:pt>
                <c:pt idx="5">
                  <c:v>2.0942374999999999E-2</c:v>
                </c:pt>
                <c:pt idx="6">
                  <c:v>2.797875E-2</c:v>
                </c:pt>
                <c:pt idx="7">
                  <c:v>3.6323500000000002E-2</c:v>
                </c:pt>
                <c:pt idx="8">
                  <c:v>4.3116874999999999E-2</c:v>
                </c:pt>
                <c:pt idx="9">
                  <c:v>5.0835875000000003E-2</c:v>
                </c:pt>
                <c:pt idx="10">
                  <c:v>5.8942374999999998E-2</c:v>
                </c:pt>
                <c:pt idx="11">
                  <c:v>6.8892624999999999E-2</c:v>
                </c:pt>
                <c:pt idx="12">
                  <c:v>7.8412999999999997E-2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0E-47B5-8046-1FBA9E205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6312688"/>
        <c:axId val="1446271648"/>
      </c:lineChart>
      <c:catAx>
        <c:axId val="1446312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tr-TR"/>
                  <a:t>Half</a:t>
                </a:r>
                <a:r>
                  <a:rPr lang="tr-TR" baseline="0"/>
                  <a:t> Year</a:t>
                </a:r>
              </a:p>
            </c:rich>
          </c:tx>
          <c:layout>
            <c:manualLayout>
              <c:xMode val="edge"/>
              <c:yMode val="edge"/>
              <c:x val="0.87309168250520397"/>
              <c:y val="0.7814870529243540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45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62716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6271648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Penetration</a:t>
                </a:r>
              </a:p>
            </c:rich>
          </c:tx>
          <c:layout>
            <c:manualLayout>
              <c:xMode val="edge"/>
              <c:yMode val="edge"/>
              <c:x val="0.111764919892999"/>
              <c:y val="0.16993518285074199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6312688"/>
        <c:crosses val="autoZero"/>
        <c:crossBetween val="between"/>
      </c:valAx>
      <c:spPr>
        <a:solidFill>
          <a:srgbClr val="FFFF99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Market Penetration</a:t>
            </a:r>
          </a:p>
        </c:rich>
      </c:tx>
      <c:layout>
        <c:manualLayout>
          <c:xMode val="edge"/>
          <c:yMode val="edge"/>
          <c:x val="0.39518440929339599"/>
          <c:y val="3.11804008908686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056664179150999"/>
          <c:y val="0.129175946547884"/>
          <c:w val="0.87960400778207504"/>
          <c:h val="0.77060133630289696"/>
        </c:manualLayout>
      </c:layout>
      <c:lineChart>
        <c:grouping val="standard"/>
        <c:varyColors val="0"/>
        <c:ser>
          <c:idx val="1"/>
          <c:order val="0"/>
          <c:spPr>
            <a:ln w="12700">
              <a:solidFill>
                <a:srgbClr val="FF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val>
            <c:numRef>
              <c:f>Gompertz!$C$11:$C$50</c:f>
              <c:numCache>
                <c:formatCode>0.0%</c:formatCode>
                <c:ptCount val="40"/>
                <c:pt idx="0">
                  <c:v>1.4125426112241496E-11</c:v>
                </c:pt>
                <c:pt idx="1">
                  <c:v>9.2143946176632968E-10</c:v>
                </c:pt>
                <c:pt idx="2">
                  <c:v>2.9887919662399458E-8</c:v>
                </c:pt>
                <c:pt idx="3">
                  <c:v>5.417917910998092E-7</c:v>
                </c:pt>
                <c:pt idx="4">
                  <c:v>6.0497187008814169E-6</c:v>
                </c:pt>
                <c:pt idx="5">
                  <c:v>4.5122715819502854E-5</c:v>
                </c:pt>
                <c:pt idx="6">
                  <c:v>2.4050202133080249E-4</c:v>
                </c:pt>
                <c:pt idx="7">
                  <c:v>9.6897131287318234E-4</c:v>
                </c:pt>
                <c:pt idx="8">
                  <c:v>3.0924002703858772E-3</c:v>
                </c:pt>
                <c:pt idx="9">
                  <c:v>8.128271113074105E-3</c:v>
                </c:pt>
                <c:pt idx="10">
                  <c:v>1.8176616298686943E-2</c:v>
                </c:pt>
                <c:pt idx="11">
                  <c:v>3.5528582765885712E-2</c:v>
                </c:pt>
                <c:pt idx="12">
                  <c:v>6.208224558285521E-2</c:v>
                </c:pt>
                <c:pt idx="13">
                  <c:v>9.8814733182425507E-2</c:v>
                </c:pt>
                <c:pt idx="14">
                  <c:v>0.14551894009979804</c:v>
                </c:pt>
                <c:pt idx="15">
                  <c:v>0.20086581667107178</c:v>
                </c:pt>
                <c:pt idx="16">
                  <c:v>0.26271347211402435</c:v>
                </c:pt>
                <c:pt idx="17">
                  <c:v>0.32852118633276489</c:v>
                </c:pt>
                <c:pt idx="18">
                  <c:v>0.39573948074187376</c:v>
                </c:pt>
                <c:pt idx="19">
                  <c:v>0.46209934350198245</c:v>
                </c:pt>
                <c:pt idx="20">
                  <c:v>0.5257778389003519</c:v>
                </c:pt>
                <c:pt idx="21">
                  <c:v>0.58545433641523814</c:v>
                </c:pt>
                <c:pt idx="22">
                  <c:v>0.64028834568232051</c:v>
                </c:pt>
                <c:pt idx="23">
                  <c:v>0.68985173836903457</c:v>
                </c:pt>
                <c:pt idx="24">
                  <c:v>0.73404204107419824</c:v>
                </c:pt>
                <c:pt idx="25">
                  <c:v>0.77299497368167536</c:v>
                </c:pt>
                <c:pt idx="26">
                  <c:v>0.80700660952710856</c:v>
                </c:pt>
                <c:pt idx="27">
                  <c:v>0.83646968756043982</c:v>
                </c:pt>
                <c:pt idx="28">
                  <c:v>0.86182482970992635</c:v>
                </c:pt>
                <c:pt idx="29">
                  <c:v>0.88352532323524313</c:v>
                </c:pt>
                <c:pt idx="30">
                  <c:v>0.9020132085468513</c:v>
                </c:pt>
                <c:pt idx="31">
                  <c:v>0.91770421612819086</c:v>
                </c:pt>
                <c:pt idx="32">
                  <c:v>0.93097928715049716</c:v>
                </c:pt>
                <c:pt idx="33">
                  <c:v>0.94218077143574053</c:v>
                </c:pt>
                <c:pt idx="34">
                  <c:v>0.951611794110508</c:v>
                </c:pt>
                <c:pt idx="35">
                  <c:v>0.95953765126016277</c:v>
                </c:pt>
                <c:pt idx="36">
                  <c:v>0.96618840660158267</c:v>
                </c:pt>
                <c:pt idx="37">
                  <c:v>0.97176210914106009</c:v>
                </c:pt>
                <c:pt idx="38">
                  <c:v>0.97642824058346911</c:v>
                </c:pt>
                <c:pt idx="39">
                  <c:v>0.98033114009472577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7C-4992-BADC-99C4E368E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0115984"/>
        <c:axId val="1450123456"/>
      </c:lineChart>
      <c:catAx>
        <c:axId val="1450115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tr-TR"/>
                  <a:t>Period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89322159291492098"/>
              <c:y val="0.837416481069041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012345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450123456"/>
        <c:scaling>
          <c:orientation val="minMax"/>
          <c:max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Market Penetration</a:t>
                </a:r>
              </a:p>
            </c:rich>
          </c:tx>
          <c:layout>
            <c:manualLayout>
              <c:xMode val="edge"/>
              <c:yMode val="edge"/>
              <c:x val="0.116147389111321"/>
              <c:y val="0.142538975501114"/>
            </c:manualLayout>
          </c:layout>
          <c:overlay val="0"/>
          <c:spPr>
            <a:noFill/>
            <a:ln w="25400">
              <a:noFill/>
            </a:ln>
          </c:spPr>
        </c:title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0115984"/>
        <c:crosses val="autoZero"/>
        <c:crossBetween val="between"/>
      </c:valAx>
      <c:spPr>
        <a:solidFill>
          <a:srgbClr val="FFFFCC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Comparing the Forecasting Model to Past Data</a:t>
            </a:r>
          </a:p>
        </c:rich>
      </c:tx>
      <c:layout>
        <c:manualLayout>
          <c:xMode val="edge"/>
          <c:yMode val="edge"/>
          <c:x val="0.17184658849994"/>
          <c:y val="3.333341680042269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1407759840393496E-2"/>
          <c:y val="0.14615421212492999"/>
          <c:w val="0.86471740809012299"/>
          <c:h val="0.76410447742507503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'Gompertz-fit'!$A$13:$A$25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'Gompertz-fit'!$B$13:$B$25</c:f>
              <c:numCache>
                <c:formatCode>0.00%</c:formatCode>
                <c:ptCount val="13"/>
                <c:pt idx="0">
                  <c:v>8.275E-4</c:v>
                </c:pt>
                <c:pt idx="1">
                  <c:v>2.1781249999999999E-3</c:v>
                </c:pt>
                <c:pt idx="2">
                  <c:v>4.2723750000000001E-3</c:v>
                </c:pt>
                <c:pt idx="3">
                  <c:v>8.7539999999999996E-3</c:v>
                </c:pt>
                <c:pt idx="4">
                  <c:v>1.3859875000000001E-2</c:v>
                </c:pt>
                <c:pt idx="5">
                  <c:v>2.0942374999999999E-2</c:v>
                </c:pt>
                <c:pt idx="6">
                  <c:v>2.797875E-2</c:v>
                </c:pt>
                <c:pt idx="7">
                  <c:v>3.6323500000000002E-2</c:v>
                </c:pt>
                <c:pt idx="8">
                  <c:v>4.3116874999999999E-2</c:v>
                </c:pt>
                <c:pt idx="9">
                  <c:v>5.0835875000000003E-2</c:v>
                </c:pt>
                <c:pt idx="10">
                  <c:v>5.8942374999999998E-2</c:v>
                </c:pt>
                <c:pt idx="11">
                  <c:v>6.8892624999999999E-2</c:v>
                </c:pt>
                <c:pt idx="12">
                  <c:v>7.8412999999999997E-2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1B-4AD6-AEE0-6D9229B85440}"/>
            </c:ext>
          </c:extLst>
        </c:ser>
        <c:ser>
          <c:idx val="1"/>
          <c:order val="1"/>
          <c:spPr>
            <a:ln w="12700">
              <a:solidFill>
                <a:srgbClr val="FF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'Gompertz-fit'!$A$13:$A$25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'Gompertz-fit'!$C$13:$C$25</c:f>
              <c:numCache>
                <c:formatCode>0.0%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1B-4AD6-AEE0-6D9229B85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8618496"/>
        <c:axId val="1445276176"/>
      </c:lineChart>
      <c:catAx>
        <c:axId val="1448618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Period</a:t>
                </a:r>
              </a:p>
            </c:rich>
          </c:tx>
          <c:layout>
            <c:manualLayout>
              <c:xMode val="edge"/>
              <c:yMode val="edge"/>
              <c:x val="0.86654556328693"/>
              <c:y val="0.8538482918877500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52761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5276176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Market Penetration</a:t>
                </a:r>
              </a:p>
            </c:rich>
          </c:tx>
          <c:layout>
            <c:manualLayout>
              <c:xMode val="edge"/>
              <c:yMode val="edge"/>
              <c:x val="0.15356503653186099"/>
              <c:y val="0.161538866032818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8618496"/>
        <c:crosses val="autoZero"/>
        <c:crossBetween val="between"/>
      </c:valAx>
      <c:spPr>
        <a:solidFill>
          <a:srgbClr val="FFFFCC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trlProps/ctrlProp1.xml><?xml version="1.0" encoding="utf-8"?>
<formControlPr xmlns="http://schemas.microsoft.com/office/spreadsheetml/2009/9/main" objectType="Scroll" dx="15" fmlaLink="$A$3" max="120" min="80" page="10" val="100"/>
</file>

<file path=xl/ctrlProps/ctrlProp2.xml><?xml version="1.0" encoding="utf-8"?>
<formControlPr xmlns="http://schemas.microsoft.com/office/spreadsheetml/2009/9/main" objectType="Scroll" dx="15" fmlaLink="$B$3" max="500" min="100" page="5" val="183"/>
</file>

<file path=xl/ctrlProps/ctrlProp3.xml><?xml version="1.0" encoding="utf-8"?>
<formControlPr xmlns="http://schemas.microsoft.com/office/spreadsheetml/2009/9/main" objectType="Scroll" dx="15" fmlaLink="$C$3" inc="10" max="5000" min="500" page="500" val="3000"/>
</file>

<file path=xl/ctrlProps/ctrlProp4.xml><?xml version="1.0" encoding="utf-8"?>
<formControlPr xmlns="http://schemas.microsoft.com/office/spreadsheetml/2009/9/main" objectType="Scroll" dx="15" fmlaLink="$B$3" max="500" min="100" page="5" val="210"/>
</file>

<file path=xl/ctrlProps/ctrlProp5.xml><?xml version="1.0" encoding="utf-8"?>
<formControlPr xmlns="http://schemas.microsoft.com/office/spreadsheetml/2009/9/main" objectType="Scroll" dx="15" fmlaLink="$C$3" inc="10" max="5000" min="500" page="500" val="290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19050</xdr:rowOff>
    </xdr:from>
    <xdr:to>
      <xdr:col>13</xdr:col>
      <xdr:colOff>295275</xdr:colOff>
      <xdr:row>21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6</xdr:row>
      <xdr:rowOff>19050</xdr:rowOff>
    </xdr:from>
    <xdr:to>
      <xdr:col>13</xdr:col>
      <xdr:colOff>304800</xdr:colOff>
      <xdr:row>20</xdr:row>
      <xdr:rowOff>104775</xdr:rowOff>
    </xdr:to>
    <xdr:graphicFrame macro="">
      <xdr:nvGraphicFramePr>
        <xdr:cNvPr id="8193" name="Chart 1">
          <a:extLst>
            <a:ext uri="{FF2B5EF4-FFF2-40B4-BE49-F238E27FC236}">
              <a16:creationId xmlns:a16="http://schemas.microsoft.com/office/drawing/2014/main" id="{00000000-0008-0000-0100-0000012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9</xdr:row>
      <xdr:rowOff>19050</xdr:rowOff>
    </xdr:from>
    <xdr:to>
      <xdr:col>14</xdr:col>
      <xdr:colOff>285750</xdr:colOff>
      <xdr:row>33</xdr:row>
      <xdr:rowOff>95250</xdr:rowOff>
    </xdr:to>
    <xdr:graphicFrame macro="">
      <xdr:nvGraphicFramePr>
        <xdr:cNvPr id="4097" name="Chart 1">
          <a:extLst>
            <a:ext uri="{FF2B5EF4-FFF2-40B4-BE49-F238E27FC236}">
              <a16:creationId xmlns:a16="http://schemas.microsoft.com/office/drawing/2014/main" id="{00000000-0008-0000-0200-0000011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276225</xdr:colOff>
      <xdr:row>4</xdr:row>
      <xdr:rowOff>76200</xdr:rowOff>
    </xdr:from>
    <xdr:to>
      <xdr:col>13</xdr:col>
      <xdr:colOff>476250</xdr:colOff>
      <xdr:row>7</xdr:row>
      <xdr:rowOff>152400</xdr:rowOff>
    </xdr:to>
    <xdr:sp macro="" textlink="">
      <xdr:nvSpPr>
        <xdr:cNvPr id="4098" name="Text Box 2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SpPr txBox="1">
          <a:spLocks noChangeArrowheads="1"/>
        </xdr:cNvSpPr>
      </xdr:nvSpPr>
      <xdr:spPr bwMode="auto">
        <a:xfrm>
          <a:off x="2695575" y="723900"/>
          <a:ext cx="6296025" cy="561975"/>
        </a:xfrm>
        <a:prstGeom prst="rect">
          <a:avLst/>
        </a:prstGeom>
        <a:solidFill>
          <a:srgbClr val="CCFF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To get a feel for the Gompertz curve, experiment with different values for a, b, and k using the sliders.  Use a: between 0.8 and 1.2, b: between 0.1 and 0.5, k: between 5 and 50.  </a:t>
          </a:r>
        </a:p>
        <a:p>
          <a:pPr algn="l" rtl="0">
            <a:defRPr sz="1000"/>
          </a:pPr>
          <a:r>
            <a:rPr lang="en-US" sz="1200" b="1" i="0" strike="noStrike">
              <a:solidFill>
                <a:srgbClr val="FF0000"/>
              </a:solidFill>
              <a:latin typeface="Arial"/>
              <a:cs typeface="Arial"/>
            </a:rPr>
            <a:t>Do not enter numbers in cells A2:C2.</a:t>
          </a:r>
        </a:p>
      </xdr:txBody>
    </xdr:sp>
    <xdr:clientData/>
  </xdr:twoCellAnchor>
  <xdr:twoCellAnchor>
    <xdr:from>
      <xdr:col>5</xdr:col>
      <xdr:colOff>142875</xdr:colOff>
      <xdr:row>0</xdr:row>
      <xdr:rowOff>142875</xdr:rowOff>
    </xdr:from>
    <xdr:to>
      <xdr:col>10</xdr:col>
      <xdr:colOff>552450</xdr:colOff>
      <xdr:row>3</xdr:row>
      <xdr:rowOff>114300</xdr:rowOff>
    </xdr:to>
    <xdr:sp macro="" textlink="">
      <xdr:nvSpPr>
        <xdr:cNvPr id="4102" name="Text Box 6">
          <a:extLst>
            <a:ext uri="{FF2B5EF4-FFF2-40B4-BE49-F238E27FC236}">
              <a16:creationId xmlns:a16="http://schemas.microsoft.com/office/drawing/2014/main" id="{00000000-0008-0000-0200-000006100000}"/>
            </a:ext>
          </a:extLst>
        </xdr:cNvPr>
        <xdr:cNvSpPr txBox="1">
          <a:spLocks noChangeArrowheads="1"/>
        </xdr:cNvSpPr>
      </xdr:nvSpPr>
      <xdr:spPr bwMode="auto">
        <a:xfrm>
          <a:off x="3781425" y="142875"/>
          <a:ext cx="3457575" cy="457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The Gompertz Model:</a:t>
          </a:r>
        </a:p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Market Penetration (t) = a*EXP(-k*EXP(-b*t))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2</xdr:row>
          <xdr:rowOff>76200</xdr:rowOff>
        </xdr:from>
        <xdr:to>
          <xdr:col>0</xdr:col>
          <xdr:colOff>647700</xdr:colOff>
          <xdr:row>8</xdr:row>
          <xdr:rowOff>76200</xdr:rowOff>
        </xdr:to>
        <xdr:sp macro="" textlink="">
          <xdr:nvSpPr>
            <xdr:cNvPr id="4099" name="Scroll Bar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2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962025</xdr:colOff>
          <xdr:row>2</xdr:row>
          <xdr:rowOff>76200</xdr:rowOff>
        </xdr:from>
        <xdr:to>
          <xdr:col>1</xdr:col>
          <xdr:colOff>1228725</xdr:colOff>
          <xdr:row>8</xdr:row>
          <xdr:rowOff>76200</xdr:rowOff>
        </xdr:to>
        <xdr:sp macro="" textlink="">
          <xdr:nvSpPr>
            <xdr:cNvPr id="4100" name="Scroll Bar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2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828675</xdr:colOff>
          <xdr:row>2</xdr:row>
          <xdr:rowOff>66675</xdr:rowOff>
        </xdr:from>
        <xdr:to>
          <xdr:col>2</xdr:col>
          <xdr:colOff>1095375</xdr:colOff>
          <xdr:row>8</xdr:row>
          <xdr:rowOff>76200</xdr:rowOff>
        </xdr:to>
        <xdr:sp macro="" textlink="">
          <xdr:nvSpPr>
            <xdr:cNvPr id="4101" name="Scroll Bar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2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1</xdr:row>
      <xdr:rowOff>57150</xdr:rowOff>
    </xdr:from>
    <xdr:to>
      <xdr:col>12</xdr:col>
      <xdr:colOff>76200</xdr:colOff>
      <xdr:row>3</xdr:row>
      <xdr:rowOff>123825</xdr:rowOff>
    </xdr:to>
    <xdr:sp macro="" textlink="">
      <xdr:nvSpPr>
        <xdr:cNvPr id="9217" name="Text Box 1">
          <a:extLst>
            <a:ext uri="{FF2B5EF4-FFF2-40B4-BE49-F238E27FC236}">
              <a16:creationId xmlns:a16="http://schemas.microsoft.com/office/drawing/2014/main" id="{00000000-0008-0000-0300-000001240000}"/>
            </a:ext>
          </a:extLst>
        </xdr:cNvPr>
        <xdr:cNvSpPr txBox="1">
          <a:spLocks noChangeArrowheads="1"/>
        </xdr:cNvSpPr>
      </xdr:nvSpPr>
      <xdr:spPr bwMode="auto">
        <a:xfrm>
          <a:off x="3086100" y="219075"/>
          <a:ext cx="5438775" cy="3905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Set a = 1 and find the parameters b and k that yield the best fit to the actual sales data (by inspection) using the sliders.</a:t>
          </a:r>
        </a:p>
      </xdr:txBody>
    </xdr:sp>
    <xdr:clientData/>
  </xdr:twoCellAnchor>
  <xdr:twoCellAnchor>
    <xdr:from>
      <xdr:col>4</xdr:col>
      <xdr:colOff>400050</xdr:colOff>
      <xdr:row>8</xdr:row>
      <xdr:rowOff>114299</xdr:rowOff>
    </xdr:from>
    <xdr:to>
      <xdr:col>13</xdr:col>
      <xdr:colOff>200025</xdr:colOff>
      <xdr:row>26</xdr:row>
      <xdr:rowOff>9524</xdr:rowOff>
    </xdr:to>
    <xdr:graphicFrame macro="">
      <xdr:nvGraphicFramePr>
        <xdr:cNvPr id="9220" name="Chart 4">
          <a:extLst>
            <a:ext uri="{FF2B5EF4-FFF2-40B4-BE49-F238E27FC236}">
              <a16:creationId xmlns:a16="http://schemas.microsoft.com/office/drawing/2014/main" id="{00000000-0008-0000-0300-0000042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</xdr:row>
          <xdr:rowOff>66675</xdr:rowOff>
        </xdr:from>
        <xdr:to>
          <xdr:col>1</xdr:col>
          <xdr:colOff>504825</xdr:colOff>
          <xdr:row>8</xdr:row>
          <xdr:rowOff>85725</xdr:rowOff>
        </xdr:to>
        <xdr:sp macro="" textlink="">
          <xdr:nvSpPr>
            <xdr:cNvPr id="9218" name="Scroll Bar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3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2</xdr:row>
          <xdr:rowOff>76200</xdr:rowOff>
        </xdr:from>
        <xdr:to>
          <xdr:col>2</xdr:col>
          <xdr:colOff>447675</xdr:colOff>
          <xdr:row>8</xdr:row>
          <xdr:rowOff>85725</xdr:rowOff>
        </xdr:to>
        <xdr:sp macro="" textlink="">
          <xdr:nvSpPr>
            <xdr:cNvPr id="9219" name="Scroll Bar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3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5</xdr:col>
      <xdr:colOff>38100</xdr:colOff>
      <xdr:row>4</xdr:row>
      <xdr:rowOff>66675</xdr:rowOff>
    </xdr:from>
    <xdr:to>
      <xdr:col>10</xdr:col>
      <xdr:colOff>447675</xdr:colOff>
      <xdr:row>7</xdr:row>
      <xdr:rowOff>38100</xdr:rowOff>
    </xdr:to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>
          <a:spLocks noChangeArrowheads="1"/>
        </xdr:cNvSpPr>
      </xdr:nvSpPr>
      <xdr:spPr bwMode="auto">
        <a:xfrm>
          <a:off x="4038600" y="714375"/>
          <a:ext cx="3457575" cy="457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The Gompertz Model:</a:t>
          </a:r>
        </a:p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Market Penetration (t) = a*EXP(-k*EXP(-b*t))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0</xdr:row>
      <xdr:rowOff>133350</xdr:rowOff>
    </xdr:from>
    <xdr:to>
      <xdr:col>13</xdr:col>
      <xdr:colOff>247650</xdr:colOff>
      <xdr:row>3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>
          <a:spLocks noChangeArrowheads="1"/>
        </xdr:cNvSpPr>
      </xdr:nvSpPr>
      <xdr:spPr bwMode="auto">
        <a:xfrm>
          <a:off x="2733675" y="133350"/>
          <a:ext cx="5438775" cy="3905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tr-TR" sz="1200" b="1" i="0" strike="noStrike">
              <a:solidFill>
                <a:srgbClr val="000000"/>
              </a:solidFill>
              <a:latin typeface="Arial"/>
              <a:cs typeface="Arial"/>
            </a:rPr>
            <a:t>So now you know the best</a:t>
          </a:r>
          <a:r>
            <a:rPr lang="tr-TR" sz="1200" b="1" i="0" strike="noStrike" baseline="0">
              <a:solidFill>
                <a:srgbClr val="000000"/>
              </a:solidFill>
              <a:latin typeface="Arial"/>
              <a:cs typeface="Arial"/>
            </a:rPr>
            <a:t> b and k values for the gompertz curve that fits best to the past data. Forecast the sales of the next 5 half years according to this model. Assume that market size is 8,000,000.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Relationship Id="rId4" Type="http://schemas.openxmlformats.org/officeDocument/2006/relationships/ctrlProp" Target="../ctrlProps/ctrlProp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23"/>
  <sheetViews>
    <sheetView tabSelected="1" topLeftCell="A6" zoomScale="130" zoomScaleNormal="130" zoomScalePageLayoutView="130" workbookViewId="0">
      <selection activeCell="A10" sqref="A10:E23"/>
    </sheetView>
  </sheetViews>
  <sheetFormatPr defaultColWidth="8.85546875" defaultRowHeight="12.75" x14ac:dyDescent="0.2"/>
  <cols>
    <col min="1" max="1" width="14.42578125" bestFit="1" customWidth="1"/>
    <col min="2" max="2" width="14.42578125" customWidth="1"/>
    <col min="3" max="5" width="14.42578125" bestFit="1" customWidth="1"/>
    <col min="6" max="6" width="12" customWidth="1"/>
    <col min="7" max="7" width="11.7109375" customWidth="1"/>
    <col min="8" max="8" width="12" bestFit="1" customWidth="1"/>
    <col min="9" max="13" width="11" bestFit="1" customWidth="1"/>
  </cols>
  <sheetData>
    <row r="1" spans="1:14" x14ac:dyDescent="0.2">
      <c r="G1" s="28"/>
    </row>
    <row r="2" spans="1:14" x14ac:dyDescent="0.2">
      <c r="A2" s="28"/>
      <c r="B2" s="28"/>
      <c r="C2" s="28"/>
      <c r="D2" s="28"/>
      <c r="E2" s="28"/>
      <c r="F2" s="29"/>
      <c r="G2" s="28"/>
      <c r="H2" s="28"/>
      <c r="I2" s="28"/>
      <c r="J2" s="28"/>
      <c r="K2" s="28"/>
      <c r="L2" s="28"/>
      <c r="M2" s="28"/>
    </row>
    <row r="3" spans="1:14" x14ac:dyDescent="0.2">
      <c r="A3" s="28"/>
      <c r="B3" s="28"/>
      <c r="C3" s="28"/>
      <c r="D3" s="28"/>
      <c r="E3" s="28"/>
      <c r="F3" s="29"/>
      <c r="G3" s="28"/>
      <c r="H3" s="28"/>
      <c r="I3" s="28"/>
      <c r="J3" s="28"/>
      <c r="K3" s="28"/>
      <c r="L3" s="28"/>
      <c r="M3" s="28"/>
    </row>
    <row r="4" spans="1:14" x14ac:dyDescent="0.2">
      <c r="A4" s="28"/>
      <c r="B4" s="28"/>
      <c r="C4" s="28"/>
      <c r="D4" s="28"/>
      <c r="E4" s="28"/>
      <c r="F4" s="29"/>
      <c r="G4" s="28"/>
      <c r="H4" s="28"/>
      <c r="I4" s="30"/>
      <c r="J4" s="28"/>
      <c r="K4" s="28"/>
      <c r="L4" s="28"/>
      <c r="M4" s="28"/>
    </row>
    <row r="5" spans="1:14" x14ac:dyDescent="0.2">
      <c r="A5" s="28"/>
      <c r="B5" s="28"/>
      <c r="C5" s="28"/>
      <c r="D5" s="28"/>
      <c r="E5" s="28"/>
      <c r="F5" s="29"/>
      <c r="G5" s="28"/>
      <c r="H5" s="28"/>
      <c r="I5" s="28"/>
      <c r="J5" s="28"/>
      <c r="K5" s="28"/>
      <c r="L5" s="28"/>
      <c r="M5" s="28"/>
    </row>
    <row r="6" spans="1:14" x14ac:dyDescent="0.2">
      <c r="A6" s="28"/>
      <c r="B6" s="28"/>
      <c r="C6" s="28"/>
      <c r="D6" s="28"/>
      <c r="E6" s="28"/>
      <c r="F6" s="28"/>
      <c r="G6" s="28"/>
      <c r="H6" s="28"/>
      <c r="I6" s="30"/>
      <c r="J6" s="28"/>
      <c r="K6" s="28"/>
      <c r="L6" s="28"/>
      <c r="M6" s="28"/>
    </row>
    <row r="7" spans="1:14" ht="13.5" thickBot="1" x14ac:dyDescent="0.25">
      <c r="A7" s="28"/>
      <c r="B7" s="28"/>
      <c r="C7" s="28"/>
      <c r="D7" s="28"/>
      <c r="E7" s="31"/>
      <c r="F7" s="28"/>
      <c r="G7" s="28"/>
      <c r="H7" s="28"/>
      <c r="I7" s="28"/>
      <c r="J7" s="28"/>
      <c r="K7" s="28"/>
      <c r="L7" s="28"/>
      <c r="M7" s="28"/>
    </row>
    <row r="8" spans="1:14" ht="13.5" thickBot="1" x14ac:dyDescent="0.25">
      <c r="C8" s="35"/>
      <c r="D8" s="36" t="s">
        <v>10</v>
      </c>
      <c r="E8" s="17">
        <v>8000000</v>
      </c>
      <c r="F8" s="28"/>
      <c r="G8" s="28"/>
      <c r="H8" s="28"/>
      <c r="I8" s="28"/>
      <c r="J8" s="28"/>
      <c r="K8" s="28"/>
      <c r="L8" s="28"/>
      <c r="M8" s="28"/>
      <c r="N8" s="28"/>
    </row>
    <row r="9" spans="1:14" ht="13.5" thickBot="1" x14ac:dyDescent="0.25">
      <c r="F9" s="28"/>
      <c r="G9" s="28"/>
      <c r="H9" s="28"/>
      <c r="I9" s="28"/>
      <c r="J9" s="28"/>
      <c r="K9" s="28"/>
      <c r="L9" s="28"/>
      <c r="M9" s="28"/>
      <c r="N9" s="28"/>
    </row>
    <row r="10" spans="1:14" ht="26.25" thickBot="1" x14ac:dyDescent="0.25">
      <c r="A10" s="37" t="s">
        <v>14</v>
      </c>
      <c r="B10" s="38" t="s">
        <v>0</v>
      </c>
      <c r="C10" s="39" t="s">
        <v>15</v>
      </c>
      <c r="D10" s="40" t="s">
        <v>8</v>
      </c>
      <c r="E10" s="41" t="s">
        <v>9</v>
      </c>
      <c r="F10" s="28"/>
      <c r="G10" s="28"/>
      <c r="H10" s="28"/>
      <c r="I10" s="28"/>
      <c r="J10" s="28"/>
      <c r="K10" s="28"/>
      <c r="L10" s="28"/>
      <c r="M10" s="28"/>
      <c r="N10" s="28"/>
    </row>
    <row r="11" spans="1:14" x14ac:dyDescent="0.2">
      <c r="A11" s="69" t="s">
        <v>16</v>
      </c>
      <c r="B11" s="69">
        <v>1</v>
      </c>
      <c r="C11" s="64">
        <v>6620</v>
      </c>
      <c r="D11" s="61"/>
      <c r="E11" s="74"/>
    </row>
    <row r="12" spans="1:14" x14ac:dyDescent="0.2">
      <c r="A12" s="68" t="s">
        <v>17</v>
      </c>
      <c r="B12" s="68">
        <v>2</v>
      </c>
      <c r="C12" s="60">
        <v>10805</v>
      </c>
      <c r="D12" s="63"/>
      <c r="E12" s="77"/>
      <c r="F12" s="16"/>
    </row>
    <row r="13" spans="1:14" x14ac:dyDescent="0.2">
      <c r="A13" s="68" t="s">
        <v>18</v>
      </c>
      <c r="B13" s="68">
        <v>3</v>
      </c>
      <c r="C13" s="60">
        <v>16754</v>
      </c>
      <c r="D13" s="63"/>
      <c r="E13" s="77"/>
    </row>
    <row r="14" spans="1:14" x14ac:dyDescent="0.2">
      <c r="A14" s="68" t="s">
        <v>19</v>
      </c>
      <c r="B14" s="68">
        <v>4</v>
      </c>
      <c r="C14" s="60">
        <v>35853</v>
      </c>
      <c r="D14" s="63"/>
      <c r="E14" s="77"/>
    </row>
    <row r="15" spans="1:14" x14ac:dyDescent="0.2">
      <c r="A15" s="68" t="s">
        <v>20</v>
      </c>
      <c r="B15" s="68">
        <v>5</v>
      </c>
      <c r="C15" s="60">
        <v>40847</v>
      </c>
      <c r="D15" s="63"/>
      <c r="E15" s="77"/>
    </row>
    <row r="16" spans="1:14" x14ac:dyDescent="0.2">
      <c r="A16" s="68" t="s">
        <v>21</v>
      </c>
      <c r="B16" s="68">
        <v>6</v>
      </c>
      <c r="C16" s="60">
        <v>56660</v>
      </c>
      <c r="D16" s="63"/>
      <c r="E16" s="77"/>
    </row>
    <row r="17" spans="1:5" x14ac:dyDescent="0.2">
      <c r="A17" s="68" t="s">
        <v>22</v>
      </c>
      <c r="B17" s="68">
        <v>7</v>
      </c>
      <c r="C17" s="60">
        <v>56291</v>
      </c>
      <c r="D17" s="63"/>
      <c r="E17" s="77"/>
    </row>
    <row r="18" spans="1:5" x14ac:dyDescent="0.2">
      <c r="A18" s="68" t="s">
        <v>23</v>
      </c>
      <c r="B18" s="68">
        <v>8</v>
      </c>
      <c r="C18" s="60">
        <v>66758</v>
      </c>
      <c r="D18" s="63"/>
      <c r="E18" s="77"/>
    </row>
    <row r="19" spans="1:5" x14ac:dyDescent="0.2">
      <c r="A19" s="67" t="s">
        <v>24</v>
      </c>
      <c r="B19" s="68">
        <v>9</v>
      </c>
      <c r="C19" s="60">
        <v>54347</v>
      </c>
      <c r="D19" s="63"/>
      <c r="E19" s="77"/>
    </row>
    <row r="20" spans="1:5" x14ac:dyDescent="0.2">
      <c r="A20" s="79" t="s">
        <v>31</v>
      </c>
      <c r="B20" s="75">
        <v>10</v>
      </c>
      <c r="C20" s="66">
        <v>61752</v>
      </c>
      <c r="D20" s="63"/>
      <c r="E20" s="77"/>
    </row>
    <row r="21" spans="1:5" x14ac:dyDescent="0.2">
      <c r="A21" s="79" t="s">
        <v>34</v>
      </c>
      <c r="B21" s="75">
        <v>11</v>
      </c>
      <c r="C21" s="66">
        <v>64852</v>
      </c>
      <c r="D21" s="63"/>
      <c r="E21" s="77"/>
    </row>
    <row r="22" spans="1:5" x14ac:dyDescent="0.2">
      <c r="A22" s="79" t="s">
        <v>35</v>
      </c>
      <c r="B22" s="75">
        <v>12</v>
      </c>
      <c r="C22" s="66">
        <v>79602</v>
      </c>
      <c r="D22" s="63"/>
      <c r="E22" s="77"/>
    </row>
    <row r="23" spans="1:5" ht="13.5" thickBot="1" x14ac:dyDescent="0.25">
      <c r="A23" s="80" t="s">
        <v>36</v>
      </c>
      <c r="B23" s="76">
        <v>13</v>
      </c>
      <c r="C23" s="65">
        <v>76163</v>
      </c>
      <c r="D23" s="62"/>
      <c r="E23" s="78"/>
    </row>
  </sheetData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N28"/>
  <sheetViews>
    <sheetView workbookViewId="0">
      <selection activeCell="E11" sqref="E11:E23"/>
    </sheetView>
  </sheetViews>
  <sheetFormatPr defaultColWidth="8.85546875" defaultRowHeight="12.75" x14ac:dyDescent="0.2"/>
  <cols>
    <col min="1" max="1" width="14.42578125" bestFit="1" customWidth="1"/>
    <col min="2" max="2" width="14.42578125" customWidth="1"/>
    <col min="3" max="5" width="14.42578125" bestFit="1" customWidth="1"/>
    <col min="6" max="6" width="12" customWidth="1"/>
    <col min="7" max="7" width="11.7109375" customWidth="1"/>
    <col min="8" max="8" width="12" bestFit="1" customWidth="1"/>
    <col min="9" max="13" width="11" bestFit="1" customWidth="1"/>
  </cols>
  <sheetData>
    <row r="1" spans="1:14" x14ac:dyDescent="0.2">
      <c r="G1" s="28"/>
    </row>
    <row r="2" spans="1:14" x14ac:dyDescent="0.2">
      <c r="A2" s="28"/>
      <c r="B2" s="28"/>
      <c r="C2" s="28"/>
      <c r="D2" s="28"/>
      <c r="E2" s="28"/>
      <c r="F2" s="29"/>
      <c r="G2" s="28"/>
      <c r="H2" s="28"/>
      <c r="I2" s="28"/>
      <c r="J2" s="28"/>
      <c r="K2" s="28"/>
      <c r="L2" s="28"/>
      <c r="M2" s="28"/>
    </row>
    <row r="3" spans="1:14" x14ac:dyDescent="0.2">
      <c r="A3" s="28"/>
      <c r="B3" s="28"/>
      <c r="C3" s="28"/>
      <c r="D3" s="28"/>
      <c r="E3" s="28"/>
      <c r="F3" s="29"/>
      <c r="G3" s="28"/>
      <c r="H3" s="28"/>
      <c r="I3" s="28"/>
      <c r="J3" s="28"/>
      <c r="K3" s="28"/>
      <c r="L3" s="28"/>
      <c r="M3" s="28"/>
    </row>
    <row r="4" spans="1:14" x14ac:dyDescent="0.2">
      <c r="A4" s="28"/>
      <c r="B4" s="28"/>
      <c r="C4" s="28"/>
      <c r="D4" s="28"/>
      <c r="E4" s="28"/>
      <c r="F4" s="29"/>
      <c r="G4" s="28"/>
      <c r="H4" s="28"/>
      <c r="I4" s="30"/>
      <c r="J4" s="28"/>
      <c r="K4" s="28"/>
      <c r="L4" s="28"/>
      <c r="M4" s="28"/>
    </row>
    <row r="5" spans="1:14" x14ac:dyDescent="0.2">
      <c r="A5" s="28"/>
      <c r="B5" s="28"/>
      <c r="C5" s="28"/>
      <c r="D5" s="28"/>
      <c r="E5" s="28"/>
      <c r="F5" s="29"/>
      <c r="G5" s="28"/>
      <c r="H5" s="28"/>
      <c r="I5" s="28"/>
      <c r="J5" s="28"/>
      <c r="K5" s="28"/>
      <c r="L5" s="28"/>
      <c r="M5" s="28"/>
    </row>
    <row r="6" spans="1:14" x14ac:dyDescent="0.2">
      <c r="A6" s="28"/>
      <c r="B6" s="28"/>
      <c r="C6" s="28"/>
      <c r="D6" s="28"/>
      <c r="E6" s="28"/>
      <c r="F6" s="28"/>
      <c r="G6" s="28"/>
      <c r="H6" s="28"/>
      <c r="I6" s="30"/>
      <c r="J6" s="28"/>
      <c r="K6" s="28"/>
      <c r="L6" s="28"/>
      <c r="M6" s="28"/>
    </row>
    <row r="7" spans="1:14" ht="13.5" thickBot="1" x14ac:dyDescent="0.25">
      <c r="A7" s="28"/>
      <c r="B7" s="28"/>
      <c r="C7" s="28"/>
      <c r="D7" s="28"/>
      <c r="E7" s="31"/>
      <c r="F7" s="28"/>
      <c r="G7" s="28"/>
      <c r="H7" s="28"/>
      <c r="I7" s="28"/>
      <c r="J7" s="28"/>
      <c r="K7" s="28"/>
      <c r="L7" s="28"/>
      <c r="M7" s="28"/>
    </row>
    <row r="8" spans="1:14" ht="13.5" thickBot="1" x14ac:dyDescent="0.25">
      <c r="C8" s="35"/>
      <c r="D8" s="36" t="s">
        <v>10</v>
      </c>
      <c r="E8" s="17">
        <v>8000000</v>
      </c>
      <c r="F8" s="28"/>
      <c r="G8" s="28"/>
      <c r="H8" s="28"/>
      <c r="I8" s="28"/>
      <c r="J8" s="28"/>
      <c r="K8" s="28"/>
      <c r="L8" s="28"/>
      <c r="M8" s="28"/>
      <c r="N8" s="28"/>
    </row>
    <row r="9" spans="1:14" ht="13.5" thickBot="1" x14ac:dyDescent="0.25">
      <c r="G9" s="28"/>
      <c r="H9" s="28"/>
      <c r="I9" s="28"/>
      <c r="J9" s="28"/>
      <c r="K9" s="28"/>
      <c r="L9" s="28"/>
      <c r="M9" s="28"/>
      <c r="N9" s="28"/>
    </row>
    <row r="10" spans="1:14" ht="26.25" thickBot="1" x14ac:dyDescent="0.25">
      <c r="A10" s="37" t="s">
        <v>14</v>
      </c>
      <c r="B10" s="38" t="s">
        <v>0</v>
      </c>
      <c r="C10" s="39" t="s">
        <v>15</v>
      </c>
      <c r="D10" s="40" t="s">
        <v>8</v>
      </c>
      <c r="E10" s="41" t="s">
        <v>9</v>
      </c>
      <c r="F10" s="28"/>
      <c r="G10" s="28"/>
      <c r="H10" s="28"/>
      <c r="I10" s="28"/>
      <c r="J10" s="28"/>
      <c r="K10" s="28"/>
      <c r="L10" s="28"/>
      <c r="M10" s="28"/>
      <c r="N10" s="28"/>
    </row>
    <row r="11" spans="1:14" x14ac:dyDescent="0.2">
      <c r="A11" s="69" t="s">
        <v>16</v>
      </c>
      <c r="B11" s="69">
        <v>1</v>
      </c>
      <c r="C11" s="64">
        <v>6620</v>
      </c>
      <c r="D11" s="61">
        <f>C11</f>
        <v>6620</v>
      </c>
      <c r="E11" s="74">
        <f>D11/$E$8</f>
        <v>8.275E-4</v>
      </c>
    </row>
    <row r="12" spans="1:14" x14ac:dyDescent="0.2">
      <c r="A12" s="68" t="s">
        <v>17</v>
      </c>
      <c r="B12" s="68">
        <v>2</v>
      </c>
      <c r="C12" s="60">
        <v>10805</v>
      </c>
      <c r="D12" s="63">
        <f>C12+D11</f>
        <v>17425</v>
      </c>
      <c r="E12" s="77">
        <f t="shared" ref="E12:E23" si="0">D12/$E$8</f>
        <v>2.1781249999999999E-3</v>
      </c>
      <c r="F12" s="28"/>
    </row>
    <row r="13" spans="1:14" x14ac:dyDescent="0.2">
      <c r="A13" s="68" t="s">
        <v>18</v>
      </c>
      <c r="B13" s="68">
        <v>3</v>
      </c>
      <c r="C13" s="60">
        <v>16754</v>
      </c>
      <c r="D13" s="63">
        <f t="shared" ref="D13:D23" si="1">C13+D12</f>
        <v>34179</v>
      </c>
      <c r="E13" s="77">
        <f t="shared" si="0"/>
        <v>4.2723750000000001E-3</v>
      </c>
    </row>
    <row r="14" spans="1:14" x14ac:dyDescent="0.2">
      <c r="A14" s="68" t="s">
        <v>19</v>
      </c>
      <c r="B14" s="68">
        <v>4</v>
      </c>
      <c r="C14" s="60">
        <v>35853</v>
      </c>
      <c r="D14" s="63">
        <f t="shared" si="1"/>
        <v>70032</v>
      </c>
      <c r="E14" s="77">
        <f t="shared" si="0"/>
        <v>8.7539999999999996E-3</v>
      </c>
      <c r="F14" s="28"/>
    </row>
    <row r="15" spans="1:14" x14ac:dyDescent="0.2">
      <c r="A15" s="68" t="s">
        <v>20</v>
      </c>
      <c r="B15" s="68">
        <v>5</v>
      </c>
      <c r="C15" s="60">
        <v>40847</v>
      </c>
      <c r="D15" s="63">
        <f t="shared" si="1"/>
        <v>110879</v>
      </c>
      <c r="E15" s="77">
        <f t="shared" si="0"/>
        <v>1.3859875000000001E-2</v>
      </c>
    </row>
    <row r="16" spans="1:14" x14ac:dyDescent="0.2">
      <c r="A16" s="68" t="s">
        <v>21</v>
      </c>
      <c r="B16" s="68">
        <v>6</v>
      </c>
      <c r="C16" s="60">
        <v>56660</v>
      </c>
      <c r="D16" s="63">
        <f t="shared" si="1"/>
        <v>167539</v>
      </c>
      <c r="E16" s="77">
        <f t="shared" si="0"/>
        <v>2.0942374999999999E-2</v>
      </c>
      <c r="F16" s="28"/>
    </row>
    <row r="17" spans="1:6" x14ac:dyDescent="0.2">
      <c r="A17" s="68" t="s">
        <v>22</v>
      </c>
      <c r="B17" s="68">
        <v>7</v>
      </c>
      <c r="C17" s="60">
        <v>56291</v>
      </c>
      <c r="D17" s="63">
        <f t="shared" si="1"/>
        <v>223830</v>
      </c>
      <c r="E17" s="77">
        <f t="shared" si="0"/>
        <v>2.797875E-2</v>
      </c>
    </row>
    <row r="18" spans="1:6" x14ac:dyDescent="0.2">
      <c r="A18" s="68" t="s">
        <v>23</v>
      </c>
      <c r="B18" s="68">
        <v>8</v>
      </c>
      <c r="C18" s="60">
        <v>66758</v>
      </c>
      <c r="D18" s="63">
        <f t="shared" si="1"/>
        <v>290588</v>
      </c>
      <c r="E18" s="77">
        <f t="shared" si="0"/>
        <v>3.6323500000000002E-2</v>
      </c>
      <c r="F18" s="28"/>
    </row>
    <row r="19" spans="1:6" x14ac:dyDescent="0.2">
      <c r="A19" s="67" t="s">
        <v>24</v>
      </c>
      <c r="B19" s="68">
        <v>9</v>
      </c>
      <c r="C19" s="60">
        <v>54347</v>
      </c>
      <c r="D19" s="63">
        <f t="shared" si="1"/>
        <v>344935</v>
      </c>
      <c r="E19" s="77">
        <f t="shared" si="0"/>
        <v>4.3116874999999999E-2</v>
      </c>
    </row>
    <row r="20" spans="1:6" x14ac:dyDescent="0.2">
      <c r="A20" s="79" t="s">
        <v>31</v>
      </c>
      <c r="B20" s="75">
        <v>10</v>
      </c>
      <c r="C20" s="66">
        <v>61752</v>
      </c>
      <c r="D20" s="63">
        <f t="shared" si="1"/>
        <v>406687</v>
      </c>
      <c r="E20" s="77">
        <f t="shared" si="0"/>
        <v>5.0835875000000003E-2</v>
      </c>
      <c r="F20" s="28"/>
    </row>
    <row r="21" spans="1:6" x14ac:dyDescent="0.2">
      <c r="A21" s="79" t="s">
        <v>34</v>
      </c>
      <c r="B21" s="75">
        <v>11</v>
      </c>
      <c r="C21" s="66">
        <v>64852</v>
      </c>
      <c r="D21" s="63">
        <f t="shared" si="1"/>
        <v>471539</v>
      </c>
      <c r="E21" s="77">
        <f t="shared" si="0"/>
        <v>5.8942374999999998E-2</v>
      </c>
    </row>
    <row r="22" spans="1:6" x14ac:dyDescent="0.2">
      <c r="A22" s="79" t="s">
        <v>35</v>
      </c>
      <c r="B22" s="75">
        <v>12</v>
      </c>
      <c r="C22" s="66">
        <v>79602</v>
      </c>
      <c r="D22" s="63">
        <f t="shared" si="1"/>
        <v>551141</v>
      </c>
      <c r="E22" s="77">
        <f t="shared" si="0"/>
        <v>6.8892624999999999E-2</v>
      </c>
      <c r="F22" s="28"/>
    </row>
    <row r="23" spans="1:6" ht="13.5" thickBot="1" x14ac:dyDescent="0.25">
      <c r="A23" s="80" t="s">
        <v>36</v>
      </c>
      <c r="B23" s="76">
        <v>13</v>
      </c>
      <c r="C23" s="65">
        <v>76163</v>
      </c>
      <c r="D23" s="62">
        <f t="shared" si="1"/>
        <v>627304</v>
      </c>
      <c r="E23" s="78">
        <f t="shared" si="0"/>
        <v>7.8412999999999997E-2</v>
      </c>
    </row>
    <row r="24" spans="1:6" x14ac:dyDescent="0.2">
      <c r="A24" s="28"/>
      <c r="B24" s="28"/>
      <c r="C24" s="28"/>
      <c r="D24" s="28"/>
      <c r="E24" s="28"/>
      <c r="F24" s="28"/>
    </row>
    <row r="26" spans="1:6" x14ac:dyDescent="0.2">
      <c r="A26" s="28"/>
      <c r="B26" s="28"/>
      <c r="C26" s="28"/>
      <c r="D26" s="28"/>
      <c r="E26" s="28"/>
      <c r="F26" s="28"/>
    </row>
    <row r="28" spans="1:6" x14ac:dyDescent="0.2">
      <c r="A28" s="28"/>
      <c r="B28" s="28"/>
      <c r="C28" s="28"/>
      <c r="D28" s="28"/>
      <c r="E28" s="28"/>
      <c r="F28" s="28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F58"/>
  <sheetViews>
    <sheetView zoomScale="70" zoomScaleNormal="70" zoomScalePageLayoutView="70" workbookViewId="0">
      <selection activeCell="B11" sqref="B11"/>
    </sheetView>
  </sheetViews>
  <sheetFormatPr defaultColWidth="8.85546875" defaultRowHeight="12.75" x14ac:dyDescent="0.2"/>
  <cols>
    <col min="1" max="1" width="13.85546875" customWidth="1"/>
    <col min="2" max="2" width="28.140625" customWidth="1"/>
    <col min="3" max="3" width="25.42578125" customWidth="1"/>
  </cols>
  <sheetData>
    <row r="1" spans="1:6" x14ac:dyDescent="0.2">
      <c r="A1" s="1" t="s">
        <v>1</v>
      </c>
      <c r="B1" s="1" t="s">
        <v>2</v>
      </c>
      <c r="C1" s="1" t="s">
        <v>3</v>
      </c>
    </row>
    <row r="2" spans="1:6" x14ac:dyDescent="0.2">
      <c r="A2" s="2">
        <f>A3/100</f>
        <v>1</v>
      </c>
      <c r="B2" s="3">
        <f>B3/1000</f>
        <v>0.183</v>
      </c>
      <c r="C2" s="4">
        <f>C3/100</f>
        <v>30</v>
      </c>
    </row>
    <row r="3" spans="1:6" x14ac:dyDescent="0.2">
      <c r="A3" s="5">
        <v>100</v>
      </c>
      <c r="B3" s="5">
        <v>183</v>
      </c>
      <c r="C3" s="5">
        <v>3000</v>
      </c>
    </row>
    <row r="5" spans="1:6" x14ac:dyDescent="0.2">
      <c r="F5" s="6"/>
    </row>
    <row r="10" spans="1:6" ht="37.5" customHeight="1" x14ac:dyDescent="0.2">
      <c r="A10" s="22" t="s">
        <v>0</v>
      </c>
      <c r="B10" s="21" t="s">
        <v>11</v>
      </c>
      <c r="C10" s="18" t="s">
        <v>12</v>
      </c>
    </row>
    <row r="11" spans="1:6" x14ac:dyDescent="0.2">
      <c r="A11" s="19">
        <v>1</v>
      </c>
      <c r="B11" s="32"/>
      <c r="C11" s="23">
        <f>$A$2*EXP(-$C$2*EXP(-$B$2*A11))</f>
        <v>1.4125426112241496E-11</v>
      </c>
    </row>
    <row r="12" spans="1:6" x14ac:dyDescent="0.2">
      <c r="A12" s="19">
        <v>2</v>
      </c>
      <c r="B12" s="32"/>
      <c r="C12" s="23">
        <f t="shared" ref="C12:C50" si="0">$A$2*EXP(-$C$2*EXP(-$B$2*A12))</f>
        <v>9.2143946176632968E-10</v>
      </c>
    </row>
    <row r="13" spans="1:6" x14ac:dyDescent="0.2">
      <c r="A13" s="19">
        <v>3</v>
      </c>
      <c r="B13" s="32"/>
      <c r="C13" s="23">
        <f t="shared" si="0"/>
        <v>2.9887919662399458E-8</v>
      </c>
    </row>
    <row r="14" spans="1:6" x14ac:dyDescent="0.2">
      <c r="A14" s="19">
        <v>4</v>
      </c>
      <c r="B14" s="32"/>
      <c r="C14" s="23">
        <f t="shared" si="0"/>
        <v>5.417917910998092E-7</v>
      </c>
    </row>
    <row r="15" spans="1:6" x14ac:dyDescent="0.2">
      <c r="A15" s="19">
        <v>5</v>
      </c>
      <c r="B15" s="32"/>
      <c r="C15" s="23">
        <f t="shared" si="0"/>
        <v>6.0497187008814169E-6</v>
      </c>
    </row>
    <row r="16" spans="1:6" x14ac:dyDescent="0.2">
      <c r="A16" s="19">
        <v>6</v>
      </c>
      <c r="B16" s="32"/>
      <c r="C16" s="23">
        <f t="shared" si="0"/>
        <v>4.5122715819502854E-5</v>
      </c>
    </row>
    <row r="17" spans="1:3" x14ac:dyDescent="0.2">
      <c r="A17" s="19">
        <v>7</v>
      </c>
      <c r="B17" s="32"/>
      <c r="C17" s="23">
        <f t="shared" si="0"/>
        <v>2.4050202133080249E-4</v>
      </c>
    </row>
    <row r="18" spans="1:3" x14ac:dyDescent="0.2">
      <c r="A18" s="19">
        <v>8</v>
      </c>
      <c r="B18" s="32"/>
      <c r="C18" s="23">
        <f t="shared" si="0"/>
        <v>9.6897131287318234E-4</v>
      </c>
    </row>
    <row r="19" spans="1:3" x14ac:dyDescent="0.2">
      <c r="A19" s="19">
        <v>9</v>
      </c>
      <c r="B19" s="32"/>
      <c r="C19" s="23">
        <f t="shared" si="0"/>
        <v>3.0924002703858772E-3</v>
      </c>
    </row>
    <row r="20" spans="1:3" x14ac:dyDescent="0.2">
      <c r="A20" s="19">
        <v>10</v>
      </c>
      <c r="B20" s="32"/>
      <c r="C20" s="23">
        <f t="shared" si="0"/>
        <v>8.128271113074105E-3</v>
      </c>
    </row>
    <row r="21" spans="1:3" x14ac:dyDescent="0.2">
      <c r="A21" s="19">
        <v>11</v>
      </c>
      <c r="B21" s="32"/>
      <c r="C21" s="23">
        <f t="shared" si="0"/>
        <v>1.8176616298686943E-2</v>
      </c>
    </row>
    <row r="22" spans="1:3" x14ac:dyDescent="0.2">
      <c r="A22" s="19">
        <v>12</v>
      </c>
      <c r="B22" s="32"/>
      <c r="C22" s="23">
        <f t="shared" si="0"/>
        <v>3.5528582765885712E-2</v>
      </c>
    </row>
    <row r="23" spans="1:3" x14ac:dyDescent="0.2">
      <c r="A23" s="19">
        <v>13</v>
      </c>
      <c r="B23" s="32"/>
      <c r="C23" s="23">
        <f t="shared" si="0"/>
        <v>6.208224558285521E-2</v>
      </c>
    </row>
    <row r="24" spans="1:3" x14ac:dyDescent="0.2">
      <c r="A24" s="19">
        <v>14</v>
      </c>
      <c r="B24" s="32"/>
      <c r="C24" s="23">
        <f t="shared" si="0"/>
        <v>9.8814733182425507E-2</v>
      </c>
    </row>
    <row r="25" spans="1:3" x14ac:dyDescent="0.2">
      <c r="A25" s="19">
        <v>15</v>
      </c>
      <c r="B25" s="32"/>
      <c r="C25" s="23">
        <f t="shared" si="0"/>
        <v>0.14551894009979804</v>
      </c>
    </row>
    <row r="26" spans="1:3" x14ac:dyDescent="0.2">
      <c r="A26" s="19">
        <v>16</v>
      </c>
      <c r="B26" s="32"/>
      <c r="C26" s="23">
        <f t="shared" si="0"/>
        <v>0.20086581667107178</v>
      </c>
    </row>
    <row r="27" spans="1:3" x14ac:dyDescent="0.2">
      <c r="A27" s="19">
        <v>17</v>
      </c>
      <c r="B27" s="32"/>
      <c r="C27" s="23">
        <f t="shared" si="0"/>
        <v>0.26271347211402435</v>
      </c>
    </row>
    <row r="28" spans="1:3" x14ac:dyDescent="0.2">
      <c r="A28" s="19">
        <v>18</v>
      </c>
      <c r="B28" s="32"/>
      <c r="C28" s="23">
        <f t="shared" si="0"/>
        <v>0.32852118633276489</v>
      </c>
    </row>
    <row r="29" spans="1:3" x14ac:dyDescent="0.2">
      <c r="A29" s="19">
        <v>19</v>
      </c>
      <c r="B29" s="32"/>
      <c r="C29" s="23">
        <f t="shared" si="0"/>
        <v>0.39573948074187376</v>
      </c>
    </row>
    <row r="30" spans="1:3" x14ac:dyDescent="0.2">
      <c r="A30" s="19">
        <v>20</v>
      </c>
      <c r="B30" s="32"/>
      <c r="C30" s="23">
        <f t="shared" si="0"/>
        <v>0.46209934350198245</v>
      </c>
    </row>
    <row r="31" spans="1:3" x14ac:dyDescent="0.2">
      <c r="A31" s="19">
        <v>21</v>
      </c>
      <c r="B31" s="32"/>
      <c r="C31" s="23">
        <f t="shared" si="0"/>
        <v>0.5257778389003519</v>
      </c>
    </row>
    <row r="32" spans="1:3" x14ac:dyDescent="0.2">
      <c r="A32" s="19">
        <v>22</v>
      </c>
      <c r="B32" s="32"/>
      <c r="C32" s="23">
        <f t="shared" si="0"/>
        <v>0.58545433641523814</v>
      </c>
    </row>
    <row r="33" spans="1:3" x14ac:dyDescent="0.2">
      <c r="A33" s="19">
        <v>23</v>
      </c>
      <c r="B33" s="32"/>
      <c r="C33" s="23">
        <f t="shared" si="0"/>
        <v>0.64028834568232051</v>
      </c>
    </row>
    <row r="34" spans="1:3" x14ac:dyDescent="0.2">
      <c r="A34" s="19">
        <v>24</v>
      </c>
      <c r="B34" s="32"/>
      <c r="C34" s="23">
        <f t="shared" si="0"/>
        <v>0.68985173836903457</v>
      </c>
    </row>
    <row r="35" spans="1:3" x14ac:dyDescent="0.2">
      <c r="A35" s="19">
        <v>25</v>
      </c>
      <c r="B35" s="32"/>
      <c r="C35" s="23">
        <f t="shared" si="0"/>
        <v>0.73404204107419824</v>
      </c>
    </row>
    <row r="36" spans="1:3" x14ac:dyDescent="0.2">
      <c r="A36" s="19">
        <v>26</v>
      </c>
      <c r="B36" s="32"/>
      <c r="C36" s="23">
        <f t="shared" si="0"/>
        <v>0.77299497368167536</v>
      </c>
    </row>
    <row r="37" spans="1:3" x14ac:dyDescent="0.2">
      <c r="A37" s="19">
        <v>27</v>
      </c>
      <c r="B37" s="32"/>
      <c r="C37" s="23">
        <f t="shared" si="0"/>
        <v>0.80700660952710856</v>
      </c>
    </row>
    <row r="38" spans="1:3" x14ac:dyDescent="0.2">
      <c r="A38" s="19">
        <v>28</v>
      </c>
      <c r="B38" s="32"/>
      <c r="C38" s="23">
        <f t="shared" si="0"/>
        <v>0.83646968756043982</v>
      </c>
    </row>
    <row r="39" spans="1:3" x14ac:dyDescent="0.2">
      <c r="A39" s="19">
        <v>29</v>
      </c>
      <c r="B39" s="32"/>
      <c r="C39" s="23">
        <f t="shared" si="0"/>
        <v>0.86182482970992635</v>
      </c>
    </row>
    <row r="40" spans="1:3" x14ac:dyDescent="0.2">
      <c r="A40" s="19">
        <v>30</v>
      </c>
      <c r="B40" s="32"/>
      <c r="C40" s="23">
        <f t="shared" si="0"/>
        <v>0.88352532323524313</v>
      </c>
    </row>
    <row r="41" spans="1:3" x14ac:dyDescent="0.2">
      <c r="A41" s="19">
        <v>31</v>
      </c>
      <c r="B41" s="32"/>
      <c r="C41" s="23">
        <f t="shared" si="0"/>
        <v>0.9020132085468513</v>
      </c>
    </row>
    <row r="42" spans="1:3" x14ac:dyDescent="0.2">
      <c r="A42" s="19">
        <v>32</v>
      </c>
      <c r="B42" s="32"/>
      <c r="C42" s="23">
        <f t="shared" si="0"/>
        <v>0.91770421612819086</v>
      </c>
    </row>
    <row r="43" spans="1:3" x14ac:dyDescent="0.2">
      <c r="A43" s="19">
        <v>33</v>
      </c>
      <c r="B43" s="32"/>
      <c r="C43" s="23">
        <f t="shared" si="0"/>
        <v>0.93097928715049716</v>
      </c>
    </row>
    <row r="44" spans="1:3" x14ac:dyDescent="0.2">
      <c r="A44" s="19">
        <v>34</v>
      </c>
      <c r="B44" s="32"/>
      <c r="C44" s="23">
        <f t="shared" si="0"/>
        <v>0.94218077143574053</v>
      </c>
    </row>
    <row r="45" spans="1:3" x14ac:dyDescent="0.2">
      <c r="A45" s="19">
        <v>35</v>
      </c>
      <c r="B45" s="32"/>
      <c r="C45" s="23">
        <f t="shared" si="0"/>
        <v>0.951611794110508</v>
      </c>
    </row>
    <row r="46" spans="1:3" x14ac:dyDescent="0.2">
      <c r="A46" s="19">
        <v>36</v>
      </c>
      <c r="B46" s="32"/>
      <c r="C46" s="23">
        <f t="shared" si="0"/>
        <v>0.95953765126016277</v>
      </c>
    </row>
    <row r="47" spans="1:3" x14ac:dyDescent="0.2">
      <c r="A47" s="19">
        <v>37</v>
      </c>
      <c r="B47" s="32"/>
      <c r="C47" s="23">
        <f t="shared" si="0"/>
        <v>0.96618840660158267</v>
      </c>
    </row>
    <row r="48" spans="1:3" x14ac:dyDescent="0.2">
      <c r="A48" s="19">
        <v>38</v>
      </c>
      <c r="B48" s="32"/>
      <c r="C48" s="23">
        <f t="shared" si="0"/>
        <v>0.97176210914106009</v>
      </c>
    </row>
    <row r="49" spans="1:3" x14ac:dyDescent="0.2">
      <c r="A49" s="19">
        <v>39</v>
      </c>
      <c r="B49" s="32"/>
      <c r="C49" s="23">
        <f t="shared" si="0"/>
        <v>0.97642824058346911</v>
      </c>
    </row>
    <row r="50" spans="1:3" x14ac:dyDescent="0.2">
      <c r="A50" s="20">
        <v>40</v>
      </c>
      <c r="B50" s="45"/>
      <c r="C50" s="24">
        <f t="shared" si="0"/>
        <v>0.98033114009472577</v>
      </c>
    </row>
    <row r="51" spans="1:3" x14ac:dyDescent="0.2">
      <c r="A51" s="9"/>
      <c r="B51" s="9"/>
      <c r="C51" s="9"/>
    </row>
    <row r="52" spans="1:3" x14ac:dyDescent="0.2">
      <c r="A52" s="9"/>
      <c r="B52" s="9"/>
      <c r="C52" s="9"/>
    </row>
    <row r="53" spans="1:3" x14ac:dyDescent="0.2">
      <c r="A53" s="9"/>
      <c r="B53" s="9"/>
      <c r="C53" s="9"/>
    </row>
    <row r="54" spans="1:3" x14ac:dyDescent="0.2">
      <c r="A54" s="9"/>
      <c r="B54" s="9"/>
      <c r="C54" s="9"/>
    </row>
    <row r="55" spans="1:3" x14ac:dyDescent="0.2">
      <c r="A55" s="9"/>
      <c r="B55" s="9"/>
      <c r="C55" s="9"/>
    </row>
    <row r="56" spans="1:3" x14ac:dyDescent="0.2">
      <c r="A56" s="9"/>
      <c r="B56" s="9"/>
      <c r="C56" s="9"/>
    </row>
    <row r="57" spans="1:3" x14ac:dyDescent="0.2">
      <c r="A57" s="9"/>
      <c r="B57" s="9"/>
      <c r="C57" s="9"/>
    </row>
    <row r="58" spans="1:3" x14ac:dyDescent="0.2">
      <c r="A58" s="9"/>
      <c r="B58" s="9"/>
      <c r="C58" s="9"/>
    </row>
  </sheetData>
  <phoneticPr fontId="0" type="noConversion"/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9" r:id="rId3" name="Scroll Bar 3">
              <controlPr defaultSize="0" autoPict="0">
                <anchor moveWithCells="1">
                  <from>
                    <xdr:col>0</xdr:col>
                    <xdr:colOff>381000</xdr:colOff>
                    <xdr:row>2</xdr:row>
                    <xdr:rowOff>76200</xdr:rowOff>
                  </from>
                  <to>
                    <xdr:col>0</xdr:col>
                    <xdr:colOff>647700</xdr:colOff>
                    <xdr:row>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4" name="Scroll Bar 4">
              <controlPr defaultSize="0" autoPict="0">
                <anchor moveWithCells="1">
                  <from>
                    <xdr:col>1</xdr:col>
                    <xdr:colOff>962025</xdr:colOff>
                    <xdr:row>2</xdr:row>
                    <xdr:rowOff>76200</xdr:rowOff>
                  </from>
                  <to>
                    <xdr:col>1</xdr:col>
                    <xdr:colOff>1228725</xdr:colOff>
                    <xdr:row>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5" name="Scroll Bar 5">
              <controlPr defaultSize="0" autoPict="0">
                <anchor moveWithCells="1">
                  <from>
                    <xdr:col>2</xdr:col>
                    <xdr:colOff>828675</xdr:colOff>
                    <xdr:row>2</xdr:row>
                    <xdr:rowOff>66675</xdr:rowOff>
                  </from>
                  <to>
                    <xdr:col>2</xdr:col>
                    <xdr:colOff>1095375</xdr:colOff>
                    <xdr:row>8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E36"/>
  <sheetViews>
    <sheetView topLeftCell="A6" workbookViewId="0">
      <selection activeCell="C13" sqref="C13"/>
    </sheetView>
  </sheetViews>
  <sheetFormatPr defaultColWidth="8.85546875" defaultRowHeight="12.75" x14ac:dyDescent="0.2"/>
  <cols>
    <col min="1" max="3" width="13.7109375" customWidth="1"/>
    <col min="4" max="4" width="14.7109375" customWidth="1"/>
  </cols>
  <sheetData>
    <row r="1" spans="1:5" x14ac:dyDescent="0.2">
      <c r="A1" s="1" t="s">
        <v>1</v>
      </c>
      <c r="B1" s="1" t="s">
        <v>2</v>
      </c>
      <c r="C1" s="1" t="s">
        <v>3</v>
      </c>
    </row>
    <row r="2" spans="1:5" x14ac:dyDescent="0.2">
      <c r="A2" s="7">
        <v>1</v>
      </c>
      <c r="B2" s="3">
        <f>B3/1000</f>
        <v>0.21</v>
      </c>
      <c r="C2" s="4">
        <f>C3/100</f>
        <v>29</v>
      </c>
    </row>
    <row r="3" spans="1:5" x14ac:dyDescent="0.2">
      <c r="B3" s="5">
        <v>210</v>
      </c>
      <c r="C3" s="5">
        <v>2900</v>
      </c>
    </row>
    <row r="11" spans="1:5" x14ac:dyDescent="0.2">
      <c r="A11" s="11" t="s">
        <v>0</v>
      </c>
      <c r="B11" s="12" t="s">
        <v>5</v>
      </c>
      <c r="C11" s="12" t="s">
        <v>6</v>
      </c>
      <c r="D11" s="89" t="s">
        <v>33</v>
      </c>
    </row>
    <row r="12" spans="1:5" x14ac:dyDescent="0.2">
      <c r="A12" s="13"/>
      <c r="B12" s="14" t="s">
        <v>4</v>
      </c>
      <c r="C12" s="14" t="s">
        <v>4</v>
      </c>
      <c r="D12" s="90"/>
    </row>
    <row r="13" spans="1:5" x14ac:dyDescent="0.2">
      <c r="A13" s="27">
        <v>1</v>
      </c>
      <c r="B13" s="25">
        <f>'Market Completed'!E11</f>
        <v>8.275E-4</v>
      </c>
      <c r="C13" s="8"/>
      <c r="D13" s="33"/>
      <c r="E13" s="26"/>
    </row>
    <row r="14" spans="1:5" x14ac:dyDescent="0.2">
      <c r="A14" s="27">
        <v>2</v>
      </c>
      <c r="B14" s="25">
        <f>'Market Completed'!E12</f>
        <v>2.1781249999999999E-3</v>
      </c>
      <c r="C14" s="8"/>
      <c r="D14" s="33"/>
      <c r="E14" s="26"/>
    </row>
    <row r="15" spans="1:5" x14ac:dyDescent="0.2">
      <c r="A15" s="27">
        <v>3</v>
      </c>
      <c r="B15" s="25">
        <f>'Market Completed'!E13</f>
        <v>4.2723750000000001E-3</v>
      </c>
      <c r="C15" s="8"/>
      <c r="D15" s="33"/>
      <c r="E15" s="26"/>
    </row>
    <row r="16" spans="1:5" x14ac:dyDescent="0.2">
      <c r="A16" s="27">
        <v>4</v>
      </c>
      <c r="B16" s="25">
        <f>'Market Completed'!E14</f>
        <v>8.7539999999999996E-3</v>
      </c>
      <c r="C16" s="8"/>
      <c r="D16" s="33"/>
      <c r="E16" s="26"/>
    </row>
    <row r="17" spans="1:5" x14ac:dyDescent="0.2">
      <c r="A17" s="27">
        <v>5</v>
      </c>
      <c r="B17" s="25">
        <f>'Market Completed'!E15</f>
        <v>1.3859875000000001E-2</v>
      </c>
      <c r="C17" s="8"/>
      <c r="D17" s="33"/>
      <c r="E17" s="26"/>
    </row>
    <row r="18" spans="1:5" x14ac:dyDescent="0.2">
      <c r="A18" s="27">
        <v>6</v>
      </c>
      <c r="B18" s="25">
        <f>'Market Completed'!E16</f>
        <v>2.0942374999999999E-2</v>
      </c>
      <c r="C18" s="8"/>
      <c r="D18" s="33"/>
      <c r="E18" s="26"/>
    </row>
    <row r="19" spans="1:5" x14ac:dyDescent="0.2">
      <c r="A19" s="27">
        <v>7</v>
      </c>
      <c r="B19" s="25">
        <f>'Market Completed'!E17</f>
        <v>2.797875E-2</v>
      </c>
      <c r="C19" s="8"/>
      <c r="D19" s="33"/>
      <c r="E19" s="26"/>
    </row>
    <row r="20" spans="1:5" x14ac:dyDescent="0.2">
      <c r="A20" s="27">
        <v>8</v>
      </c>
      <c r="B20" s="25">
        <f>'Market Completed'!E18</f>
        <v>3.6323500000000002E-2</v>
      </c>
      <c r="C20" s="8"/>
      <c r="D20" s="33"/>
      <c r="E20" s="26"/>
    </row>
    <row r="21" spans="1:5" x14ac:dyDescent="0.2">
      <c r="A21" s="27">
        <v>9</v>
      </c>
      <c r="B21" s="25">
        <f>'Market Completed'!E19</f>
        <v>4.3116874999999999E-2</v>
      </c>
      <c r="C21" s="70"/>
      <c r="D21" s="73"/>
      <c r="E21" s="72"/>
    </row>
    <row r="22" spans="1:5" x14ac:dyDescent="0.2">
      <c r="A22" s="27">
        <v>10</v>
      </c>
      <c r="B22" s="25">
        <f>'Market Completed'!E20</f>
        <v>5.0835875000000003E-2</v>
      </c>
      <c r="C22" s="70"/>
      <c r="D22" s="73"/>
      <c r="E22" s="72"/>
    </row>
    <row r="23" spans="1:5" x14ac:dyDescent="0.2">
      <c r="A23" s="27">
        <v>11</v>
      </c>
      <c r="B23" s="71">
        <f>'Market Completed'!E21</f>
        <v>5.8942374999999998E-2</v>
      </c>
      <c r="C23" s="70"/>
      <c r="D23" s="73"/>
      <c r="E23" s="72"/>
    </row>
    <row r="24" spans="1:5" x14ac:dyDescent="0.2">
      <c r="A24" s="27">
        <v>12</v>
      </c>
      <c r="B24" s="71">
        <f>'Market Completed'!E22</f>
        <v>6.8892624999999999E-2</v>
      </c>
      <c r="C24" s="8"/>
      <c r="D24" s="33"/>
      <c r="E24" s="26"/>
    </row>
    <row r="25" spans="1:5" x14ac:dyDescent="0.2">
      <c r="A25" s="27">
        <v>13</v>
      </c>
      <c r="B25" s="71">
        <f>'Market Completed'!E23</f>
        <v>7.8412999999999997E-2</v>
      </c>
      <c r="C25" s="8"/>
      <c r="D25" s="33"/>
      <c r="E25" s="26"/>
    </row>
    <row r="26" spans="1:5" x14ac:dyDescent="0.2">
      <c r="A26" s="27"/>
      <c r="E26" s="26"/>
    </row>
    <row r="27" spans="1:5" x14ac:dyDescent="0.2">
      <c r="A27" s="27"/>
      <c r="B27" s="9"/>
      <c r="C27" s="10" t="s">
        <v>7</v>
      </c>
      <c r="D27" s="34"/>
      <c r="E27" s="26"/>
    </row>
    <row r="28" spans="1:5" x14ac:dyDescent="0.2">
      <c r="A28" s="27"/>
      <c r="C28" s="10" t="s">
        <v>13</v>
      </c>
      <c r="D28" s="34"/>
      <c r="E28" s="9"/>
    </row>
    <row r="29" spans="1:5" x14ac:dyDescent="0.2">
      <c r="A29" s="27"/>
    </row>
    <row r="30" spans="1:5" ht="18" x14ac:dyDescent="0.25">
      <c r="B30" s="46" t="s">
        <v>25</v>
      </c>
      <c r="C30" s="47"/>
      <c r="D30" s="48"/>
    </row>
    <row r="34" spans="1:1" x14ac:dyDescent="0.2">
      <c r="A34" s="15"/>
    </row>
    <row r="35" spans="1:1" x14ac:dyDescent="0.2">
      <c r="A35" s="15"/>
    </row>
    <row r="36" spans="1:1" x14ac:dyDescent="0.2">
      <c r="A36" s="15"/>
    </row>
  </sheetData>
  <dataConsolidate/>
  <mergeCells count="1">
    <mergeCell ref="D11:D12"/>
  </mergeCells>
  <phoneticPr fontId="0" type="noConversion"/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8" r:id="rId3" name="Scroll Bar 2">
              <controlPr defaultSize="0" autoPict="0">
                <anchor moveWithCells="1">
                  <from>
                    <xdr:col>1</xdr:col>
                    <xdr:colOff>257175</xdr:colOff>
                    <xdr:row>2</xdr:row>
                    <xdr:rowOff>66675</xdr:rowOff>
                  </from>
                  <to>
                    <xdr:col>1</xdr:col>
                    <xdr:colOff>504825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4" name="Scroll Bar 3">
              <controlPr defaultSize="0" autoPict="0">
                <anchor moveWithCells="1">
                  <from>
                    <xdr:col>2</xdr:col>
                    <xdr:colOff>190500</xdr:colOff>
                    <xdr:row>2</xdr:row>
                    <xdr:rowOff>76200</xdr:rowOff>
                  </from>
                  <to>
                    <xdr:col>2</xdr:col>
                    <xdr:colOff>447675</xdr:colOff>
                    <xdr:row>8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2:G27"/>
  <sheetViews>
    <sheetView topLeftCell="A4" workbookViewId="0">
      <selection activeCell="G14" sqref="G14"/>
    </sheetView>
  </sheetViews>
  <sheetFormatPr defaultColWidth="8.85546875" defaultRowHeight="12.75" x14ac:dyDescent="0.2"/>
  <cols>
    <col min="2" max="12" width="13.7109375" customWidth="1"/>
  </cols>
  <sheetData>
    <row r="2" spans="2:7" x14ac:dyDescent="0.2">
      <c r="B2" s="1" t="s">
        <v>1</v>
      </c>
      <c r="C2" s="1" t="s">
        <v>2</v>
      </c>
      <c r="D2" s="1" t="s">
        <v>3</v>
      </c>
    </row>
    <row r="3" spans="2:7" x14ac:dyDescent="0.2">
      <c r="B3" s="7"/>
      <c r="C3" s="3"/>
      <c r="D3" s="4"/>
    </row>
    <row r="5" spans="2:7" ht="13.5" thickBot="1" x14ac:dyDescent="0.25"/>
    <row r="6" spans="2:7" ht="39" thickBot="1" x14ac:dyDescent="0.25">
      <c r="B6" s="37" t="s">
        <v>26</v>
      </c>
      <c r="C6" s="38" t="s">
        <v>27</v>
      </c>
      <c r="D6" s="38" t="s">
        <v>0</v>
      </c>
      <c r="E6" s="38" t="s">
        <v>28</v>
      </c>
      <c r="F6" s="38" t="s">
        <v>29</v>
      </c>
      <c r="G6" s="49" t="s">
        <v>30</v>
      </c>
    </row>
    <row r="7" spans="2:7" x14ac:dyDescent="0.2">
      <c r="B7" s="84">
        <v>2012</v>
      </c>
      <c r="C7" s="85">
        <v>1</v>
      </c>
      <c r="D7" s="85"/>
      <c r="E7" s="86"/>
      <c r="F7" s="87"/>
      <c r="G7" s="88"/>
    </row>
    <row r="8" spans="2:7" x14ac:dyDescent="0.2">
      <c r="B8" s="42"/>
      <c r="C8" s="27">
        <v>2</v>
      </c>
      <c r="D8" s="27"/>
      <c r="E8" s="50"/>
      <c r="F8" s="58"/>
      <c r="G8" s="56"/>
    </row>
    <row r="9" spans="2:7" x14ac:dyDescent="0.2">
      <c r="B9" s="42">
        <v>2013</v>
      </c>
      <c r="C9" s="27">
        <v>1</v>
      </c>
      <c r="D9" s="27"/>
      <c r="E9" s="50"/>
      <c r="F9" s="58"/>
      <c r="G9" s="56"/>
    </row>
    <row r="10" spans="2:7" x14ac:dyDescent="0.2">
      <c r="B10" s="42"/>
      <c r="C10" s="27">
        <v>2</v>
      </c>
      <c r="D10" s="27"/>
      <c r="E10" s="50"/>
      <c r="F10" s="58"/>
      <c r="G10" s="56"/>
    </row>
    <row r="11" spans="2:7" x14ac:dyDescent="0.2">
      <c r="B11" s="42">
        <v>2014</v>
      </c>
      <c r="C11" s="27">
        <v>1</v>
      </c>
      <c r="D11" s="27"/>
      <c r="E11" s="50"/>
      <c r="F11" s="58"/>
      <c r="G11" s="56"/>
    </row>
    <row r="12" spans="2:7" x14ac:dyDescent="0.2">
      <c r="B12" s="42"/>
      <c r="C12" s="27">
        <v>2</v>
      </c>
      <c r="D12" s="27"/>
      <c r="E12" s="50"/>
      <c r="F12" s="58"/>
      <c r="G12" s="56"/>
    </row>
    <row r="13" spans="2:7" x14ac:dyDescent="0.2">
      <c r="B13" s="42">
        <v>2015</v>
      </c>
      <c r="C13" s="27">
        <v>1</v>
      </c>
      <c r="D13" s="27"/>
      <c r="E13" s="50"/>
      <c r="F13" s="58"/>
      <c r="G13" s="56"/>
    </row>
    <row r="14" spans="2:7" x14ac:dyDescent="0.2">
      <c r="B14" s="42"/>
      <c r="C14" s="27">
        <v>2</v>
      </c>
      <c r="D14" s="27"/>
      <c r="E14" s="50"/>
      <c r="F14" s="58"/>
      <c r="G14" s="56"/>
    </row>
    <row r="15" spans="2:7" x14ac:dyDescent="0.2">
      <c r="B15" s="42">
        <v>2016</v>
      </c>
      <c r="C15" s="27">
        <v>1</v>
      </c>
      <c r="D15" s="27"/>
      <c r="E15" s="50"/>
      <c r="F15" s="58"/>
      <c r="G15" s="56"/>
    </row>
    <row r="16" spans="2:7" x14ac:dyDescent="0.2">
      <c r="B16" s="42"/>
      <c r="C16" s="27">
        <v>2</v>
      </c>
      <c r="D16" s="27"/>
      <c r="E16" s="50"/>
      <c r="F16" s="58"/>
      <c r="G16" s="56"/>
    </row>
    <row r="17" spans="2:7" x14ac:dyDescent="0.2">
      <c r="B17" s="42">
        <v>2017</v>
      </c>
      <c r="C17" s="27">
        <v>1</v>
      </c>
      <c r="D17" s="27"/>
      <c r="E17" s="50"/>
      <c r="F17" s="58"/>
      <c r="G17" s="56"/>
    </row>
    <row r="18" spans="2:7" x14ac:dyDescent="0.2">
      <c r="B18" s="42"/>
      <c r="C18" s="27">
        <v>2</v>
      </c>
      <c r="D18" s="27"/>
      <c r="E18" s="50"/>
      <c r="F18" s="58"/>
      <c r="G18" s="56"/>
    </row>
    <row r="19" spans="2:7" x14ac:dyDescent="0.2">
      <c r="B19" s="42">
        <v>2018</v>
      </c>
      <c r="C19" s="27">
        <v>1</v>
      </c>
      <c r="D19" s="27"/>
      <c r="E19" s="50"/>
      <c r="F19" s="58"/>
      <c r="G19" s="56"/>
    </row>
    <row r="20" spans="2:7" x14ac:dyDescent="0.2">
      <c r="B20" s="42"/>
      <c r="C20" s="27">
        <v>2</v>
      </c>
      <c r="D20" s="27"/>
      <c r="E20" s="50"/>
      <c r="F20" s="58"/>
      <c r="G20" s="56"/>
    </row>
    <row r="21" spans="2:7" x14ac:dyDescent="0.2">
      <c r="B21" s="42">
        <v>2019</v>
      </c>
      <c r="C21" s="27">
        <v>1</v>
      </c>
      <c r="D21" s="27"/>
      <c r="E21" s="50"/>
      <c r="F21" s="58"/>
      <c r="G21" s="56"/>
    </row>
    <row r="22" spans="2:7" x14ac:dyDescent="0.2">
      <c r="B22" s="42"/>
      <c r="C22" s="27">
        <v>2</v>
      </c>
      <c r="D22" s="27"/>
      <c r="E22" s="50"/>
      <c r="F22" s="58"/>
      <c r="G22" s="56"/>
    </row>
    <row r="23" spans="2:7" x14ac:dyDescent="0.2">
      <c r="B23" s="42">
        <v>2020</v>
      </c>
      <c r="C23" s="27">
        <v>1</v>
      </c>
      <c r="D23" s="27"/>
      <c r="E23" s="50"/>
      <c r="F23" s="58"/>
      <c r="G23" s="56"/>
    </row>
    <row r="24" spans="2:7" ht="13.5" thickBot="1" x14ac:dyDescent="0.25">
      <c r="B24" s="43"/>
      <c r="C24" s="44">
        <v>2</v>
      </c>
      <c r="D24" s="44"/>
      <c r="E24" s="51"/>
      <c r="F24" s="59"/>
      <c r="G24" s="57"/>
    </row>
    <row r="25" spans="2:7" x14ac:dyDescent="0.2">
      <c r="D25" s="81"/>
      <c r="E25" s="82"/>
      <c r="F25" s="83"/>
      <c r="G25" s="83"/>
    </row>
    <row r="26" spans="2:7" ht="13.5" thickBot="1" x14ac:dyDescent="0.25">
      <c r="B26" s="27"/>
      <c r="C26" s="27"/>
    </row>
    <row r="27" spans="2:7" ht="13.5" thickBot="1" x14ac:dyDescent="0.25">
      <c r="C27" s="27"/>
      <c r="D27" s="52"/>
      <c r="E27" s="53"/>
      <c r="F27" s="54" t="s">
        <v>32</v>
      </c>
      <c r="G27" s="5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Market Template</vt:lpstr>
      <vt:lpstr>Market Completed</vt:lpstr>
      <vt:lpstr>Gompertz</vt:lpstr>
      <vt:lpstr>Gompertz-fit</vt:lpstr>
      <vt:lpstr>Gompertz-forecast</vt:lpstr>
    </vt:vector>
  </TitlesOfParts>
  <Company>Faculty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Erhan Erkut</dc:creator>
  <cp:lastModifiedBy>Elif Ceren Yıldırım</cp:lastModifiedBy>
  <dcterms:created xsi:type="dcterms:W3CDTF">2000-10-17T00:48:16Z</dcterms:created>
  <dcterms:modified xsi:type="dcterms:W3CDTF">2017-11-15T14:37:34Z</dcterms:modified>
</cp:coreProperties>
</file>