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01_Sendil\01_Learning\Excel\Harry Potter Movie Scripts\"/>
    </mc:Choice>
  </mc:AlternateContent>
  <xr:revisionPtr revIDLastSave="0" documentId="13_ncr:1_{CC936BE4-3CEB-4A0C-AD8C-11F476315C34}" xr6:coauthVersionLast="47" xr6:coauthVersionMax="47" xr10:uidLastSave="{00000000-0000-0000-0000-000000000000}"/>
  <bookViews>
    <workbookView xWindow="-110" yWindow="-110" windowWidth="19420" windowHeight="10300" xr2:uid="{12EBB2D3-0607-4DFC-B87F-BF3CFEEA7F45}"/>
  </bookViews>
  <sheets>
    <sheet name="Dashboard" sheetId="8" r:id="rId1"/>
    <sheet name="Image" sheetId="14" state="hidden" r:id="rId2"/>
    <sheet name="Characters" sheetId="10" state="hidden" r:id="rId3"/>
    <sheet name="Chapters" sheetId="9" state="hidden" r:id="rId4"/>
    <sheet name="Movies" sheetId="2" state="hidden" r:id="rId5"/>
    <sheet name="Spell" sheetId="13" state="hidden" r:id="rId6"/>
  </sheets>
  <definedNames>
    <definedName name="_xlnm._FilterDatabase" localSheetId="5" hidden="1">Spell!$E$1:$G$235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  <pivotCache cacheId="10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es_055c1474-9c49-4a79-8ccb-1397f8a1f89e" name="Movies" connection="Query - Movies"/>
          <x15:modelTable id="Chapters_65925f80-a850-4d32-abd9-d07f4035cf8f" name="Chapters" connection="Query - Chapters"/>
          <x15:modelTable id="Characters_77239799-83af-4abd-a4ff-f72a4df1de88" name="Characters" connection="Query - Characters"/>
          <x15:modelTable id="Places_b8238c07-43f0-4cbd-a232-9b04eebf5953" name="Places" connection="Query - Places"/>
          <x15:modelTable id="Spells_4afeef1b-5f47-4427-82e4-c1e0adeb8cb0" name="Spells" connection="Query - Spells"/>
          <x15:modelTable id="Dialogue_aaaace57-6ea1-4e5f-8c1b-067c0d6fecfa" name="Dialogue" connection="Query - Dialogue"/>
        </x15:modelTables>
        <x15:modelRelationships>
          <x15:modelRelationship fromTable="Chapters" fromColumn="Movie ID" toTable="Movies" toColumn="Movie ID"/>
          <x15:modelRelationship fromTable="Dialogue" fromColumn="Spell ID" toTable="Spells" toColumn="Spell ID"/>
          <x15:modelRelationship fromTable="Dialogue" fromColumn="Character ID" toTable="Characters" toColumn="Character ID"/>
          <x15:modelRelationship fromTable="Dialogue" fromColumn="Place ID" toTable="Places" toColumn="Place ID"/>
          <x15:modelRelationship fromTable="Dialogue" fromColumn="Chapter ID" toTable="Chapters" toColumn="Chapt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13" l="1"/>
  <c r="H13" i="13"/>
  <c r="H14" i="13"/>
  <c r="H15" i="13"/>
  <c r="H16" i="13"/>
  <c r="H17" i="13"/>
  <c r="H18" i="13"/>
  <c r="H11" i="13"/>
  <c r="G12" i="13"/>
  <c r="G13" i="13"/>
  <c r="G14" i="13"/>
  <c r="G15" i="13"/>
  <c r="G16" i="13"/>
  <c r="G17" i="13"/>
  <c r="G18" i="13"/>
  <c r="G11" i="13"/>
  <c r="F12" i="13"/>
  <c r="F13" i="13"/>
  <c r="F14" i="13"/>
  <c r="F15" i="13"/>
  <c r="F16" i="13"/>
  <c r="F17" i="13"/>
  <c r="F18" i="13"/>
  <c r="F11" i="13"/>
  <c r="M3" i="10"/>
  <c r="M4" i="10"/>
  <c r="M5" i="10"/>
  <c r="M6" i="10"/>
  <c r="M7" i="10"/>
  <c r="M8" i="10"/>
  <c r="M9" i="10"/>
  <c r="M10" i="10"/>
  <c r="M11" i="10"/>
  <c r="M2" i="10"/>
  <c r="N5" i="10"/>
  <c r="N3" i="10"/>
  <c r="N7" i="10"/>
  <c r="N8" i="10"/>
  <c r="N6" i="10"/>
  <c r="N9" i="10"/>
  <c r="N4" i="10"/>
  <c r="N2" i="10"/>
  <c r="N10" i="10"/>
  <c r="N11" i="10"/>
  <c r="K9" i="2" l="1"/>
  <c r="J9" i="2"/>
  <c r="I9" i="2"/>
  <c r="H9" i="2"/>
  <c r="G9" i="2"/>
  <c r="J8" i="2"/>
  <c r="I8" i="2"/>
  <c r="H8" i="2"/>
  <c r="G8" i="2"/>
  <c r="J7" i="2"/>
  <c r="I7" i="2"/>
  <c r="H7" i="2"/>
  <c r="G7" i="2"/>
  <c r="J6" i="2"/>
  <c r="I6" i="2"/>
  <c r="H6" i="2"/>
  <c r="G6" i="2"/>
  <c r="J5" i="2"/>
  <c r="I5" i="2"/>
  <c r="H5" i="2"/>
  <c r="G5" i="2"/>
  <c r="J4" i="2"/>
  <c r="I4" i="2"/>
  <c r="H4" i="2"/>
  <c r="G4" i="2"/>
  <c r="J3" i="2"/>
  <c r="I3" i="2"/>
  <c r="H3" i="2"/>
  <c r="G3" i="2"/>
  <c r="J2" i="2"/>
  <c r="I2" i="2"/>
  <c r="H2" i="2"/>
  <c r="G2" i="2"/>
  <c r="C12" i="9"/>
  <c r="B12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H4" i="9"/>
  <c r="G4" i="9"/>
  <c r="F4" i="9"/>
  <c r="H3" i="9"/>
  <c r="G3" i="9"/>
  <c r="F3" i="9"/>
  <c r="H2" i="9"/>
  <c r="G2" i="9"/>
  <c r="F2" i="9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M28" i="10"/>
  <c r="A28" i="10"/>
  <c r="A27" i="10"/>
  <c r="A26" i="10"/>
  <c r="A25" i="10"/>
  <c r="A24" i="10"/>
  <c r="A23" i="10"/>
  <c r="A22" i="10"/>
  <c r="A21" i="10"/>
  <c r="A20" i="10"/>
  <c r="A19" i="10"/>
  <c r="A18" i="10"/>
  <c r="J9" i="10"/>
  <c r="I9" i="10"/>
  <c r="H9" i="10"/>
  <c r="G9" i="10"/>
  <c r="J8" i="10"/>
  <c r="I8" i="10"/>
  <c r="H8" i="10"/>
  <c r="G8" i="10"/>
  <c r="J7" i="10"/>
  <c r="I7" i="10"/>
  <c r="H7" i="10"/>
  <c r="G7" i="10"/>
  <c r="J6" i="10"/>
  <c r="I6" i="10"/>
  <c r="H6" i="10"/>
  <c r="G6" i="10"/>
  <c r="J5" i="10"/>
  <c r="I5" i="10"/>
  <c r="H5" i="10"/>
  <c r="G5" i="10"/>
  <c r="J4" i="10"/>
  <c r="I4" i="10"/>
  <c r="H4" i="10"/>
  <c r="G4" i="10"/>
  <c r="J3" i="10"/>
  <c r="I3" i="10"/>
  <c r="H3" i="10"/>
  <c r="G3" i="10"/>
  <c r="J2" i="10"/>
  <c r="I2" i="10"/>
  <c r="H2" i="10"/>
  <c r="G2" i="10"/>
  <c r="I10" i="2"/>
  <c r="H10" i="2"/>
  <c r="K5" i="2" l="1"/>
  <c r="K4" i="2"/>
  <c r="K2" i="2"/>
  <c r="K7" i="2"/>
  <c r="K8" i="2"/>
  <c r="K3" i="2"/>
  <c r="K6" i="2"/>
  <c r="M29" i="10" a="1"/>
  <c r="M29" i="10" s="1"/>
  <c r="J10" i="2"/>
  <c r="H12" i="2"/>
  <c r="I12" i="2"/>
  <c r="K1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FC3AC0-C640-43EB-A369-95C11D2CE923}" name="Query - Chapters" description="Connection to the 'Chapters' query in the workbook." type="100" refreshedVersion="7" minRefreshableVersion="5">
    <extLst>
      <ext xmlns:x15="http://schemas.microsoft.com/office/spreadsheetml/2010/11/main" uri="{DE250136-89BD-433C-8126-D09CA5730AF9}">
        <x15:connection id="cfbd468a-fb3c-44a9-aaee-966d0c431af7">
          <x15:oledbPr connection="Provider=Microsoft.Mashup.OleDb.1;Data Source=$Workbook$;Location=Chapters;Extended Properties=&quot;&quot;">
            <x15:dbTables>
              <x15:dbTable name="Chapters"/>
            </x15:dbTables>
          </x15:oledbPr>
        </x15:connection>
      </ext>
    </extLst>
  </connection>
  <connection id="2" xr16:uid="{6D7670EF-D60B-4ECD-8BC2-4DC5344A11D9}" name="Query - Characters" description="Connection to the 'Characters' query in the workbook." type="100" refreshedVersion="7" minRefreshableVersion="5">
    <extLst>
      <ext xmlns:x15="http://schemas.microsoft.com/office/spreadsheetml/2010/11/main" uri="{DE250136-89BD-433C-8126-D09CA5730AF9}">
        <x15:connection id="ad88f2e7-e0c5-4f7d-b68b-6ff8691610c3">
          <x15:oledbPr connection="Provider=Microsoft.Mashup.OleDb.1;Data Source=$Workbook$;Location=Characters;Extended Properties=&quot;&quot;">
            <x15:dbTables>
              <x15:dbTable name="Characters"/>
            </x15:dbTables>
          </x15:oledbPr>
        </x15:connection>
      </ext>
    </extLst>
  </connection>
  <connection id="3" xr16:uid="{1A588B2D-8FBC-416C-A304-CC9BE36B1158}" name="Query - Dialogue" description="Connection to the 'Dialogue' query in the workbook." type="100" refreshedVersion="7" minRefreshableVersion="5">
    <extLst>
      <ext xmlns:x15="http://schemas.microsoft.com/office/spreadsheetml/2010/11/main" uri="{DE250136-89BD-433C-8126-D09CA5730AF9}">
        <x15:connection id="473eaa15-7729-4034-9eac-58505ae6fe95"/>
      </ext>
    </extLst>
  </connection>
  <connection id="4" xr16:uid="{D8FB01CE-7DEE-45CE-9418-4BFA1D132091}" name="Query - Movies" description="Connection to the 'Movies' query in the workbook." type="100" refreshedVersion="7" minRefreshableVersion="5">
    <extLst>
      <ext xmlns:x15="http://schemas.microsoft.com/office/spreadsheetml/2010/11/main" uri="{DE250136-89BD-433C-8126-D09CA5730AF9}">
        <x15:connection id="4ea9ad0b-c04c-44d3-8586-86a7e08725db">
          <x15:oledbPr connection="Provider=Microsoft.Mashup.OleDb.1;Data Source=$Workbook$;Location=Movies;Extended Properties=&quot;&quot;">
            <x15:dbTables>
              <x15:dbTable name="Movies"/>
            </x15:dbTables>
          </x15:oledbPr>
        </x15:connection>
      </ext>
    </extLst>
  </connection>
  <connection id="5" xr16:uid="{3B075FEF-82FA-4E2E-AE7B-BE7D2C9D9540}" name="Query - Places" description="Connection to the 'Places' query in the workbook." type="100" refreshedVersion="7" minRefreshableVersion="5">
    <extLst>
      <ext xmlns:x15="http://schemas.microsoft.com/office/spreadsheetml/2010/11/main" uri="{DE250136-89BD-433C-8126-D09CA5730AF9}">
        <x15:connection id="455bf82e-e07a-4828-8301-68f8e37978d5">
          <x15:oledbPr connection="Provider=Microsoft.Mashup.OleDb.1;Data Source=$Workbook$;Location=Places;Extended Properties=&quot;&quot;">
            <x15:dbTables>
              <x15:dbTable name="Places"/>
            </x15:dbTables>
          </x15:oledbPr>
        </x15:connection>
      </ext>
    </extLst>
  </connection>
  <connection id="6" xr16:uid="{CE20447B-37EA-4BFE-AEEB-44D8A4B7CF88}" name="Query - Spells" description="Connection to the 'Spells' query in the workbook." type="100" refreshedVersion="7" minRefreshableVersion="5">
    <extLst>
      <ext xmlns:x15="http://schemas.microsoft.com/office/spreadsheetml/2010/11/main" uri="{DE250136-89BD-433C-8126-D09CA5730AF9}">
        <x15:connection id="7225951a-b98e-4aae-9ab8-d65d1092611c">
          <x15:oledbPr connection="Provider=Microsoft.Mashup.OleDb.1;Data Source=$Workbook$;Location=Spells;Extended Properties=&quot;&quot;">
            <x15:dbTables>
              <x15:dbTable name="Spells"/>
            </x15:dbTables>
          </x15:oledbPr>
        </x15:connection>
      </ext>
    </extLst>
  </connection>
  <connection id="7" xr16:uid="{394A3157-7164-4BCD-8DDB-2937E9C02DC3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<sst xmlns="http://schemas.openxmlformats.org/spreadsheetml/2006/main" count="348" uniqueCount="273">
  <si>
    <t>Gilderoy Lockhart</t>
  </si>
  <si>
    <t>Tom Riddle</t>
  </si>
  <si>
    <t>Peter Pettigrew</t>
  </si>
  <si>
    <t>Horace Slughorn</t>
  </si>
  <si>
    <t>Harry Potter</t>
  </si>
  <si>
    <t>Ron Weasley</t>
  </si>
  <si>
    <t>Hermione Granger</t>
  </si>
  <si>
    <t>Albus Dumbledore</t>
  </si>
  <si>
    <t>Rubeus Hagrid</t>
  </si>
  <si>
    <t>Severus Snape</t>
  </si>
  <si>
    <t>Minerva McGonagall</t>
  </si>
  <si>
    <t>Voldemort</t>
  </si>
  <si>
    <t>Neville Longbottom</t>
  </si>
  <si>
    <t>Remus Lupin</t>
  </si>
  <si>
    <t>Draco Malfoy</t>
  </si>
  <si>
    <t>Dolores Umbridge</t>
  </si>
  <si>
    <t>Bellatrix Lestrange</t>
  </si>
  <si>
    <t>Lucius Malfoy</t>
  </si>
  <si>
    <t>Sybill Trelawney</t>
  </si>
  <si>
    <t>Quirinus Quirrell</t>
  </si>
  <si>
    <t>Garrick Ollivander</t>
  </si>
  <si>
    <t>Sum of Budget</t>
  </si>
  <si>
    <t>Sum of Box Office</t>
  </si>
  <si>
    <t>Row Labels</t>
  </si>
  <si>
    <t>Grand Total</t>
  </si>
  <si>
    <t>Year</t>
  </si>
  <si>
    <t>Budget</t>
  </si>
  <si>
    <t xml:space="preserve">Box Office </t>
  </si>
  <si>
    <t>Sum of Runtime</t>
  </si>
  <si>
    <t>Harry Potter and the Philosopher's Stone</t>
  </si>
  <si>
    <t>Harry Potter and the Chamber of Secrets</t>
  </si>
  <si>
    <t>Harry Potter and the Prisoner of Azkaban</t>
  </si>
  <si>
    <t>Harry Potter and the Goblet of Fire</t>
  </si>
  <si>
    <t>Harry Potter and the Order of the Phoenix</t>
  </si>
  <si>
    <t>Harry Potter and the Half-Blood Prince</t>
  </si>
  <si>
    <t>Harry Potter and the Deathly Hallows Part 1</t>
  </si>
  <si>
    <t>Harry Potter and the Deathly Hallows Part 2</t>
  </si>
  <si>
    <t>Runtime</t>
  </si>
  <si>
    <t>Count of Chapter ID</t>
  </si>
  <si>
    <t>#Chapters</t>
  </si>
  <si>
    <t>Count of Dialogue ID</t>
  </si>
  <si>
    <t>Sum of Word Count</t>
  </si>
  <si>
    <t>Column Labels</t>
  </si>
  <si>
    <t>Count #</t>
  </si>
  <si>
    <t>Movie Title</t>
  </si>
  <si>
    <t>Dragon Heartstring</t>
  </si>
  <si>
    <t>Phoenix Feather</t>
  </si>
  <si>
    <t>Thestral Tail Hair</t>
  </si>
  <si>
    <t>Unicorn Hair</t>
  </si>
  <si>
    <t>Alder</t>
  </si>
  <si>
    <t>Birch</t>
  </si>
  <si>
    <t>Cedar</t>
  </si>
  <si>
    <t>Cherry</t>
  </si>
  <si>
    <t>Chestnut</t>
  </si>
  <si>
    <t>Cypress</t>
  </si>
  <si>
    <t>Elder</t>
  </si>
  <si>
    <t>Elm</t>
  </si>
  <si>
    <t>Fir</t>
  </si>
  <si>
    <t>Hawthorn</t>
  </si>
  <si>
    <t>Hazel</t>
  </si>
  <si>
    <t>Holly</t>
  </si>
  <si>
    <t>Hornbeam</t>
  </si>
  <si>
    <t>Vine</t>
  </si>
  <si>
    <t>Walnut</t>
  </si>
  <si>
    <t>Yew</t>
  </si>
  <si>
    <t>Profit</t>
  </si>
  <si>
    <t>Wand (Wood)</t>
  </si>
  <si>
    <t>Wand (Core)</t>
  </si>
  <si>
    <t>#Dialogues</t>
  </si>
  <si>
    <t>Count of Count #</t>
  </si>
  <si>
    <t>8 Movie(s)</t>
  </si>
  <si>
    <t>7 Movie(s)</t>
  </si>
  <si>
    <t>6 Movie(s)</t>
  </si>
  <si>
    <t>1 Movie(s)</t>
  </si>
  <si>
    <t>5 Movie(s)</t>
  </si>
  <si>
    <t>3 Movie(s)</t>
  </si>
  <si>
    <t>2 Movie(s)</t>
  </si>
  <si>
    <t>4 Movie(s)</t>
  </si>
  <si>
    <t>Owner(s)</t>
  </si>
  <si>
    <t>Alastor Moody</t>
  </si>
  <si>
    <t>Fred Weasley</t>
  </si>
  <si>
    <t>Arthur Weasley</t>
  </si>
  <si>
    <t>Sirius Black</t>
  </si>
  <si>
    <t>Cornelius Fudge</t>
  </si>
  <si>
    <t>George Weasley</t>
  </si>
  <si>
    <t>Vernon Dursley</t>
  </si>
  <si>
    <t>Ginny Weasley</t>
  </si>
  <si>
    <t>Luna Lovegood</t>
  </si>
  <si>
    <t>Molly Weasley</t>
  </si>
  <si>
    <t>Dobby</t>
  </si>
  <si>
    <t>Seamus Finnigan</t>
  </si>
  <si>
    <t>Griphook</t>
  </si>
  <si>
    <t>Dudley Dursley</t>
  </si>
  <si>
    <t>Petunia Dursley</t>
  </si>
  <si>
    <t>Barty Crouch Sr.</t>
  </si>
  <si>
    <t>Argus Filch</t>
  </si>
  <si>
    <t>Xenophilius Lovegood</t>
  </si>
  <si>
    <t>Percy Weasley</t>
  </si>
  <si>
    <t>Cedric Diggory</t>
  </si>
  <si>
    <t>Moaning Myrtle</t>
  </si>
  <si>
    <t>Aberforth Dumbledore</t>
  </si>
  <si>
    <t>James Potter</t>
  </si>
  <si>
    <t>Lily Potter</t>
  </si>
  <si>
    <t>Oliver Wood</t>
  </si>
  <si>
    <t>Rolanda Hooch</t>
  </si>
  <si>
    <t>Igor Karkaroff</t>
  </si>
  <si>
    <t>Kreacher</t>
  </si>
  <si>
    <t>Other</t>
  </si>
  <si>
    <t>Nearly Headless Nick</t>
  </si>
  <si>
    <t>Rufus Scrimgeour</t>
  </si>
  <si>
    <t>Lee Jordan</t>
  </si>
  <si>
    <t>Scabior</t>
  </si>
  <si>
    <t>Students</t>
  </si>
  <si>
    <t>Helena Ravenclaw</t>
  </si>
  <si>
    <t>Stanley Shunpike</t>
  </si>
  <si>
    <t>Kingsley Shacklebolt</t>
  </si>
  <si>
    <t>Filius Flitwick</t>
  </si>
  <si>
    <t>Rita Skeeter</t>
  </si>
  <si>
    <t>Marge Dursley</t>
  </si>
  <si>
    <t>Cho Chang</t>
  </si>
  <si>
    <t>Sorting Hat</t>
  </si>
  <si>
    <t>Narcissa Malfoy</t>
  </si>
  <si>
    <t>Elphias Doge</t>
  </si>
  <si>
    <t>Nymphadora Tonks</t>
  </si>
  <si>
    <t>Rosmerta</t>
  </si>
  <si>
    <t>Bogrod</t>
  </si>
  <si>
    <t>Lavender Brown</t>
  </si>
  <si>
    <t>Amos Diggory</t>
  </si>
  <si>
    <t>Aragog</t>
  </si>
  <si>
    <t>Bill Weasley</t>
  </si>
  <si>
    <t>Ghosts</t>
  </si>
  <si>
    <t>Cormac McLaggen</t>
  </si>
  <si>
    <t>Merpeople</t>
  </si>
  <si>
    <t>Susan Bones</t>
  </si>
  <si>
    <t>Corban Yaxley</t>
  </si>
  <si>
    <t>Olympe Maxime</t>
  </si>
  <si>
    <t>Station guard</t>
  </si>
  <si>
    <t>Gang thug</t>
  </si>
  <si>
    <t>Vincent Crabbe</t>
  </si>
  <si>
    <t>Muriel</t>
  </si>
  <si>
    <t>Pomona Sprout</t>
  </si>
  <si>
    <t>Girl</t>
  </si>
  <si>
    <t>Mundungus Fletcher</t>
  </si>
  <si>
    <t>Angelina Johnson</t>
  </si>
  <si>
    <t>Goblin</t>
  </si>
  <si>
    <t>Dean Thomas</t>
  </si>
  <si>
    <t>Fleur Delacour</t>
  </si>
  <si>
    <t>Parvati Patil</t>
  </si>
  <si>
    <t>Albus Potter</t>
  </si>
  <si>
    <t>Marcus Flint</t>
  </si>
  <si>
    <t>All</t>
  </si>
  <si>
    <t>Poppy Pomfrey</t>
  </si>
  <si>
    <t>Mary Cattermole</t>
  </si>
  <si>
    <t>Guard</t>
  </si>
  <si>
    <t>Maid</t>
  </si>
  <si>
    <t>Serpent of Slitherin</t>
  </si>
  <si>
    <t>Tom</t>
  </si>
  <si>
    <t>Firenze</t>
  </si>
  <si>
    <t>Boy</t>
  </si>
  <si>
    <t>Pansy Parkinson</t>
  </si>
  <si>
    <t>Man</t>
  </si>
  <si>
    <t>Arabella Figg</t>
  </si>
  <si>
    <t>Woman</t>
  </si>
  <si>
    <t>Mrs. Cole</t>
  </si>
  <si>
    <t>Barty Crouch Jr.</t>
  </si>
  <si>
    <t>Katie Bell</t>
  </si>
  <si>
    <t>The Fat Lady</t>
  </si>
  <si>
    <t>Wizard</t>
  </si>
  <si>
    <t>Pius Thicknesse</t>
  </si>
  <si>
    <t>Grawp</t>
  </si>
  <si>
    <t>Snatcher</t>
  </si>
  <si>
    <t>Mrs. Granger</t>
  </si>
  <si>
    <t>Trolley witch</t>
  </si>
  <si>
    <t>Waitress</t>
  </si>
  <si>
    <t>Padma Patil</t>
  </si>
  <si>
    <t>Diary</t>
  </si>
  <si>
    <t>Bane</t>
  </si>
  <si>
    <t>Gregory Goyle</t>
  </si>
  <si>
    <t>Leanne</t>
  </si>
  <si>
    <t>Fenrir Greyback</t>
  </si>
  <si>
    <t>Gellert Grindelwald</t>
  </si>
  <si>
    <t>Perkins</t>
  </si>
  <si>
    <t>Snake</t>
  </si>
  <si>
    <t>Walburga Black</t>
  </si>
  <si>
    <t>Nigel Wolpert</t>
  </si>
  <si>
    <t>Everard</t>
  </si>
  <si>
    <t>Mr. Granger</t>
  </si>
  <si>
    <t>Phineas</t>
  </si>
  <si>
    <t>Colin Creevey</t>
  </si>
  <si>
    <t>Howler</t>
  </si>
  <si>
    <t>Blaise Zabini</t>
  </si>
  <si>
    <t>Bathilda Bagshot</t>
  </si>
  <si>
    <t>Ghost</t>
  </si>
  <si>
    <t>Class</t>
  </si>
  <si>
    <t>Old man</t>
  </si>
  <si>
    <t>Griselda Marchbanks</t>
  </si>
  <si>
    <t>Justin Finch-Fletchley</t>
  </si>
  <si>
    <t>Viktor Krum</t>
  </si>
  <si>
    <t>Magorian</t>
  </si>
  <si>
    <t>Witch</t>
  </si>
  <si>
    <t>Shrunken head</t>
  </si>
  <si>
    <t>Skinny kid</t>
  </si>
  <si>
    <t>Zacharias Smith</t>
  </si>
  <si>
    <t>Whomping Willow</t>
  </si>
  <si>
    <t>Centaur</t>
  </si>
  <si>
    <t>Student</t>
  </si>
  <si>
    <t>Man in a painting</t>
  </si>
  <si>
    <t>Photographer</t>
  </si>
  <si>
    <t>Marcus Belby</t>
  </si>
  <si>
    <t>Bloody Baron</t>
  </si>
  <si>
    <t>Professors</t>
  </si>
  <si>
    <t>Ernest Macmillan</t>
  </si>
  <si>
    <t>Death Eater</t>
  </si>
  <si>
    <t>Waiter</t>
  </si>
  <si>
    <t>Mykew Gregorovitch</t>
  </si>
  <si>
    <t>Eldred Worple</t>
  </si>
  <si>
    <t>Boy 2</t>
  </si>
  <si>
    <t>Gryffindors</t>
  </si>
  <si>
    <t>Alecto Carrow</t>
  </si>
  <si>
    <t>Pixie</t>
  </si>
  <si>
    <t>Dilys Derwent</t>
  </si>
  <si>
    <t>Michael Corner</t>
  </si>
  <si>
    <t>Crowd</t>
  </si>
  <si>
    <t>Charity Burbage</t>
  </si>
  <si>
    <t>Character</t>
  </si>
  <si>
    <t># Dialogues</t>
  </si>
  <si>
    <t>Gryffindor</t>
  </si>
  <si>
    <t>Hufflepuff</t>
  </si>
  <si>
    <t>Ravenclaw</t>
  </si>
  <si>
    <t>Slytherin</t>
  </si>
  <si>
    <t>Count of Character ID</t>
  </si>
  <si>
    <t>Find out how this info is useful</t>
  </si>
  <si>
    <t>Cat</t>
  </si>
  <si>
    <t>Doe</t>
  </si>
  <si>
    <t>Fox</t>
  </si>
  <si>
    <t>Horse</t>
  </si>
  <si>
    <t>Jack Russell Terrier</t>
  </si>
  <si>
    <t>Otter</t>
  </si>
  <si>
    <t>Phoenix</t>
  </si>
  <si>
    <t>Stag</t>
  </si>
  <si>
    <t>Weasel</t>
  </si>
  <si>
    <t>Wolf</t>
  </si>
  <si>
    <t>Boar</t>
  </si>
  <si>
    <t>Jack rabbit</t>
  </si>
  <si>
    <t>Hare</t>
  </si>
  <si>
    <t>Squirrel</t>
  </si>
  <si>
    <t>Swan</t>
  </si>
  <si>
    <t>House</t>
  </si>
  <si>
    <t>Patronus</t>
  </si>
  <si>
    <t>Blue</t>
  </si>
  <si>
    <t>Bright yellow</t>
  </si>
  <si>
    <t>White</t>
  </si>
  <si>
    <t>Green</t>
  </si>
  <si>
    <t>Red</t>
  </si>
  <si>
    <t>Scarlet</t>
  </si>
  <si>
    <t>Silver</t>
  </si>
  <si>
    <t>Gold</t>
  </si>
  <si>
    <t>Turquoise</t>
  </si>
  <si>
    <t>Icy blue</t>
  </si>
  <si>
    <t>Fiery Orange</t>
  </si>
  <si>
    <t>Haze</t>
  </si>
  <si>
    <t>Light green</t>
  </si>
  <si>
    <t>Orange</t>
  </si>
  <si>
    <t>Purple</t>
  </si>
  <si>
    <t>Diagon Alley</t>
  </si>
  <si>
    <t>Dwellings</t>
  </si>
  <si>
    <t>Hogsmeade</t>
  </si>
  <si>
    <t>Hogwarts</t>
  </si>
  <si>
    <t>Other Magical Locations</t>
  </si>
  <si>
    <t>Count of Place ID</t>
  </si>
  <si>
    <t>Movie ID</t>
  </si>
  <si>
    <t>Spell_in_Chapters</t>
  </si>
  <si>
    <t>Spell_in_Dialogue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</si>
</sst>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[$$-409]#,##0.##,,,&quot; B&quot;"/>
  </numFmts>
  <fonts count="7" x14ac:knownFonts="1">
    <font>
      <sz val="10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Tw Cen MT"/>
      <family val="2"/>
    </font>
    <font>
      <sz val="9"/>
      <color theme="0"/>
      <name val="Tw Cen MT"/>
      <family val="2"/>
    </font>
    <font>
      <sz val="10"/>
      <color theme="1"/>
      <name val="Tw Cen MT"/>
      <family val="2"/>
    </font>
    <font>
      <sz val="10"/>
      <color theme="0" tint="-0.499984740745262"/>
      <name val="Tw Cen MT"/>
      <family val="2"/>
    </font>
    <font>
      <sz val="9"/>
      <color theme="1"/>
      <name val="Tw Cen MT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0" tint="-0.24994659260841701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1" xfId="0" pivotButton="1" applyFont="1" applyBorder="1"/>
    <xf numFmtId="0" fontId="1" fillId="0" borderId="1" xfId="0" applyFont="1" applyBorder="1"/>
    <xf numFmtId="0" fontId="1" fillId="0" borderId="6" xfId="0" applyFont="1" applyBorder="1"/>
    <xf numFmtId="0" fontId="1" fillId="0" borderId="1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164" fontId="1" fillId="0" borderId="1" xfId="0" applyNumberFormat="1" applyFont="1" applyBorder="1"/>
    <xf numFmtId="164" fontId="1" fillId="0" borderId="8" xfId="0" applyNumberFormat="1" applyFont="1" applyBorder="1"/>
    <xf numFmtId="0" fontId="1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1" fillId="0" borderId="6" xfId="0" applyNumberFormat="1" applyFont="1" applyBorder="1" applyAlignment="1">
      <alignment horizontal="right"/>
    </xf>
    <xf numFmtId="0" fontId="1" fillId="0" borderId="10" xfId="0" applyFont="1" applyBorder="1"/>
    <xf numFmtId="164" fontId="1" fillId="0" borderId="10" xfId="0" applyNumberFormat="1" applyFont="1" applyBorder="1"/>
    <xf numFmtId="164" fontId="1" fillId="0" borderId="12" xfId="0" applyNumberFormat="1" applyFont="1" applyBorder="1"/>
    <xf numFmtId="0" fontId="1" fillId="0" borderId="0" xfId="0" applyFont="1" applyBorder="1"/>
    <xf numFmtId="164" fontId="1" fillId="0" borderId="0" xfId="0" applyNumberFormat="1" applyFont="1" applyBorder="1"/>
    <xf numFmtId="3" fontId="1" fillId="0" borderId="6" xfId="0" applyNumberFormat="1" applyFont="1" applyBorder="1"/>
    <xf numFmtId="3" fontId="1" fillId="0" borderId="9" xfId="0" applyNumberFormat="1" applyFont="1" applyBorder="1"/>
    <xf numFmtId="3" fontId="0" fillId="0" borderId="0" xfId="0" applyNumberFormat="1"/>
    <xf numFmtId="0" fontId="1" fillId="0" borderId="2" xfId="0" applyFont="1" applyBorder="1"/>
    <xf numFmtId="0" fontId="1" fillId="0" borderId="3" xfId="0" applyFont="1" applyBorder="1"/>
    <xf numFmtId="1" fontId="1" fillId="0" borderId="1" xfId="0" applyNumberFormat="1" applyFont="1" applyBorder="1" applyAlignment="1">
      <alignment horizontal="right"/>
    </xf>
    <xf numFmtId="1" fontId="1" fillId="0" borderId="1" xfId="0" applyNumberFormat="1" applyFont="1" applyBorder="1"/>
    <xf numFmtId="1" fontId="1" fillId="0" borderId="4" xfId="0" applyNumberFormat="1" applyFont="1" applyBorder="1"/>
    <xf numFmtId="1" fontId="1" fillId="0" borderId="8" xfId="0" applyNumberFormat="1" applyFont="1" applyBorder="1"/>
    <xf numFmtId="1" fontId="1" fillId="0" borderId="6" xfId="0" applyNumberFormat="1" applyFont="1" applyBorder="1"/>
    <xf numFmtId="1" fontId="1" fillId="0" borderId="7" xfId="0" applyNumberFormat="1" applyFont="1" applyBorder="1"/>
    <xf numFmtId="1" fontId="1" fillId="0" borderId="9" xfId="0" applyNumberFormat="1" applyFont="1" applyBorder="1"/>
    <xf numFmtId="0" fontId="1" fillId="0" borderId="0" xfId="0" applyFont="1" applyFill="1" applyBorder="1" applyAlignment="1">
      <alignment horizontal="left"/>
    </xf>
    <xf numFmtId="1" fontId="1" fillId="0" borderId="6" xfId="0" applyNumberFormat="1" applyFont="1" applyBorder="1" applyAlignment="1">
      <alignment horizontal="right"/>
    </xf>
    <xf numFmtId="1" fontId="1" fillId="0" borderId="10" xfId="0" applyNumberFormat="1" applyFont="1" applyBorder="1"/>
    <xf numFmtId="1" fontId="1" fillId="0" borderId="11" xfId="0" applyNumberFormat="1" applyFont="1" applyBorder="1"/>
    <xf numFmtId="1" fontId="1" fillId="0" borderId="12" xfId="0" applyNumberFormat="1" applyFont="1" applyBorder="1"/>
    <xf numFmtId="1" fontId="1" fillId="0" borderId="5" xfId="0" applyNumberFormat="1" applyFont="1" applyBorder="1"/>
    <xf numFmtId="0" fontId="1" fillId="0" borderId="8" xfId="0" applyFont="1" applyBorder="1"/>
    <xf numFmtId="0" fontId="1" fillId="0" borderId="5" xfId="0" applyFont="1" applyBorder="1" applyAlignment="1">
      <alignment horizontal="left"/>
    </xf>
    <xf numFmtId="1" fontId="1" fillId="0" borderId="13" xfId="0" applyNumberFormat="1" applyFont="1" applyBorder="1"/>
    <xf numFmtId="0" fontId="1" fillId="0" borderId="14" xfId="0" applyFont="1" applyBorder="1"/>
    <xf numFmtId="3" fontId="1" fillId="0" borderId="15" xfId="0" applyNumberFormat="1" applyFont="1" applyBorder="1"/>
    <xf numFmtId="164" fontId="1" fillId="0" borderId="14" xfId="0" applyNumberFormat="1" applyFont="1" applyBorder="1"/>
    <xf numFmtId="164" fontId="1" fillId="0" borderId="0" xfId="0" applyNumberFormat="1" applyFont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6" xfId="0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1" fillId="0" borderId="16" xfId="0" applyFont="1" applyBorder="1"/>
    <xf numFmtId="1" fontId="1" fillId="0" borderId="16" xfId="0" applyNumberFormat="1" applyFont="1" applyBorder="1"/>
    <xf numFmtId="1" fontId="1" fillId="0" borderId="17" xfId="0" applyNumberFormat="1" applyFont="1" applyBorder="1"/>
    <xf numFmtId="1" fontId="1" fillId="0" borderId="19" xfId="0" applyNumberFormat="1" applyFont="1" applyBorder="1"/>
    <xf numFmtId="164" fontId="0" fillId="0" borderId="0" xfId="0" applyNumberFormat="1"/>
    <xf numFmtId="165" fontId="1" fillId="0" borderId="14" xfId="0" applyNumberFormat="1" applyFont="1" applyFill="1" applyBorder="1" applyAlignment="1">
      <alignment horizontal="right"/>
    </xf>
    <xf numFmtId="0" fontId="2" fillId="0" borderId="0" xfId="0" applyFont="1"/>
    <xf numFmtId="0" fontId="5" fillId="0" borderId="0" xfId="0" applyFont="1"/>
    <xf numFmtId="1" fontId="1" fillId="0" borderId="18" xfId="0" applyNumberFormat="1" applyFont="1" applyBorder="1"/>
    <xf numFmtId="0" fontId="1" fillId="0" borderId="14" xfId="0" applyFont="1" applyFill="1" applyBorder="1" applyAlignment="1">
      <alignment horizontal="left"/>
    </xf>
    <xf numFmtId="0" fontId="3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2" fillId="0" borderId="20" xfId="0" applyFont="1" applyBorder="1"/>
    <xf numFmtId="0" fontId="0" fillId="3" borderId="0" xfId="0" applyFill="1"/>
    <xf numFmtId="0" fontId="4" fillId="3" borderId="0" xfId="0" applyFont="1" applyFill="1" applyAlignment="1">
      <alignment vertical="center"/>
    </xf>
    <xf numFmtId="0" fontId="6" fillId="0" borderId="0" xfId="0" applyFont="1"/>
    <xf numFmtId="1" fontId="1" fillId="0" borderId="0" xfId="0" applyNumberFormat="1" applyFont="1" applyBorder="1"/>
    <xf numFmtId="0" fontId="2" fillId="0" borderId="0" xfId="0" applyFont="1" applyBorder="1"/>
    <xf numFmtId="1" fontId="0" fillId="0" borderId="0" xfId="0" applyNumberFormat="1"/>
  </cellXfs>
  <cellStyles count="1">
    <cellStyle name="Normal" xfId="0" builtinId="0"/>
  </cellStyles>
  <dxfs count="101"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numFmt numFmtId="3" formatCode="#,##0"/>
    </dxf>
    <dxf>
      <numFmt numFmtId="164" formatCode="[$$-409]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font>
        <b val="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font>
        <name val="Tw Cen MT"/>
      </font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50" Type="http://schemas.openxmlformats.org/officeDocument/2006/relationships/customXml" Target="../customXml/item27.xml"/><Relationship Id="rId55" Type="http://schemas.openxmlformats.org/officeDocument/2006/relationships/customXml" Target="../customXml/item32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openxmlformats.org/officeDocument/2006/relationships/customXml" Target="../customXml/item6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3" Type="http://schemas.openxmlformats.org/officeDocument/2006/relationships/customXml" Target="../customXml/item30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52" Type="http://schemas.openxmlformats.org/officeDocument/2006/relationships/customXml" Target="../customXml/item29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2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20" Type="http://schemas.openxmlformats.org/officeDocument/2006/relationships/styles" Target="styles.xml"/><Relationship Id="rId41" Type="http://schemas.openxmlformats.org/officeDocument/2006/relationships/customXml" Target="../customXml/item18.xml"/><Relationship Id="rId54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9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49" Type="http://schemas.openxmlformats.org/officeDocument/2006/relationships/customXml" Target="../customXml/item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[Harry Potter Challenge Submission.xlsx]Characters!PivotTable4</c:name>
    <c:fmtId val="5"/>
  </c:pivotSource>
  <c:chart>
    <c:autoTitleDeleted val="1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0"/>
              </a:prst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629858065494624"/>
          <c:y val="0.23732721824786085"/>
          <c:w val="0.65377997750281214"/>
          <c:h val="0.738756931719479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Characters!$N$17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>
              <a:outerShdw blurRad="317500" algn="ctr" rotWithShape="0">
                <a:prstClr val="black">
                  <a:alpha val="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Characters!$M$18:$M$26</c:f>
              <c:strCache>
                <c:ptCount val="8"/>
                <c:pt idx="0">
                  <c:v>1 Movie(s)</c:v>
                </c:pt>
                <c:pt idx="1">
                  <c:v>2 Movie(s)</c:v>
                </c:pt>
                <c:pt idx="2">
                  <c:v>3 Movie(s)</c:v>
                </c:pt>
                <c:pt idx="3">
                  <c:v>4 Movie(s)</c:v>
                </c:pt>
                <c:pt idx="4">
                  <c:v>5 Movie(s)</c:v>
                </c:pt>
                <c:pt idx="5">
                  <c:v>6 Movie(s)</c:v>
                </c:pt>
                <c:pt idx="6">
                  <c:v>7 Movie(s)</c:v>
                </c:pt>
                <c:pt idx="7">
                  <c:v>8 Movie(s)</c:v>
                </c:pt>
              </c:strCache>
            </c:strRef>
          </c:cat>
          <c:val>
            <c:numRef>
              <c:f>Characters!$N$18:$N$26</c:f>
              <c:numCache>
                <c:formatCode>General</c:formatCode>
                <c:ptCount val="8"/>
                <c:pt idx="0">
                  <c:v>89</c:v>
                </c:pt>
                <c:pt idx="1">
                  <c:v>26</c:v>
                </c:pt>
                <c:pt idx="2">
                  <c:v>18</c:v>
                </c:pt>
                <c:pt idx="3">
                  <c:v>8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A-4AE5-9B7A-6C7C8A7B7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axId val="632284543"/>
        <c:axId val="632281215"/>
      </c:barChart>
      <c:valAx>
        <c:axId val="632281215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32284543"/>
        <c:crosses val="autoZero"/>
        <c:crossBetween val="between"/>
      </c:valAx>
      <c:catAx>
        <c:axId val="632284543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322812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US" sz="1100" b="0">
                <a:solidFill>
                  <a:schemeClr val="bg1">
                    <a:lumMod val="50000"/>
                  </a:schemeClr>
                </a:solidFill>
              </a:rPr>
              <a:t>Movie - Budget vs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3287683889579"/>
          <c:y val="0.17098951534801465"/>
          <c:w val="0.74353047459680321"/>
          <c:h val="0.64592614425870576"/>
        </c:manualLayout>
      </c:layout>
      <c:scatterChart>
        <c:scatterStyle val="lineMarker"/>
        <c:varyColors val="0"/>
        <c:ser>
          <c:idx val="0"/>
          <c:order val="0"/>
          <c:tx>
            <c:strRef>
              <c:f>Movies!$G$1</c:f>
              <c:strCache>
                <c:ptCount val="1"/>
                <c:pt idx="0">
                  <c:v>Year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C0EB904-30A5-4278-9461-151357EAA972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2A-43C8-B1DF-9728EC6F9BD6}"/>
                </c:ext>
              </c:extLst>
            </c:dLbl>
            <c:dLbl>
              <c:idx val="1"/>
              <c:layout>
                <c:manualLayout>
                  <c:x val="-4.2873015465900638E-2"/>
                  <c:y val="-6.1222951226996794E-2"/>
                </c:manualLayout>
              </c:layout>
              <c:tx>
                <c:rich>
                  <a:bodyPr/>
                  <a:lstStyle/>
                  <a:p>
                    <a:fld id="{4ABA55A2-5FAB-44FF-B268-FA5356CFC18F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22A-43C8-B1DF-9728EC6F9BD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8F5C3C4-827E-4FCC-873F-0CCBE7D55887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22A-43C8-B1DF-9728EC6F9BD6}"/>
                </c:ext>
              </c:extLst>
            </c:dLbl>
            <c:dLbl>
              <c:idx val="3"/>
              <c:layout>
                <c:manualLayout>
                  <c:x val="4.6109415476159946E-3"/>
                  <c:y val="6.9836510149494119E-3"/>
                </c:manualLayout>
              </c:layout>
              <c:tx>
                <c:rich>
                  <a:bodyPr/>
                  <a:lstStyle/>
                  <a:p>
                    <a:fld id="{A7AF43B2-0B2C-4C49-AF72-03D888A1FD34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22A-43C8-B1DF-9728EC6F9BD6}"/>
                </c:ext>
              </c:extLst>
            </c:dLbl>
            <c:dLbl>
              <c:idx val="4"/>
              <c:layout>
                <c:manualLayout>
                  <c:x val="-5.2359843546284174E-2"/>
                  <c:y val="-7.2834224598930478E-2"/>
                </c:manualLayout>
              </c:layout>
              <c:tx>
                <c:rich>
                  <a:bodyPr/>
                  <a:lstStyle/>
                  <a:p>
                    <a:fld id="{EB31CBBF-B8D6-41AA-8E62-F74DDF278E74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22A-43C8-B1DF-9728EC6F9BD6}"/>
                </c:ext>
              </c:extLst>
            </c:dLbl>
            <c:dLbl>
              <c:idx val="5"/>
              <c:layout>
                <c:manualLayout>
                  <c:x val="-1.1610220821484763E-2"/>
                  <c:y val="-7.8181818181818186E-2"/>
                </c:manualLayout>
              </c:layout>
              <c:tx>
                <c:rich>
                  <a:bodyPr/>
                  <a:lstStyle/>
                  <a:p>
                    <a:fld id="{4B8F0B12-C077-479A-9437-039D7F08688C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22A-43C8-B1DF-9728EC6F9BD6}"/>
                </c:ext>
              </c:extLst>
            </c:dLbl>
            <c:dLbl>
              <c:idx val="6"/>
              <c:layout>
                <c:manualLayout>
                  <c:x val="-6.2390812974725748E-2"/>
                  <c:y val="-0.1156149732620321"/>
                </c:manualLayout>
              </c:layout>
              <c:tx>
                <c:rich>
                  <a:bodyPr/>
                  <a:lstStyle/>
                  <a:p>
                    <a:fld id="{230D1C85-4DFF-47B4-9766-DE92AD44CC2E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0366012586505944"/>
                      <c:h val="0.1159826772193002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22A-43C8-B1DF-9728EC6F9BD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3EAC0A2-80AB-4445-A40C-4BF0A32210C8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0934181440920949"/>
                      <c:h val="0.1159826772193002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22A-43C8-B1DF-9728EC6F9B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Movies!$H$2:$H$9</c:f>
              <c:numCache>
                <c:formatCode>[$$-409]#,##0</c:formatCode>
                <c:ptCount val="8"/>
                <c:pt idx="0">
                  <c:v>125000000</c:v>
                </c:pt>
                <c:pt idx="1">
                  <c:v>100000000</c:v>
                </c:pt>
                <c:pt idx="2">
                  <c:v>130000000</c:v>
                </c:pt>
                <c:pt idx="3">
                  <c:v>150000000</c:v>
                </c:pt>
                <c:pt idx="4">
                  <c:v>150000000</c:v>
                </c:pt>
                <c:pt idx="5">
                  <c:v>250000000</c:v>
                </c:pt>
                <c:pt idx="6">
                  <c:v>200000000</c:v>
                </c:pt>
                <c:pt idx="7">
                  <c:v>250000000</c:v>
                </c:pt>
              </c:numCache>
            </c:numRef>
          </c:xVal>
          <c:yVal>
            <c:numRef>
              <c:f>Movies!$I$2:$I$9</c:f>
              <c:numCache>
                <c:formatCode>[$$-409]#,##0</c:formatCode>
                <c:ptCount val="8"/>
                <c:pt idx="0">
                  <c:v>1002000000</c:v>
                </c:pt>
                <c:pt idx="1">
                  <c:v>880300000</c:v>
                </c:pt>
                <c:pt idx="2">
                  <c:v>796700000</c:v>
                </c:pt>
                <c:pt idx="3">
                  <c:v>896400000</c:v>
                </c:pt>
                <c:pt idx="4">
                  <c:v>942000000</c:v>
                </c:pt>
                <c:pt idx="5">
                  <c:v>943200000</c:v>
                </c:pt>
                <c:pt idx="6">
                  <c:v>976900000</c:v>
                </c:pt>
                <c:pt idx="7">
                  <c:v>1342000000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Movies!$G$2:$G$9</c15:f>
                <c15:dlblRangeCache>
                  <c:ptCount val="8"/>
                  <c:pt idx="0">
                    <c:v>Harry Potter and the Philosopher's Stone</c:v>
                  </c:pt>
                  <c:pt idx="1">
                    <c:v>Harry Potter and the Chamber of Secrets</c:v>
                  </c:pt>
                  <c:pt idx="2">
                    <c:v>Harry Potter and the Prisoner of Azkaban</c:v>
                  </c:pt>
                  <c:pt idx="3">
                    <c:v>Harry Potter and the Goblet of Fire</c:v>
                  </c:pt>
                  <c:pt idx="4">
                    <c:v>Harry Potter and the Order of the Phoenix</c:v>
                  </c:pt>
                  <c:pt idx="5">
                    <c:v>Harry Potter and the Half-Blood Prince</c:v>
                  </c:pt>
                  <c:pt idx="6">
                    <c:v>Harry Potter and the Deathly Hallows Part 1</c:v>
                  </c:pt>
                  <c:pt idx="7">
                    <c:v>Harry Potter and the Deathly Hallows Part 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22A-43C8-B1DF-9728EC6F9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8128"/>
        <c:axId val="202261888"/>
      </c:scatterChart>
      <c:valAx>
        <c:axId val="202268128"/>
        <c:scaling>
          <c:orientation val="minMax"/>
          <c:min val="90000000"/>
        </c:scaling>
        <c:delete val="0"/>
        <c:axPos val="b"/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202261888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202261888"/>
        <c:scaling>
          <c:orientation val="minMax"/>
          <c:min val="800000000"/>
        </c:scaling>
        <c:delete val="0"/>
        <c:axPos val="l"/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202268128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 sz="900"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IN" sz="1100" b="0">
                <a:solidFill>
                  <a:schemeClr val="bg1">
                    <a:lumMod val="50000"/>
                  </a:schemeClr>
                </a:solidFill>
              </a:rPr>
              <a:t>Movie</a:t>
            </a:r>
            <a:r>
              <a:rPr lang="en-IN" sz="1100" b="0" baseline="0">
                <a:solidFill>
                  <a:schemeClr val="bg1">
                    <a:lumMod val="50000"/>
                  </a:schemeClr>
                </a:solidFill>
              </a:rPr>
              <a:t> - </a:t>
            </a:r>
            <a:r>
              <a:rPr lang="en-IN" sz="1100" b="0">
                <a:solidFill>
                  <a:schemeClr val="bg1">
                    <a:lumMod val="50000"/>
                  </a:schemeClr>
                </a:solidFill>
              </a:rPr>
              <a:t>Chapters vs Runtime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163384681626845E-2"/>
          <c:y val="0.17237217989260775"/>
          <c:w val="0.89568720140348945"/>
          <c:h val="0.6581573529723878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6.4814814814814811E-2"/>
                </c:manualLayout>
              </c:layout>
              <c:tx>
                <c:rich>
                  <a:bodyPr/>
                  <a:lstStyle/>
                  <a:p>
                    <a:fld id="{34DDFF54-29CB-458B-8616-8C59638121FA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59B-4DFA-85C4-0CABA816FE1F}"/>
                </c:ext>
              </c:extLst>
            </c:dLbl>
            <c:dLbl>
              <c:idx val="1"/>
              <c:layout>
                <c:manualLayout>
                  <c:x val="0"/>
                  <c:y val="-5.8305557851049981E-2"/>
                </c:manualLayout>
              </c:layout>
              <c:tx>
                <c:rich>
                  <a:bodyPr/>
                  <a:lstStyle/>
                  <a:p>
                    <a:fld id="{E1E54A6A-111C-4360-9517-FA3B1EC7BB37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9B-4DFA-85C4-0CABA816FE1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8C53716-9496-4229-9A30-2A217DBD3B21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59B-4DFA-85C4-0CABA816FE1F}"/>
                </c:ext>
              </c:extLst>
            </c:dLbl>
            <c:dLbl>
              <c:idx val="3"/>
              <c:layout>
                <c:manualLayout>
                  <c:x val="-2.326934264107039E-2"/>
                  <c:y val="-3.2407407407407406E-2"/>
                </c:manualLayout>
              </c:layout>
              <c:tx>
                <c:rich>
                  <a:bodyPr/>
                  <a:lstStyle/>
                  <a:p>
                    <a:fld id="{CBB4B148-C25C-484E-A0D4-9A3AC3358ACC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59B-4DFA-85C4-0CABA816FE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2FF6DE2-5C95-474C-8FFD-CF05717C59D6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59B-4DFA-85C4-0CABA816FE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4D24B9E-44A0-4A29-9EB6-14892625D5A5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59B-4DFA-85C4-0CABA816FE1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1A28627-D04C-4F29-9557-0682F85D0E69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59B-4DFA-85C4-0CABA816FE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06B0310-6131-422A-B777-DE772C692065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59B-4DFA-85C4-0CABA816FE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Chapters!$G$2:$G$9</c:f>
              <c:numCache>
                <c:formatCode>0</c:formatCode>
                <c:ptCount val="8"/>
                <c:pt idx="0">
                  <c:v>34</c:v>
                </c:pt>
                <c:pt idx="1">
                  <c:v>36</c:v>
                </c:pt>
                <c:pt idx="2">
                  <c:v>33</c:v>
                </c:pt>
                <c:pt idx="3">
                  <c:v>27</c:v>
                </c:pt>
                <c:pt idx="4">
                  <c:v>27</c:v>
                </c:pt>
                <c:pt idx="5">
                  <c:v>26</c:v>
                </c:pt>
                <c:pt idx="6">
                  <c:v>25</c:v>
                </c:pt>
                <c:pt idx="7">
                  <c:v>26</c:v>
                </c:pt>
              </c:numCache>
            </c:numRef>
          </c:xVal>
          <c:yVal>
            <c:numRef>
              <c:f>Chapters!$H$2:$H$9</c:f>
              <c:numCache>
                <c:formatCode>0</c:formatCode>
                <c:ptCount val="8"/>
                <c:pt idx="0">
                  <c:v>152</c:v>
                </c:pt>
                <c:pt idx="1">
                  <c:v>161</c:v>
                </c:pt>
                <c:pt idx="2">
                  <c:v>142</c:v>
                </c:pt>
                <c:pt idx="3">
                  <c:v>157</c:v>
                </c:pt>
                <c:pt idx="4">
                  <c:v>138</c:v>
                </c:pt>
                <c:pt idx="5">
                  <c:v>153</c:v>
                </c:pt>
                <c:pt idx="6">
                  <c:v>146</c:v>
                </c:pt>
                <c:pt idx="7">
                  <c:v>130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Chapters!$F$2:$F$9</c15:f>
                <c15:dlblRangeCache>
                  <c:ptCount val="8"/>
                  <c:pt idx="0">
                    <c:v>Harry Potter and the Philosopher's Stone</c:v>
                  </c:pt>
                  <c:pt idx="1">
                    <c:v>Harry Potter and the Chamber of Secrets</c:v>
                  </c:pt>
                  <c:pt idx="2">
                    <c:v>Harry Potter and the Prisoner of Azkaban</c:v>
                  </c:pt>
                  <c:pt idx="3">
                    <c:v>Harry Potter and the Goblet of Fire</c:v>
                  </c:pt>
                  <c:pt idx="4">
                    <c:v>Harry Potter and the Order of the Phoenix</c:v>
                  </c:pt>
                  <c:pt idx="5">
                    <c:v>Harry Potter and the Half-Blood Prince</c:v>
                  </c:pt>
                  <c:pt idx="6">
                    <c:v>Harry Potter and the Deathly Hallows Part 1</c:v>
                  </c:pt>
                  <c:pt idx="7">
                    <c:v>Harry Potter and the Deathly Hallows Part 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59B-4DFA-85C4-0CABA816F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47200"/>
        <c:axId val="220251360"/>
      </c:scatterChart>
      <c:valAx>
        <c:axId val="220247200"/>
        <c:scaling>
          <c:orientation val="minMax"/>
          <c:min val="24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220251360"/>
        <c:crosses val="autoZero"/>
        <c:crossBetween val="midCat"/>
      </c:valAx>
      <c:valAx>
        <c:axId val="220251360"/>
        <c:scaling>
          <c:orientation val="minMax"/>
          <c:min val="125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2202472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[Harry Potter Challenge Submission.xlsx]Characters!PivotTable2</c:name>
    <c:fmtId val="0"/>
  </c:pivotSource>
  <c:chart>
    <c:autoTitleDeleted val="1"/>
    <c:pivotFmts>
      <c:pivotFmt>
        <c:idx val="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BEAF3E5E-4B02-4052-91A0-17281AEE9BA9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F2E79B34-701D-4682-AAD3-0A80378E9542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E6D20F85-E0D3-43CB-BA38-40487E3B85A4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8B3BADFD-E577-4D95-BD1B-650D9A6A9D3F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01E872C4-792E-4546-8760-13E02B8AF00C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9114A233-28A2-4CD2-9BA2-CC8C1A180EC7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F1A313CA-0926-4500-A028-EA74FE961FDC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095C5594-EFE2-4200-B5E5-BAA278C62AEE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3FCA9893-5D92-4ECA-8BC5-0C60921CA494}" type="CELLRANGE">
                  <a:rPr lang="en-IN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8E5BA033-1E46-4F80-9D79-08D11069065A}" type="VALUE">
                  <a:rPr lang="en-IN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897EC274-1C65-4C47-AF3A-B5DE5338518E}" type="CELLRANGE">
                  <a:rPr lang="en-IN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6BAA4958-2E64-449A-A0E7-2BEF3E89E504}" type="VALUE">
                  <a:rPr lang="en-IN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A91444B1-7A77-421B-A4FE-EC08C263C79B}" type="CELLRANGE">
                  <a:rPr lang="en-IN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59A39A01-C400-4AC8-BDAB-F13AC9D72F56}" type="VALUE">
                  <a:rPr lang="en-IN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A70493F6-A0CF-4F2C-A5C2-57C605822F5A}" type="CELLRANGE">
                  <a:rPr lang="en-IN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6ADECA68-7D78-46CB-ACB4-A2F1EEE3259B}" type="VALUE">
                  <a:rPr lang="en-IN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4AF7E2E2-2515-4B0B-8460-1EE775990A8F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8D839E87-F7C8-49F0-8496-B41A2E7BA050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D66F0F50-4380-451D-9FD6-BBBDC859E6F1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A0E5AA37-C365-4DEA-BFF8-DEC30947C572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575851393188868E-2"/>
              <c:y val="-9.003215434083612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B6FA6050-52CB-4170-8B5A-9FCD75A6D40D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228865D9-F599-49E1-AD93-D820143CD78D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FFA9EACB-046F-41EE-A498-15D4E5615660}" type="CELLRANGE">
                  <a:rPr lang="en-US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33B931FE-0788-40F1-80B2-AADDA676F34E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3C7AA270-1162-4C8F-AA42-71A9096B3E9A}" type="CELLRANGE">
                  <a:rPr lang="en-IN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ECF0B7EA-3B2C-4B12-9DB7-32ACA415B8C5}" type="VALUE">
                  <a:rPr lang="en-IN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46B41770-D60C-472F-95BD-2374B674FDC2}" type="CELLRANGE">
                  <a:rPr lang="en-IN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0CA5C9FF-B8D6-4E15-B1ED-B6BF0DED1EF5}" type="VALUE">
                  <a:rPr lang="en-IN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575851393188868E-2"/>
              <c:y val="-9.003215434083612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5DDB95B4-27E0-439A-8750-38A5ADCBE767}" type="CELLRANG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0329230E-D936-48E5-8C6F-D7E2F168CC10}" type="VALUE">
                  <a:rPr lang="en-US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FFE6DE75-EA38-4216-B719-904371118CC5}" type="CELLRANGE">
                  <a:rPr lang="en-IN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3EF48834-7FC1-4A96-955F-C3ECC21F6EDD}" type="VALUE">
                  <a:rPr lang="en-IN" baseline="0"/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0" tIns="19050" rIns="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21"/>
        <c:dLbl>
          <c:idx val="0"/>
          <c:layout>
            <c:manualLayout>
              <c:x val="-2.4456151516449892E-2"/>
              <c:y val="-9.6578487354584616E-2"/>
            </c:manualLayout>
          </c:layout>
          <c:spPr>
            <a:noFill/>
            <a:ln>
              <a:noFill/>
            </a:ln>
            <a:effectLst/>
          </c:spPr>
          <c:txPr>
            <a:bodyPr rot="3960000" spcFirstLastPara="1" vertOverflow="clip" horzOverflow="clip" vert="horz" wrap="none" lIns="0" tIns="19050" rIns="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8904475138733299"/>
                  <c:h val="7.4231663619216307E-2"/>
                </c:manualLayout>
              </c15:layout>
              <c15:showDataLabelsRange val="1"/>
            </c:ext>
          </c:extLst>
        </c:dLbl>
      </c:pivotFmt>
      <c:pivotFmt>
        <c:idx val="22"/>
        <c:dLbl>
          <c:idx val="0"/>
          <c:tx>
            <c:rich>
              <a:bodyPr rot="1860000" spcFirstLastPara="1" vertOverflow="clip" horzOverflow="clip" vert="horz" wrap="none" lIns="0" tIns="19050" rIns="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2EFBD552-E523-43BA-9052-B06050F24C6C}" type="CELLRANGE">
                  <a:rPr lang="en-US"/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EF478F85-E53F-4A96-A862-5E866F3A138B}" type="VALUE">
                  <a:rPr lang="en-US" baseline="0"/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1860000" spcFirstLastPara="1" vertOverflow="clip" horzOverflow="clip" vert="horz" wrap="none" lIns="0" tIns="19050" rIns="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xForSave val="1"/>
              <c15:showDataLabelsRange val="1"/>
            </c:ext>
          </c:extLst>
        </c:dLbl>
      </c:pivotFmt>
      <c:pivotFmt>
        <c:idx val="23"/>
        <c:dLbl>
          <c:idx val="0"/>
          <c:tx>
            <c:rich>
              <a:bodyPr rot="-4560000" spcFirstLastPara="1" vertOverflow="clip" horzOverflow="clip" vert="horz" wrap="none" lIns="0" tIns="19050" rIns="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D7CFCE15-841A-40F6-9370-9AB7F1A4D91D}" type="CELLRANGE">
                  <a:rPr lang="en-US"/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C17F8DEA-BCBC-43FC-9BAC-1B8B5F390AFF}" type="VALUE">
                  <a:rPr lang="en-US" baseline="0"/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4560000" spcFirstLastPara="1" vertOverflow="clip" horzOverflow="clip" vert="horz" wrap="none" lIns="0" tIns="19050" rIns="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xForSave val="1"/>
              <c15:showDataLabelsRange val="1"/>
            </c:ext>
          </c:extLst>
        </c:dLbl>
      </c:pivotFmt>
      <c:pivotFmt>
        <c:idx val="24"/>
        <c:dLbl>
          <c:idx val="0"/>
          <c:tx>
            <c:rich>
              <a:bodyPr rot="-1440000" spcFirstLastPara="1" vertOverflow="overflow" horzOverflow="overflow" vert="horz" wrap="none" lIns="0" tIns="19050" rIns="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65B358BC-6C3F-40B0-AA98-283DC726A51C}" type="CELLRANGE">
                  <a:rPr lang="en-US"/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95511E18-6871-4289-8B71-27C6CCA12035}" type="VALUE">
                  <a:rPr lang="en-US" baseline="0"/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1440000" spcFirstLastPara="1" vertOverflow="overflow" horzOverflow="overflow" vert="horz" wrap="none" lIns="0" tIns="19050" rIns="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xForSave val="1"/>
              <c15:showDataLabelsRange val="1"/>
            </c:ext>
          </c:extLst>
        </c:dLbl>
      </c:pivotFmt>
      <c:pivotFmt>
        <c:idx val="2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26"/>
        <c:spPr>
          <a:solidFill>
            <a:schemeClr val="accent3">
              <a:tint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628018135136173E-2"/>
              <c:y val="-0.25231376768183095"/>
            </c:manualLayout>
          </c:layout>
          <c:tx>
            <c:rich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4BFAEBF-D965-4619-AD1A-6C26AAADF6F2}" type="CELLRANGE">
                  <a:rPr lang="en-US" baseline="0"/>
                  <a:pPr>
                    <a:defRPr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DAC6490C-1E56-40C1-B543-B882E98E7734}" type="VALUE">
                  <a:rPr lang="en-US" baseline="0"/>
                  <a:pPr>
                    <a:defRPr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27"/>
        <c:spPr>
          <a:solidFill>
            <a:schemeClr val="accent3">
              <a:shade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-330000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3FDAF5B-AE81-4CCC-A5DA-FA184450393E}" type="CELLRANGE">
                  <a:rPr lang="en-US"/>
                  <a:pPr>
                    <a:defRPr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6393999F-0621-44EE-AAD3-14113CCB188A}" type="VALUE">
                  <a:rPr lang="en-US" baseline="0"/>
                  <a:pPr>
                    <a:defRPr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3300000" spcFirstLastPara="1" vertOverflow="clip" horzOverflow="clip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xForSave val="1"/>
              <c15:showDataLabelsRange val="1"/>
            </c:ext>
          </c:extLst>
        </c:dLbl>
      </c:pivotFmt>
      <c:pivotFmt>
        <c:idx val="28"/>
        <c:spPr>
          <a:solidFill>
            <a:schemeClr val="accent3">
              <a:shade val="8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651207254054463E-2"/>
              <c:y val="4.5287086506995179E-2"/>
            </c:manualLayout>
          </c:layout>
          <c:tx>
            <c:rich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7A6AE5-86B3-462F-BE93-1376CACD9EA7}" type="CELLRANGE">
                  <a:rPr lang="en-US" baseline="0"/>
                  <a:pPr>
                    <a:defRPr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E7E7B111-63C6-42FF-AD43-DF172DFF6226}" type="VALUE">
                  <a:rPr lang="en-US" baseline="0"/>
                  <a:pPr>
                    <a:defRPr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29"/>
        <c:spPr>
          <a:solidFill>
            <a:schemeClr val="accent3">
              <a:tint val="8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4456151516449892E-2"/>
              <c:y val="0"/>
            </c:manualLayout>
          </c:layout>
          <c:tx>
            <c:rich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8ED44CE5-F033-49BD-AC95-9144CF5C11E7}" type="CELLRANGE">
                  <a:rPr lang="en-US" baseline="0">
                    <a:latin typeface="Tw Cen MT" panose="020B0602020104020603" pitchFamily="34" charset="0"/>
                  </a:rPr>
                  <a:pPr>
                    <a:defRPr sz="80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</a:defRPr>
                  </a:pPr>
                  <a:t>[CELLRANGE]</a:t>
                </a:fld>
                <a:r>
                  <a:rPr lang="en-US" baseline="0">
                    <a:latin typeface="Tw Cen MT" panose="020B0602020104020603" pitchFamily="34" charset="0"/>
                  </a:rPr>
                  <a:t>, </a:t>
                </a:r>
                <a:fld id="{510C0927-76EE-42C1-8B65-B09A87997428}" type="VALUE">
                  <a:rPr lang="en-US" baseline="0">
                    <a:latin typeface="Tw Cen MT" panose="020B0602020104020603" pitchFamily="34" charset="0"/>
                  </a:rPr>
                  <a:pPr>
                    <a:defRPr sz="80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w Cen MT" panose="020B0602020104020603" pitchFamily="34" charset="0"/>
                    </a:defRPr>
                  </a:pPr>
                  <a:t>[VALUE]</a:t>
                </a:fld>
                <a:endParaRPr lang="en-US" baseline="0">
                  <a:latin typeface="Tw Cen MT" panose="020B0602020104020603" pitchFamily="34" charset="0"/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9214103014193288E-2"/>
          <c:y val="1.5874161563137951E-2"/>
          <c:w val="0.89639801394252472"/>
          <c:h val="0.97732283464566927"/>
        </c:manualLayout>
      </c:layout>
      <c:doughnutChart>
        <c:varyColors val="1"/>
        <c:ser>
          <c:idx val="0"/>
          <c:order val="0"/>
          <c:tx>
            <c:strRef>
              <c:f>Characters!$P$2:$P$5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6EB-4411-BAD5-E8BE73F8DDA8}"/>
              </c:ext>
            </c:extLst>
          </c:dPt>
          <c:dPt>
            <c:idx val="1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B6EB-4411-BAD5-E8BE73F8DDA8}"/>
              </c:ext>
            </c:extLst>
          </c:dPt>
          <c:dPt>
            <c:idx val="2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6EB-4411-BAD5-E8BE73F8DDA8}"/>
              </c:ext>
            </c:extLst>
          </c:dPt>
          <c:dPt>
            <c:idx val="3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B6EB-4411-BAD5-E8BE73F8DDA8}"/>
              </c:ext>
            </c:extLst>
          </c:dPt>
          <c:dLbls>
            <c:dLbl>
              <c:idx val="0"/>
              <c:layout>
                <c:manualLayout>
                  <c:x val="-6.1628018135136173E-2"/>
                  <c:y val="-0.25231376768183095"/>
                </c:manualLayout>
              </c:layout>
              <c:tx>
                <c:rich>
                  <a:bodyPr rot="0" spcFirstLastPara="1" vertOverflow="clip" horzOverflow="clip" vert="horz" wrap="non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4BFAEBF-D965-4619-AD1A-6C26AAADF6F2}" type="CELLRANGE">
                      <a:rPr lang="en-US" baseline="0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, </a:t>
                    </a:r>
                    <a:fld id="{DAC6490C-1E56-40C1-B543-B882E98E7734}" type="VALUE">
                      <a:rPr lang="en-US" baseline="0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B6EB-4411-BAD5-E8BE73F8DDA8}"/>
                </c:ext>
              </c:extLst>
            </c:dLbl>
            <c:dLbl>
              <c:idx val="1"/>
              <c:layout>
                <c:manualLayout>
                  <c:x val="2.4456151516449892E-2"/>
                  <c:y val="0"/>
                </c:manualLayout>
              </c:layout>
              <c:tx>
                <c:rich>
                  <a:bodyPr/>
                  <a:lstStyle/>
                  <a:p>
                    <a:fld id="{8ED44CE5-F033-49BD-AC95-9144CF5C11E7}" type="CELLRANGE">
                      <a:rPr lang="en-US" baseline="0">
                        <a:latin typeface="Tw Cen MT" panose="020B0602020104020603" pitchFamily="34" charset="0"/>
                      </a:rPr>
                      <a:pPr/>
                      <a:t>[CELLRANGE]</a:t>
                    </a:fld>
                    <a:r>
                      <a:rPr lang="en-US" baseline="0">
                        <a:latin typeface="Tw Cen MT" panose="020B0602020104020603" pitchFamily="34" charset="0"/>
                      </a:rPr>
                      <a:t>, </a:t>
                    </a:r>
                    <a:fld id="{510C0927-76EE-42C1-8B65-B09A87997428}" type="VALUE">
                      <a:rPr lang="en-US" baseline="0">
                        <a:latin typeface="Tw Cen MT" panose="020B0602020104020603" pitchFamily="34" charset="0"/>
                      </a:rPr>
                      <a:pPr/>
                      <a:t>[VALUE]</a:t>
                    </a:fld>
                    <a:endParaRPr lang="en-US" baseline="0">
                      <a:latin typeface="Tw Cen MT" panose="020B0602020104020603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B6EB-4411-BAD5-E8BE73F8DDA8}"/>
                </c:ext>
              </c:extLst>
            </c:dLbl>
            <c:dLbl>
              <c:idx val="2"/>
              <c:layout>
                <c:manualLayout>
                  <c:x val="-2.4651207254054463E-2"/>
                  <c:y val="4.5287086506995179E-2"/>
                </c:manualLayout>
              </c:layout>
              <c:tx>
                <c:rich>
                  <a:bodyPr rot="0" spcFirstLastPara="1" vertOverflow="clip" horzOverflow="clip" vert="horz" wrap="non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47A6AE5-86B3-462F-BE93-1376CACD9EA7}" type="CELLRANGE">
                      <a:rPr lang="en-US" baseline="0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, </a:t>
                    </a:r>
                    <a:fld id="{E7E7B111-63C6-42FF-AD43-DF172DFF6226}" type="VALUE">
                      <a:rPr lang="en-US" baseline="0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B6EB-4411-BAD5-E8BE73F8DDA8}"/>
                </c:ext>
              </c:extLst>
            </c:dLbl>
            <c:dLbl>
              <c:idx val="3"/>
              <c:tx>
                <c:rich>
                  <a:bodyPr rot="-3300000" spcFirstLastPara="1" vertOverflow="clip" horzOverflow="clip" vert="horz" wrap="non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3FDAF5B-AE81-4CCC-A5DA-FA184450393E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[CELLRANGE]</a:t>
                    </a:fld>
                    <a:r>
                      <a:rPr lang="en-US" baseline="0"/>
                      <a:t>, </a:t>
                    </a:r>
                    <a:fld id="{6393999F-0621-44EE-AAD3-14113CCB188A}" type="VALUE">
                      <a:rPr lang="en-US" baseline="0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3300000" spcFirstLastPara="1" vertOverflow="clip" horzOverflow="clip" vert="horz" wrap="non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6EB-4411-BAD5-E8BE73F8D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</c:ext>
            </c:extLst>
          </c:dLbls>
          <c:cat>
            <c:strRef>
              <c:f>Characters!$P$2:$P$5</c:f>
              <c:strCache>
                <c:ptCount val="4"/>
                <c:pt idx="0">
                  <c:v>Gryffindor</c:v>
                </c:pt>
                <c:pt idx="1">
                  <c:v>Hufflepuff</c:v>
                </c:pt>
                <c:pt idx="2">
                  <c:v>Ravenclaw</c:v>
                </c:pt>
                <c:pt idx="3">
                  <c:v>Slytherin</c:v>
                </c:pt>
              </c:strCache>
            </c:strRef>
          </c:cat>
          <c:val>
            <c:numRef>
              <c:f>Characters!$P$2:$P$5</c:f>
              <c:numCache>
                <c:formatCode>0</c:formatCode>
                <c:ptCount val="4"/>
                <c:pt idx="0">
                  <c:v>31</c:v>
                </c:pt>
                <c:pt idx="1">
                  <c:v>8</c:v>
                </c:pt>
                <c:pt idx="2">
                  <c:v>12</c:v>
                </c:pt>
                <c:pt idx="3">
                  <c:v>20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Characters!$P$2:$P$5</c15:f>
                <c15:dlblRangeCache>
                  <c:ptCount val="4"/>
                  <c:pt idx="0">
                    <c:v>Gryffindor</c:v>
                  </c:pt>
                  <c:pt idx="1">
                    <c:v>Hufflepuff</c:v>
                  </c:pt>
                  <c:pt idx="2">
                    <c:v>Ravenclaw</c:v>
                  </c:pt>
                  <c:pt idx="3">
                    <c:v>Slytherin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B6EB-4411-BAD5-E8BE73F8DD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6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[Harry Potter Challenge Submission.xlsx]Characters!PivotTable7</c:name>
    <c:fmtId val="0"/>
  </c:pivotSource>
  <c:chart>
    <c:autoTitleDeleted val="1"/>
    <c:pivotFmts>
      <c:pivotFmt>
        <c:idx val="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600" b="0" i="0" u="none" strike="noStrike" kern="1200" baseline="0">
                  <a:solidFill>
                    <a:schemeClr val="tx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60022AB0-D483-4995-BB9C-07591BB6E8C5}" type="CELLRANGE">
                  <a:rPr lang="en-US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70D6B295-BDDA-4E4B-990F-4F9909314A32}" type="VALUE">
                  <a:rPr lang="en-US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700F9F91-067B-4EFC-8481-E7D545594D0F}" type="CELLRANGE">
                  <a:rPr lang="en-US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E7D470B8-91BC-4974-95CC-E43940B189B7}" type="VALUE">
                  <a:rPr lang="en-US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7089C9DB-6B43-488E-9A5D-699CF241E6BE}" type="CELLRANGE">
                  <a:rPr lang="en-US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99E9CFBC-E4A5-4260-9EAC-549C5C0ED1D9}" type="VALUE">
                  <a:rPr lang="en-US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C571C6FF-F725-464A-9E40-BCF347A5C21E}" type="CELLRANGE">
                  <a:rPr lang="en-US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39E531C8-FB50-4848-8EA1-34FE05588D3E}" type="VALUE">
                  <a:rPr lang="en-US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4A34C963-9912-4995-BA5B-13902552B2E2}" type="CELLRANGE">
                  <a:rPr lang="en-US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3460652D-2C1F-4523-A548-B61E11FB86A8}" type="VALUE">
                  <a:rPr lang="en-US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600" b="0" i="0" u="none" strike="noStrike" kern="1200" baseline="0">
                  <a:solidFill>
                    <a:schemeClr val="tx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54D29018-6808-44C4-84D3-96F31ED2B037}" type="CELLRANGE">
                  <a:rPr lang="en-IN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29C5F4E0-3CDD-416F-96E9-2F7DC938128D}" type="VALUE">
                  <a:rPr lang="en-IN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486FD333-213B-44A2-928F-1C01D107B85B}" type="CELLRANGE">
                  <a:rPr lang="en-IN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4522C550-96E4-477C-B8B8-C48AC662895C}" type="VALUE">
                  <a:rPr lang="en-IN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8679CFEC-E351-4F10-8AF3-DE648FC0F80C}" type="CELLRANGE">
                  <a:rPr lang="en-IN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9386958D-69BC-40FA-889C-04300238353E}" type="VALUE">
                  <a:rPr lang="en-IN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D626CEA9-2A07-4DF7-8F1A-42CA01240C62}" type="CELLRANGE">
                  <a:rPr lang="en-IN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CBAF52F2-F612-48F6-90CE-A45ABA242A98}" type="VALUE">
                  <a:rPr lang="en-IN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6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65C86552-1DBD-4F25-AFE5-B29FC77DDE15}" type="CELLRANGE">
                  <a:rPr lang="en-IN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63DD60B8-E50B-4E95-BBE2-6040E4759AB4}" type="VALUE">
                  <a:rPr lang="en-IN" baseline="0"/>
                  <a:pPr>
                    <a:defRPr lang="en-US" sz="6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 rtl="0">
                <a:defRPr lang="en-US" sz="600" b="0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461538461538461"/>
              <c:y val="-1.4737235970698384E-17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43B84544-2AB7-4457-8125-E051EC7B1AC7}" type="CELLRANGE">
                  <a:rPr lang="en-US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712BFD9A-CD7A-4EFE-8F8B-E4CAB2036C0F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-1.9292604501607732E-2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4CD5CDB0-AF5C-41E6-AFB4-0B74E693D5BC}" type="CELLRANGE">
                  <a:rPr lang="en-US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AF147522-CD17-42B1-9B97-2171F001E6F7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230769230769242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A80F6EEB-C6AE-496C-9891-DAE024E58913}" type="CELLRANGE">
                  <a:rPr lang="en-US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284DB274-08DA-4B29-8ADC-E473A2DBBC4F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46123191-F3FA-4BA8-8A2A-9ABD9427B9AD}" type="CELLRANGE">
                  <a:rPr lang="en-US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13DF2FF4-289B-432C-AC67-BB647BA865DD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998F9BFE-F3A0-4E1A-AC65-DC22D5FCE7AB}" type="CELLRANGE">
                  <a:rPr lang="en-US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AFB00A8D-4AB8-408B-A3B7-545550D5F6A4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 rtl="0">
                <a:defRPr lang="en-US" sz="600" b="0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461538461538461"/>
              <c:y val="-1.4737235970698384E-17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62C8F1ED-76C9-4B0E-968A-5F4851CFC5EA}" type="CELLRANG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19ED8503-54D1-4EA2-90FF-46D1C91435C2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-1.9292604501607732E-2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FB1E6AFC-3D58-4ED9-AB6C-DD425BC5F248}" type="CELLRANG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279BBBE3-21D5-49D2-87A6-1802F5AA808C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230769230769242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2CD8B721-AC6D-473C-B5C0-8ADAED85AE43}" type="CELLRANG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BC50363D-B1F8-4351-9B51-9434EC14F8C3}" type="VALUE">
                  <a:rPr lang="en-US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3421F671-0DAF-4B3B-8D69-52F8AB46ECAD}" type="CELLRANGE">
                  <a:rPr lang="en-IN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A44EB0C3-F241-4F75-A6A1-55F7496340D4}" type="VALUE">
                  <a:rPr lang="en-IN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 rtl="0">
                  <a:defRPr lang="en-US" sz="600" b="0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80DD2350-CA3B-4CF1-8C25-5F89B42530B2}" type="CELLRANGE">
                  <a:rPr lang="en-IN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IN" baseline="0"/>
                  <a:t>, </a:t>
                </a:r>
                <a:fld id="{A253200D-69DA-451D-BDF8-0A0616292071}" type="VALUE">
                  <a:rPr lang="en-IN" baseline="0"/>
                  <a:pPr algn="ctr" rtl="0">
                    <a:defRPr lang="en-US" sz="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IN" baseline="0"/>
              </a:p>
            </c:rich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none" lIns="0" tIns="19050" rIns="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showDataLabelsRange val="1"/>
            </c:ext>
          </c:extLst>
        </c:dLbl>
      </c:pivotFmt>
      <c:pivotFmt>
        <c:idx val="25"/>
        <c:spPr>
          <a:solidFill>
            <a:schemeClr val="accent3">
              <a:shade val="53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none" lIns="0" tIns="19050" rIns="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DFC5C357-B452-4045-9781-A016E10FA108}" type="CELLRANGE">
                  <a:rPr lang="en-US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A3443585-BE10-437F-838B-9EB810FCACFA}" type="VALUE">
                  <a:rPr lang="en-US" baseline="0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xForSave val="1"/>
              <c15:showDataLabelsRange val="1"/>
            </c:ext>
          </c:extLst>
        </c:dLbl>
      </c:pivotFmt>
      <c:pivotFmt>
        <c:idx val="26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none" lIns="0" tIns="19050" rIns="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6DD6CFAC-844E-4D2E-A513-EBB30DF3EAAE}" type="CELLRANGE">
                  <a:rPr lang="en-US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890A7D21-EB89-4800-A27C-1621F53FE98A}" type="VALUE">
                  <a:rPr lang="en-US" baseline="0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xForSave val="1"/>
              <c15:showDataLabelsRange val="1"/>
            </c:ext>
          </c:extLst>
        </c:dLbl>
      </c:pivotFmt>
      <c:pivotFmt>
        <c:idx val="2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597592119664354E-2"/>
              <c:y val="-6.2843965405801104E-3"/>
            </c:manualLayout>
          </c:layout>
          <c:tx>
            <c:rich>
              <a:bodyPr rot="0" spcFirstLastPara="1" vertOverflow="ellipsis" vert="horz" wrap="square" lIns="0" tIns="19050" rIns="0" bIns="19050" anchor="ctr" anchorCtr="1">
                <a:no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F31D06AC-2E57-4F29-B15D-65AA2EB6E5CA}" type="CELLRANGE">
                  <a:rPr lang="en-US" sz="800" baseline="0">
                    <a:latin typeface="Tw Cen MT" panose="020B0602020104020603" pitchFamily="34" charset="0"/>
                  </a:rPr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sz="800" baseline="0">
                    <a:latin typeface="Tw Cen MT" panose="020B0602020104020603" pitchFamily="34" charset="0"/>
                  </a:rPr>
                  <a:t>, </a:t>
                </a:r>
                <a:fld id="{AD5354C8-FC88-4B2F-A284-05F3EC79B7C2}" type="VALUE">
                  <a:rPr lang="en-US" sz="800" baseline="0">
                    <a:latin typeface="Tw Cen MT" panose="020B0602020104020603" pitchFamily="34" charset="0"/>
                  </a:rPr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sz="800" baseline="0">
                  <a:latin typeface="Tw Cen MT" panose="020B0602020104020603" pitchFamily="34" charset="0"/>
                </a:endParaRPr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9770156877052173"/>
                  <c:h val="0.27887614848799258"/>
                </c:manualLayout>
              </c15:layout>
              <c15:dlblFieldTable/>
              <c15:showDataLabelsRange val="1"/>
            </c:ext>
          </c:extLst>
        </c:dLbl>
      </c:pivotFmt>
      <c:pivotFmt>
        <c:idx val="28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none" lIns="0" tIns="19050" rIns="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E05EA997-9E96-4C88-992F-2C57A3661F7D}" type="CELLRANGE">
                  <a:rPr lang="en-US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3DB81C3D-2E75-49A2-A954-CE1201A17321}" type="VALUE">
                  <a:rPr lang="en-US" baseline="0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xForSave val="1"/>
              <c15:showDataLabelsRange val="1"/>
            </c:ext>
          </c:extLst>
        </c:dLbl>
      </c:pivotFmt>
      <c:pivotFmt>
        <c:idx val="29"/>
        <c:spPr>
          <a:solidFill>
            <a:schemeClr val="accent3">
              <a:tint val="54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none" lIns="0" tIns="19050" rIns="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fld id="{6D03E331-BE6A-4818-A78A-FE90C6AAACBF}" type="CELLRANGE">
                  <a:rPr lang="en-US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85BFEFB8-2ED0-47C2-897B-B421AE0F21EB}" type="VALUE">
                  <a:rPr lang="en-US" baseline="0"/>
                  <a:pPr>
                    <a:defRPr lang="en-US" sz="800" b="0" i="0" u="none" strike="noStrike" kern="1200" baseline="0">
                      <a:solidFill>
                        <a:schemeClr val="tx1"/>
                      </a:solidFill>
                      <a:latin typeface="Tw Cen MT" panose="020B06020201040206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5.7434511862487776E-2"/>
          <c:y val="5.0768919158417102E-2"/>
          <c:w val="0.89673202614379088"/>
          <c:h val="0.8823151125401929"/>
        </c:manualLayout>
      </c:layout>
      <c:doughnutChart>
        <c:varyColors val="1"/>
        <c:ser>
          <c:idx val="0"/>
          <c:order val="0"/>
          <c:tx>
            <c:strRef>
              <c:f>Characters!$S$2:$S$6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134-4475-8F2B-A1F8F27695F0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134-4475-8F2B-A1F8F27695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E134-4475-8F2B-A1F8F27695F0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134-4475-8F2B-A1F8F27695F0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E134-4475-8F2B-A1F8F27695F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FC5C357-B452-4045-9781-A016E10FA10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3443585-BE10-437F-838B-9EB810FCACF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134-4475-8F2B-A1F8F27695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DD6CFAC-844E-4D2E-A513-EBB30DF3EAA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90A7D21-EB89-4800-A27C-1621F53FE98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134-4475-8F2B-A1F8F27695F0}"/>
                </c:ext>
              </c:extLst>
            </c:dLbl>
            <c:dLbl>
              <c:idx val="2"/>
              <c:layout>
                <c:manualLayout>
                  <c:x val="-2.2597592119664354E-2"/>
                  <c:y val="-6.2843965405801104E-3"/>
                </c:manualLayout>
              </c:layout>
              <c:tx>
                <c:rich>
                  <a:bodyPr rot="0" spcFirstLastPara="1" vertOverflow="ellipsis" vert="horz" wrap="square" lIns="0" tIns="19050" rIns="0" bIns="19050" anchor="ctr" anchorCtr="1">
                    <a:noAutofit/>
                  </a:bodyPr>
                  <a:lstStyle/>
                  <a:p>
                    <a:pPr>
                      <a:defRPr lang="en-US" sz="800" b="0" i="0" u="none" strike="noStrike" kern="1200" baseline="0">
                        <a:solidFill>
                          <a:schemeClr val="tx1"/>
                        </a:solidFill>
                        <a:latin typeface="Tw Cen MT" panose="020B0602020104020603" pitchFamily="34" charset="0"/>
                        <a:ea typeface="+mn-ea"/>
                        <a:cs typeface="+mn-cs"/>
                      </a:defRPr>
                    </a:pPr>
                    <a:fld id="{F31D06AC-2E57-4F29-B15D-65AA2EB6E5CA}" type="CELLRANGE">
                      <a:rPr lang="en-US" sz="800" baseline="0">
                        <a:latin typeface="Tw Cen MT" panose="020B0602020104020603" pitchFamily="34" charset="0"/>
                      </a:rPr>
                      <a:pPr>
                        <a:defRPr lang="en-US" sz="800" b="0" i="0" u="none" strike="noStrike" kern="1200" baseline="0">
                          <a:solidFill>
                            <a:schemeClr val="tx1"/>
                          </a:solidFill>
                          <a:latin typeface="Tw Cen MT" panose="020B0602020104020603" pitchFamily="34" charset="0"/>
                          <a:ea typeface="+mn-ea"/>
                          <a:cs typeface="+mn-cs"/>
                        </a:defRPr>
                      </a:pPr>
                      <a:t>[CELLRANGE]</a:t>
                    </a:fld>
                    <a:r>
                      <a:rPr lang="en-US" sz="800" baseline="0">
                        <a:latin typeface="Tw Cen MT" panose="020B0602020104020603" pitchFamily="34" charset="0"/>
                      </a:rPr>
                      <a:t>, </a:t>
                    </a:r>
                    <a:fld id="{AD5354C8-FC88-4B2F-A284-05F3EC79B7C2}" type="VALUE">
                      <a:rPr lang="en-US" sz="800" baseline="0">
                        <a:latin typeface="Tw Cen MT" panose="020B0602020104020603" pitchFamily="34" charset="0"/>
                      </a:rPr>
                      <a:pPr>
                        <a:defRPr lang="en-US" sz="800" b="0" i="0" u="none" strike="noStrike" kern="1200" baseline="0">
                          <a:solidFill>
                            <a:schemeClr val="tx1"/>
                          </a:solidFill>
                          <a:latin typeface="Tw Cen MT" panose="020B0602020104020603" pitchFamily="34" charset="0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US" sz="800" baseline="0">
                      <a:latin typeface="Tw Cen MT" panose="020B0602020104020603" pitchFamily="34" charset="0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29770156877052173"/>
                      <c:h val="0.2788761484879925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E134-4475-8F2B-A1F8F27695F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05EA997-9E96-4C88-992F-2C57A3661F7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DB81C3D-2E75-49A2-A954-CE1201A1732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134-4475-8F2B-A1F8F27695F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D03E331-BE6A-4818-A78A-FE90C6AAACB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5BFEFB8-2ED0-47C2-897B-B421AE0F21E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134-4475-8F2B-A1F8F27695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0" tIns="19050" rIns="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</c:ext>
            </c:extLst>
          </c:dLbls>
          <c:cat>
            <c:strRef>
              <c:f>Characters!$S$2:$S$6</c:f>
              <c:strCache>
                <c:ptCount val="5"/>
                <c:pt idx="0">
                  <c:v>Hogwarts</c:v>
                </c:pt>
                <c:pt idx="1">
                  <c:v>Dwellings</c:v>
                </c:pt>
                <c:pt idx="2">
                  <c:v>Other Magical Locations</c:v>
                </c:pt>
                <c:pt idx="3">
                  <c:v>Diagon Alley</c:v>
                </c:pt>
                <c:pt idx="4">
                  <c:v>Hogsmeade</c:v>
                </c:pt>
              </c:strCache>
            </c:strRef>
          </c:cat>
          <c:val>
            <c:numRef>
              <c:f>Characters!$S$2:$S$6</c:f>
              <c:numCache>
                <c:formatCode>0</c:formatCode>
                <c:ptCount val="5"/>
                <c:pt idx="0">
                  <c:v>45</c:v>
                </c:pt>
                <c:pt idx="1">
                  <c:v>12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Characters!$S$2:$S$6</c15:f>
                <c15:dlblRangeCache>
                  <c:ptCount val="5"/>
                  <c:pt idx="0">
                    <c:v>Hogwarts</c:v>
                  </c:pt>
                  <c:pt idx="1">
                    <c:v>Dwellings</c:v>
                  </c:pt>
                  <c:pt idx="2">
                    <c:v>Other Magical Locations</c:v>
                  </c:pt>
                  <c:pt idx="3">
                    <c:v>Diagon Alley</c:v>
                  </c:pt>
                  <c:pt idx="4">
                    <c:v>Hogsmeade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E134-4475-8F2B-A1F8F2769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IN" sz="1000">
                <a:solidFill>
                  <a:schemeClr val="bg1">
                    <a:lumMod val="50000"/>
                  </a:schemeClr>
                </a:solidFill>
              </a:rPr>
              <a:t>Top 10 Charactes</a:t>
            </a:r>
            <a:r>
              <a:rPr lang="en-IN" sz="1000" baseline="0">
                <a:solidFill>
                  <a:schemeClr val="bg1">
                    <a:lumMod val="50000"/>
                  </a:schemeClr>
                </a:solidFill>
              </a:rPr>
              <a:t> by Dialogue</a:t>
            </a:r>
            <a:endParaRPr lang="en-IN" sz="1000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2.095541401273885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350273315988716"/>
          <c:y val="9.6952828813065009E-2"/>
          <c:w val="0.66497266840112845"/>
          <c:h val="0.8767115048118985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Characters!$M$2:$M$11</c:f>
              <c:strCache>
                <c:ptCount val="10"/>
                <c:pt idx="0">
                  <c:v>Harry Potter</c:v>
                </c:pt>
                <c:pt idx="1">
                  <c:v>Ron Weasley</c:v>
                </c:pt>
                <c:pt idx="2">
                  <c:v>Hermione Granger</c:v>
                </c:pt>
                <c:pt idx="3">
                  <c:v>Albus Dumbledore</c:v>
                </c:pt>
                <c:pt idx="4">
                  <c:v>Rubeus Hagrid</c:v>
                </c:pt>
                <c:pt idx="5">
                  <c:v>Severus Snape</c:v>
                </c:pt>
                <c:pt idx="6">
                  <c:v>Minerva McGonagall</c:v>
                </c:pt>
                <c:pt idx="7">
                  <c:v>Horace Slughorn</c:v>
                </c:pt>
                <c:pt idx="8">
                  <c:v>Voldemort</c:v>
                </c:pt>
                <c:pt idx="9">
                  <c:v>Neville Longbottom</c:v>
                </c:pt>
              </c:strCache>
            </c:strRef>
          </c:cat>
          <c:val>
            <c:numRef>
              <c:f>Characters!$N$2:$N$11</c:f>
              <c:numCache>
                <c:formatCode>General</c:formatCode>
                <c:ptCount val="10"/>
                <c:pt idx="0">
                  <c:v>1922</c:v>
                </c:pt>
                <c:pt idx="1">
                  <c:v>865</c:v>
                </c:pt>
                <c:pt idx="2">
                  <c:v>848</c:v>
                </c:pt>
                <c:pt idx="3">
                  <c:v>474</c:v>
                </c:pt>
                <c:pt idx="4">
                  <c:v>228</c:v>
                </c:pt>
                <c:pt idx="5">
                  <c:v>168</c:v>
                </c:pt>
                <c:pt idx="6">
                  <c:v>130</c:v>
                </c:pt>
                <c:pt idx="7">
                  <c:v>128</c:v>
                </c:pt>
                <c:pt idx="8">
                  <c:v>118</c:v>
                </c:pt>
                <c:pt idx="9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4-4F64-90AC-B37D6535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963529600"/>
        <c:axId val="963527936"/>
      </c:barChart>
      <c:catAx>
        <c:axId val="96352960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963527936"/>
        <c:crosses val="autoZero"/>
        <c:auto val="1"/>
        <c:lblAlgn val="ctr"/>
        <c:lblOffset val="100"/>
        <c:noMultiLvlLbl val="0"/>
      </c:catAx>
      <c:valAx>
        <c:axId val="963527936"/>
        <c:scaling>
          <c:orientation val="minMax"/>
          <c:max val="2500"/>
        </c:scaling>
        <c:delete val="0"/>
        <c:axPos val="t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96352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375260784709605E-2"/>
          <c:y val="0.24538033372133861"/>
          <c:w val="0.98000975839558513"/>
          <c:h val="0.316183132051282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Characters!$G$2:$G$9</c:f>
              <c:strCache>
                <c:ptCount val="8"/>
                <c:pt idx="0">
                  <c:v>Harry Potter and the Philosopher's Stone</c:v>
                </c:pt>
                <c:pt idx="1">
                  <c:v>Harry Potter and the Chamber of Secrets</c:v>
                </c:pt>
                <c:pt idx="2">
                  <c:v>Harry Potter and the Prisoner of Azkaban</c:v>
                </c:pt>
                <c:pt idx="3">
                  <c:v>Harry Potter and the Goblet of Fire</c:v>
                </c:pt>
                <c:pt idx="4">
                  <c:v>Harry Potter and the Order of the Phoenix</c:v>
                </c:pt>
                <c:pt idx="5">
                  <c:v>Harry Potter and the Half-Blood Prince</c:v>
                </c:pt>
                <c:pt idx="6">
                  <c:v>Harry Potter and the Deathly Hallows Part 1</c:v>
                </c:pt>
                <c:pt idx="7">
                  <c:v>Harry Potter and the Deathly Hallows Part 2</c:v>
                </c:pt>
              </c:strCache>
            </c:strRef>
          </c:cat>
          <c:val>
            <c:numRef>
              <c:f>Characters!$J$2:$J$9</c:f>
              <c:numCache>
                <c:formatCode>#,##0</c:formatCode>
                <c:ptCount val="8"/>
                <c:pt idx="0">
                  <c:v>885</c:v>
                </c:pt>
                <c:pt idx="1">
                  <c:v>986</c:v>
                </c:pt>
                <c:pt idx="2">
                  <c:v>881</c:v>
                </c:pt>
                <c:pt idx="3">
                  <c:v>741</c:v>
                </c:pt>
                <c:pt idx="4">
                  <c:v>1157</c:v>
                </c:pt>
                <c:pt idx="5">
                  <c:v>1070</c:v>
                </c:pt>
                <c:pt idx="6">
                  <c:v>1012</c:v>
                </c:pt>
                <c:pt idx="7">
                  <c:v>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E-421A-BAB2-D5E52150D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9185039"/>
        <c:axId val="979183375"/>
      </c:barChart>
      <c:catAx>
        <c:axId val="9791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979183375"/>
        <c:crosses val="autoZero"/>
        <c:auto val="1"/>
        <c:lblAlgn val="ctr"/>
        <c:lblOffset val="100"/>
        <c:noMultiLvlLbl val="0"/>
      </c:catAx>
      <c:valAx>
        <c:axId val="979183375"/>
        <c:scaling>
          <c:orientation val="minMax"/>
          <c:max val="1200"/>
          <c:min val="0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85039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IN" sz="1200">
                <a:solidFill>
                  <a:schemeClr val="bg1">
                    <a:lumMod val="50000"/>
                  </a:schemeClr>
                </a:solidFill>
              </a:rPr>
              <a:t># of Dialogues</a:t>
            </a:r>
            <a:r>
              <a:rPr lang="en-IN" sz="1200" baseline="0">
                <a:solidFill>
                  <a:schemeClr val="bg1">
                    <a:lumMod val="50000"/>
                  </a:schemeClr>
                </a:solidFill>
              </a:rPr>
              <a:t> with Spell phrases</a:t>
            </a:r>
            <a:endParaRPr lang="en-IN" sz="1200">
              <a:solidFill>
                <a:schemeClr val="bg1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403803983263195"/>
          <c:y val="0.17524477918521053"/>
          <c:w val="0.50596196016736805"/>
          <c:h val="0.7649726121191373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Spell!$F$11:$F$18</c:f>
              <c:strCache>
                <c:ptCount val="8"/>
                <c:pt idx="0">
                  <c:v>Harry Potter and the Philosopher's Stone</c:v>
                </c:pt>
                <c:pt idx="1">
                  <c:v>Harry Potter and the Chamber of Secrets</c:v>
                </c:pt>
                <c:pt idx="2">
                  <c:v>Harry Potter and the Prisoner of Azkaban</c:v>
                </c:pt>
                <c:pt idx="3">
                  <c:v>Harry Potter and the Goblet of Fire</c:v>
                </c:pt>
                <c:pt idx="4">
                  <c:v>Harry Potter and the Order of the Phoenix</c:v>
                </c:pt>
                <c:pt idx="5">
                  <c:v>Harry Potter and the Half-Blood Prince</c:v>
                </c:pt>
                <c:pt idx="6">
                  <c:v>Harry Potter and the Deathly Hallows Part 1</c:v>
                </c:pt>
                <c:pt idx="7">
                  <c:v>Harry Potter and the Deathly Hallows Part 2</c:v>
                </c:pt>
              </c:strCache>
            </c:strRef>
          </c:cat>
          <c:val>
            <c:numRef>
              <c:f>Spell!$G$11:$G$18</c:f>
              <c:numCache>
                <c:formatCode>0</c:formatCode>
                <c:ptCount val="8"/>
                <c:pt idx="0">
                  <c:v>10</c:v>
                </c:pt>
                <c:pt idx="1">
                  <c:v>6</c:v>
                </c:pt>
                <c:pt idx="2">
                  <c:v>22</c:v>
                </c:pt>
                <c:pt idx="3">
                  <c:v>1</c:v>
                </c:pt>
                <c:pt idx="4">
                  <c:v>28</c:v>
                </c:pt>
                <c:pt idx="5">
                  <c:v>10</c:v>
                </c:pt>
                <c:pt idx="6">
                  <c:v>29</c:v>
                </c:pt>
                <c:pt idx="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4-4032-8E17-5E0C7A801A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6"/>
        <c:axId val="782652479"/>
        <c:axId val="782652895"/>
      </c:barChart>
      <c:catAx>
        <c:axId val="7826524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782652895"/>
        <c:crosses val="autoZero"/>
        <c:auto val="1"/>
        <c:lblAlgn val="ctr"/>
        <c:lblOffset val="2"/>
        <c:noMultiLvlLbl val="0"/>
      </c:catAx>
      <c:valAx>
        <c:axId val="782652895"/>
        <c:scaling>
          <c:orientation val="minMax"/>
        </c:scaling>
        <c:delete val="0"/>
        <c:axPos val="t"/>
        <c:numFmt formatCode="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78265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IN" sz="1200">
                <a:solidFill>
                  <a:schemeClr val="bg1">
                    <a:lumMod val="50000"/>
                  </a:schemeClr>
                </a:solidFill>
              </a:rPr>
              <a:t># of Chapters</a:t>
            </a:r>
            <a:r>
              <a:rPr lang="en-IN" sz="1200" baseline="0">
                <a:solidFill>
                  <a:schemeClr val="bg1">
                    <a:lumMod val="50000"/>
                  </a:schemeClr>
                </a:solidFill>
              </a:rPr>
              <a:t> with Spell phrases</a:t>
            </a:r>
            <a:endParaRPr lang="en-IN" sz="1200">
              <a:solidFill>
                <a:schemeClr val="bg1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403803983263195"/>
          <c:y val="0.17524477918521053"/>
          <c:w val="0.50596196016736805"/>
          <c:h val="0.7649726121191373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Spell!$F$11:$F$18</c:f>
              <c:strCache>
                <c:ptCount val="8"/>
                <c:pt idx="0">
                  <c:v>Harry Potter and the Philosopher's Stone</c:v>
                </c:pt>
                <c:pt idx="1">
                  <c:v>Harry Potter and the Chamber of Secrets</c:v>
                </c:pt>
                <c:pt idx="2">
                  <c:v>Harry Potter and the Prisoner of Azkaban</c:v>
                </c:pt>
                <c:pt idx="3">
                  <c:v>Harry Potter and the Goblet of Fire</c:v>
                </c:pt>
                <c:pt idx="4">
                  <c:v>Harry Potter and the Order of the Phoenix</c:v>
                </c:pt>
                <c:pt idx="5">
                  <c:v>Harry Potter and the Half-Blood Prince</c:v>
                </c:pt>
                <c:pt idx="6">
                  <c:v>Harry Potter and the Deathly Hallows Part 1</c:v>
                </c:pt>
                <c:pt idx="7">
                  <c:v>Harry Potter and the Deathly Hallows Part 2</c:v>
                </c:pt>
              </c:strCache>
            </c:strRef>
          </c:cat>
          <c:val>
            <c:numRef>
              <c:f>Spell!$H$11:$H$18</c:f>
              <c:numCache>
                <c:formatCode>0</c:formatCode>
                <c:ptCount val="8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</c:v>
                </c:pt>
                <c:pt idx="4">
                  <c:v>12</c:v>
                </c:pt>
                <c:pt idx="5">
                  <c:v>7</c:v>
                </c:pt>
                <c:pt idx="6">
                  <c:v>12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F-4D8D-A1BA-830889678B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6"/>
        <c:axId val="782652479"/>
        <c:axId val="782652895"/>
      </c:barChart>
      <c:catAx>
        <c:axId val="7826524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782652895"/>
        <c:crosses val="autoZero"/>
        <c:auto val="1"/>
        <c:lblAlgn val="ctr"/>
        <c:lblOffset val="2"/>
        <c:noMultiLvlLbl val="0"/>
      </c:catAx>
      <c:valAx>
        <c:axId val="782652895"/>
        <c:scaling>
          <c:orientation val="minMax"/>
        </c:scaling>
        <c:delete val="0"/>
        <c:axPos val="t"/>
        <c:numFmt formatCode="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78265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_rels/data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iagram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74A5D5C6-F46A-45D2-965F-261D4D11573D}" type="doc">
      <dgm:prSet loTypeId="urn:microsoft.com/office/officeart/2008/layout/CircularPictureCallout" loCatId="picture" qsTypeId="urn:microsoft.com/office/officeart/2005/8/quickstyle/simple1" qsCatId="simple" csTypeId="urn:microsoft.com/office/officeart/2005/8/colors/accent1_2" csCatId="accent1" phldr="1"/>
      <dgm:spPr/>
    </dgm:pt>
    <dgm:pt modelId="{6123254A-CEFC-49E3-B8A0-9083BB4772C5}">
      <dgm:prSet phldrT="[Text]"/>
      <dgm:spPr/>
      <dgm:t>
        <a:bodyPr/>
        <a:lstStyle/>
        <a:p>
          <a:r>
            <a:rPr lang="en-IN"/>
            <a:t> </a:t>
          </a:r>
        </a:p>
      </dgm:t>
    </dgm:pt>
    <dgm:pt modelId="{8415409C-3AD8-4C44-9B90-192B35084D7D}" type="sibTrans" cxnId="{414F2EAD-1D73-4893-8DBE-161A81B4AE88}">
      <dgm:prSet/>
      <dgm:spPr>
        <a:blipFill>
          <a:blip xmlns:r="http://schemas.openxmlformats.org/officeDocument/2006/relationships" r:embed="rId1">
            <a:grayscl/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harpenSoften amount="35000"/>
                    </a14:imgEffect>
                    <a14:imgEffect>
                      <a14:colorTemperature colorTemp="5021"/>
                    </a14:imgEffect>
                    <a14:imgEffect>
                      <a14:saturation sat="0"/>
                    </a14:imgEffect>
                    <a14:imgEffect>
                      <a14:brightnessContrast bright="-3000" contrast="-26000"/>
                    </a14:imgEffect>
                  </a14:imgLayer>
                </a14:imgProps>
              </a:ext>
            </a:extLst>
          </a:blip>
          <a:srcRect/>
          <a:stretch>
            <a:fillRect l="-9000" r="-9000"/>
          </a:stretch>
        </a:blipFill>
      </dgm:spPr>
      <dgm:t>
        <a:bodyPr/>
        <a:lstStyle/>
        <a:p>
          <a:endParaRPr lang="en-IN"/>
        </a:p>
      </dgm:t>
    </dgm:pt>
    <dgm:pt modelId="{51091821-A89F-4A33-BBE4-88FE4470FD7E}" type="parTrans" cxnId="{414F2EAD-1D73-4893-8DBE-161A81B4AE88}">
      <dgm:prSet/>
      <dgm:spPr/>
      <dgm:t>
        <a:bodyPr/>
        <a:lstStyle/>
        <a:p>
          <a:endParaRPr lang="en-IN"/>
        </a:p>
      </dgm:t>
    </dgm:pt>
    <dgm:pt modelId="{FB3121EF-8419-45DF-92B8-753946E371D6}" type="pres">
      <dgm:prSet presAssocID="{74A5D5C6-F46A-45D2-965F-261D4D11573D}" presName="Name0" presStyleCnt="0">
        <dgm:presLayoutVars>
          <dgm:chMax val="7"/>
          <dgm:chPref val="7"/>
          <dgm:dir/>
        </dgm:presLayoutVars>
      </dgm:prSet>
      <dgm:spPr/>
    </dgm:pt>
    <dgm:pt modelId="{55DF79A8-E7A3-4D7D-8239-4F97BC7FFCE1}" type="pres">
      <dgm:prSet presAssocID="{74A5D5C6-F46A-45D2-965F-261D4D11573D}" presName="Name1" presStyleCnt="0"/>
      <dgm:spPr/>
    </dgm:pt>
    <dgm:pt modelId="{6CC21233-5EEC-4D1F-9D27-4621D5E4C54B}" type="pres">
      <dgm:prSet presAssocID="{8415409C-3AD8-4C44-9B90-192B35084D7D}" presName="picture_1" presStyleCnt="0"/>
      <dgm:spPr/>
    </dgm:pt>
    <dgm:pt modelId="{98250659-5876-4889-BDF8-8CBB2D6B6C43}" type="pres">
      <dgm:prSet presAssocID="{8415409C-3AD8-4C44-9B90-192B35084D7D}" presName="pictureRepeatNode" presStyleLbl="alignImgPlace1" presStyleIdx="0" presStyleCnt="1" custScaleX="132124" custScaleY="136726" custLinFactNeighborX="-24294" custLinFactNeighborY="6899"/>
      <dgm:spPr/>
    </dgm:pt>
    <dgm:pt modelId="{56672CD2-4BFE-4D52-8897-988ECE1B9C18}" type="pres">
      <dgm:prSet presAssocID="{6123254A-CEFC-49E3-B8A0-9083BB4772C5}" presName="text_1" presStyleLbl="node1" presStyleIdx="0" presStyleCnt="0">
        <dgm:presLayoutVars>
          <dgm:bulletEnabled val="1"/>
        </dgm:presLayoutVars>
      </dgm:prSet>
      <dgm:spPr/>
    </dgm:pt>
  </dgm:ptLst>
  <dgm:cxnLst>
    <dgm:cxn modelId="{9C04140E-D8B3-4B3A-9254-B00118398130}" type="presOf" srcId="{6123254A-CEFC-49E3-B8A0-9083BB4772C5}" destId="{56672CD2-4BFE-4D52-8897-988ECE1B9C18}" srcOrd="0" destOrd="0" presId="urn:microsoft.com/office/officeart/2008/layout/CircularPictureCallout"/>
    <dgm:cxn modelId="{71A26B86-D6C8-4628-AD61-3DAD0504596B}" type="presOf" srcId="{8415409C-3AD8-4C44-9B90-192B35084D7D}" destId="{98250659-5876-4889-BDF8-8CBB2D6B6C43}" srcOrd="0" destOrd="0" presId="urn:microsoft.com/office/officeart/2008/layout/CircularPictureCallout"/>
    <dgm:cxn modelId="{414F2EAD-1D73-4893-8DBE-161A81B4AE88}" srcId="{74A5D5C6-F46A-45D2-965F-261D4D11573D}" destId="{6123254A-CEFC-49E3-B8A0-9083BB4772C5}" srcOrd="0" destOrd="0" parTransId="{51091821-A89F-4A33-BBE4-88FE4470FD7E}" sibTransId="{8415409C-3AD8-4C44-9B90-192B35084D7D}"/>
    <dgm:cxn modelId="{DCB5F9D9-D0A1-4AAA-AA05-EF97DDE3B541}" type="presOf" srcId="{74A5D5C6-F46A-45D2-965F-261D4D11573D}" destId="{FB3121EF-8419-45DF-92B8-753946E371D6}" srcOrd="0" destOrd="0" presId="urn:microsoft.com/office/officeart/2008/layout/CircularPictureCallout"/>
    <dgm:cxn modelId="{A6F3FE18-7C18-4B8F-ACF5-4195A6BB018F}" type="presParOf" srcId="{FB3121EF-8419-45DF-92B8-753946E371D6}" destId="{55DF79A8-E7A3-4D7D-8239-4F97BC7FFCE1}" srcOrd="0" destOrd="0" presId="urn:microsoft.com/office/officeart/2008/layout/CircularPictureCallout"/>
    <dgm:cxn modelId="{782F38D1-A412-4519-8F6D-ABD6F1F77E7A}" type="presParOf" srcId="{55DF79A8-E7A3-4D7D-8239-4F97BC7FFCE1}" destId="{6CC21233-5EEC-4D1F-9D27-4621D5E4C54B}" srcOrd="0" destOrd="0" presId="urn:microsoft.com/office/officeart/2008/layout/CircularPictureCallout"/>
    <dgm:cxn modelId="{0976F899-E7E9-4EAB-B96F-CDD87AD9E174}" type="presParOf" srcId="{6CC21233-5EEC-4D1F-9D27-4621D5E4C54B}" destId="{98250659-5876-4889-BDF8-8CBB2D6B6C43}" srcOrd="0" destOrd="0" presId="urn:microsoft.com/office/officeart/2008/layout/CircularPictureCallout"/>
    <dgm:cxn modelId="{4564C29F-0DD9-4ABC-BE71-B9F9ED650BCF}" type="presParOf" srcId="{55DF79A8-E7A3-4D7D-8239-4F97BC7FFCE1}" destId="{56672CD2-4BFE-4D52-8897-988ECE1B9C18}" srcOrd="1" destOrd="0" presId="urn:microsoft.com/office/officeart/2008/layout/CircularPictureCallou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8250659-5876-4889-BDF8-8CBB2D6B6C43}">
      <dsp:nvSpPr>
        <dsp:cNvPr id="0" name=""/>
        <dsp:cNvSpPr/>
      </dsp:nvSpPr>
      <dsp:spPr>
        <a:xfrm>
          <a:off x="73028" y="245304"/>
          <a:ext cx="1000493" cy="1035341"/>
        </a:xfrm>
        <a:prstGeom prst="ellipse">
          <a:avLst/>
        </a:prstGeom>
        <a:blipFill>
          <a:blip xmlns:r="http://schemas.openxmlformats.org/officeDocument/2006/relationships" r:embed="rId1">
            <a:grayscl/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harpenSoften amount="35000"/>
                    </a14:imgEffect>
                    <a14:imgEffect>
                      <a14:colorTemperature colorTemp="5021"/>
                    </a14:imgEffect>
                    <a14:imgEffect>
                      <a14:saturation sat="0"/>
                    </a14:imgEffect>
                    <a14:imgEffect>
                      <a14:brightnessContrast bright="-3000" contrast="-26000"/>
                    </a14:imgEffect>
                  </a14:imgLayer>
                </a14:imgProps>
              </a:ext>
            </a:extLst>
          </a:blip>
          <a:srcRect/>
          <a:stretch>
            <a:fillRect l="-9000" r="-9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6672CD2-4BFE-4D52-8897-988ECE1B9C18}">
      <dsp:nvSpPr>
        <dsp:cNvPr id="0" name=""/>
        <dsp:cNvSpPr/>
      </dsp:nvSpPr>
      <dsp:spPr>
        <a:xfrm>
          <a:off x="514921" y="734207"/>
          <a:ext cx="484632" cy="249888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sp3d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b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700" kern="1200"/>
            <a:t> </a:t>
          </a:r>
        </a:p>
      </dsp:txBody>
      <dsp:txXfrm>
        <a:off x="514921" y="734207"/>
        <a:ext cx="484632" cy="24988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CircularPictureCallout">
  <dgm:title val=""/>
  <dgm:desc val=""/>
  <dgm:catLst>
    <dgm:cat type="picture" pri="2000"/>
    <dgm:cat type="pictureconvert" pri="2000"/>
  </dgm:catLst>
  <dgm:sampData>
    <dgm:dataModel>
      <dgm:ptLst>
        <dgm:pt modelId="0" type="doc"/>
        <dgm:pt modelId="1"/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2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axis="ch" ptType="node" func="cnt" op="lte" val="1">
          <dgm:constrLst>
            <dgm:constr type="h" for="ch" forName="picture_1" refType="h"/>
            <dgm:constr type="w" for="ch" forName="picture_1" refType="h" refFor="ch" refForName="picture_1" op="equ"/>
            <dgm:constr type="l" for="ch" forName="picture_1"/>
            <dgm:constr type="t" for="ch" forName="picture_1"/>
            <dgm:constr type="w" for="ch" forName="text_1" refType="w" refFor="ch" refForName="picture_1" fact="0.64"/>
            <dgm:constr type="h" for="ch" forName="text_1" refType="h" refFor="ch" refForName="picture_1" fact="0.33"/>
            <dgm:constr type="l" for="ch" forName="text_1" refType="w" refFor="ch" refForName="picture_1" fact="0.18"/>
            <dgm:constr type="t" for="ch" forName="text_1" refType="h" refFor="ch" refForName="picture_1" fact="0.531"/>
          </dgm:constrLst>
        </dgm:if>
        <dgm:if name="Name4" axis="ch" ptType="node" func="cnt" op="lte" val="2">
          <dgm:choose name="Name5">
            <dgm:if name="Name6" func="var" arg="dir" op="equ" val="norm">
              <dgm:constrLst>
                <dgm:constr type="h" for="ch" forName="picture_1" refType="h"/>
                <dgm:constr type="w" for="ch" forName="picture_1" refType="h" refFor="ch" refForName="picture_1" op="equ"/>
                <dgm:constr type="l" for="ch" forName="picture_1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5"/>
                <dgm:constr type="h" for="ch" forName="picture_2" refType="h" refFor="ch" refForName="picture_1" fact="0.5"/>
                <dgm:constr type="l" for="ch" forName="picture_2" refType="w" refFor="ch" refForName="picture_1" fact="1.21"/>
                <dgm:constr type="ctrY" for="ch" forName="picture_2" refType="h" refFor="ch" refForName="picture_1" fact="0.5"/>
                <dgm:constr type="l" for="ch" forName="line_2" refType="ctrX" refFor="ch" refForName="picture_1"/>
                <dgm:constr type="h" for="ch" forName="line_2"/>
                <dgm:constr type="r" for="ch" forName="line_2" refType="ctrX" refFor="ch" refForName="picture_2"/>
                <dgm:constr type="ctrY" for="ch" forName="line_2" refType="ctrY" refFor="ch" refForName="picture_2"/>
                <dgm:constr type="r" for="ch" forName="textparent_2" refType="w"/>
                <dgm:constr type="h" for="ch" forName="textparent_2" refType="h" refFor="ch" refForName="picture_2"/>
                <dgm:constr type="l" for="ch" forName="textparent_2" refType="r" refFor="ch" refForName="picture_2"/>
                <dgm:constr type="ctrY" for="ch" forName="textparent_2" refType="ctrY" refFor="ch" refForName="picture_2"/>
                <dgm:constr type="primFontSz" for="des" forName="text_2" val="65"/>
              </dgm:constrLst>
            </dgm:if>
            <dgm:else name="Name7">
              <dgm:constrLst>
                <dgm:constr type="h" for="ch" forName="picture_1" refType="h"/>
                <dgm:constr type="w" for="ch" forName="picture_1" refType="h" refFor="ch" refForName="picture_1" op="equ"/>
                <dgm:constr type="r" for="ch" forName="picture_1" refType="w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5"/>
                <dgm:constr type="h" for="ch" forName="picture_2" refType="h" refFor="ch" refForName="picture_1" fact="0.5"/>
                <dgm:constr type="r" for="ch" forName="picture_2" refType="w"/>
                <dgm:constr type="rOff" for="ch" forName="picture_2" refType="w" refFor="ch" refForName="picture_1" fact="-1.21"/>
                <dgm:constr type="ctrY" for="ch" forName="picture_2" refType="h" refFor="ch" refForName="picture_1" fact="0.5"/>
                <dgm:constr type="r" for="ch" forName="line_2" refType="ctrX" refFor="ch" refForName="picture_1"/>
                <dgm:constr type="h" for="ch" forName="line_2"/>
                <dgm:constr type="l" for="ch" forName="line_2" refType="ctrX" refFor="ch" refForName="picture_2"/>
                <dgm:constr type="ctrY" for="ch" forName="line_2" refType="ctrY" refFor="ch" refForName="picture_2"/>
                <dgm:constr type="l" for="ch" forName="textparent_2"/>
                <dgm:constr type="h" for="ch" forName="textparent_2" refType="h" refFor="ch" refForName="picture_2"/>
                <dgm:constr type="r" for="ch" forName="textparent_2" refType="l" refFor="ch" refForName="picture_2"/>
                <dgm:constr type="ctrY" for="ch" forName="textparent_2" refType="ctrY" refFor="ch" refForName="picture_2"/>
                <dgm:constr type="primFontSz" for="des" forName="text_2" val="65"/>
              </dgm:constrLst>
            </dgm:else>
          </dgm:choose>
        </dgm:if>
        <dgm:if name="Name8" axis="ch" ptType="node" func="cnt" op="lte" val="3">
          <dgm:choose name="Name9">
            <dgm:if name="Name10" func="var" arg="dir" op="equ" val="norm">
              <dgm:constrLst>
                <dgm:constr type="h" for="ch" forName="picture_1" refType="h"/>
                <dgm:constr type="w" for="ch" forName="picture_1" refType="h" refFor="ch" refForName="picture_1" op="equ"/>
                <dgm:constr type="l" for="ch" forName="picture_1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375"/>
                <dgm:constr type="h" for="ch" forName="picture_2" refType="h" refFor="ch" refForName="picture_1" fact="0.375"/>
                <dgm:constr type="l" for="ch" forName="picture_2" refType="w" refFor="ch" refForName="picture_1" fact="1.21"/>
                <dgm:constr type="ctrY" for="ch" forName="picture_2" refType="h" refFor="ch" refForName="picture_1" fact="0.1875"/>
                <dgm:constr type="l" for="ch" forName="line_2" refType="ctrX" refFor="ch" refForName="picture_1"/>
                <dgm:constr type="h" for="ch" forName="line_2"/>
                <dgm:constr type="r" for="ch" forName="line_2" refType="ctrX" refFor="ch" refForName="picture_2"/>
                <dgm:constr type="ctrY" for="ch" forName="line_2" refType="ctrY" refFor="ch" refForName="picture_2"/>
                <dgm:constr type="r" for="ch" forName="textparent_2" refType="w"/>
                <dgm:constr type="h" for="ch" forName="textparent_2" refType="h" refFor="ch" refForName="picture_2"/>
                <dgm:constr type="l" for="ch" forName="textparent_2" refType="r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375"/>
                <dgm:constr type="h" for="ch" forName="picture_3" refType="h" refFor="ch" refForName="picture_1" fact="0.375"/>
                <dgm:constr type="l" for="ch" forName="picture_3" refType="w" refFor="ch" refForName="picture_1" fact="1.21"/>
                <dgm:constr type="ctrY" for="ch" forName="picture_3" refType="h" refFor="ch" refForName="picture_1" fact="0.8125"/>
                <dgm:constr type="l" for="ch" forName="line_3" refType="ctrX" refFor="ch" refForName="picture_1"/>
                <dgm:constr type="h" for="ch" forName="line_3"/>
                <dgm:constr type="r" for="ch" forName="line_3" refType="ctrX" refFor="ch" refForName="picture_3"/>
                <dgm:constr type="ctrY" for="ch" forName="line_3" refType="ctrY" refFor="ch" refForName="picture_3"/>
                <dgm:constr type="r" for="ch" forName="textparent_3" refType="w"/>
                <dgm:constr type="h" for="ch" forName="textparent_3" refType="h" refFor="ch" refForName="picture_3"/>
                <dgm:constr type="l" for="ch" forName="textparent_3" refType="r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</dgm:constrLst>
            </dgm:if>
            <dgm:else name="Name11">
              <dgm:constrLst>
                <dgm:constr type="h" for="ch" forName="picture_1" refType="h"/>
                <dgm:constr type="w" for="ch" forName="picture_1" refType="h" refFor="ch" refForName="picture_1" op="equ"/>
                <dgm:constr type="r" for="ch" forName="picture_1" refType="w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375"/>
                <dgm:constr type="h" for="ch" forName="picture_2" refType="h" refFor="ch" refForName="picture_1" fact="0.375"/>
                <dgm:constr type="r" for="ch" forName="picture_2" refType="w"/>
                <dgm:constr type="rOff" for="ch" forName="picture_2" refType="w" refFor="ch" refForName="picture_1" fact="-1.21"/>
                <dgm:constr type="ctrY" for="ch" forName="picture_2" refType="h" refFor="ch" refForName="picture_1" fact="0.1875"/>
                <dgm:constr type="r" for="ch" forName="line_2" refType="ctrX" refFor="ch" refForName="picture_1"/>
                <dgm:constr type="h" for="ch" forName="line_2"/>
                <dgm:constr type="l" for="ch" forName="line_2" refType="ctrX" refFor="ch" refForName="picture_2"/>
                <dgm:constr type="ctrY" for="ch" forName="line_2" refType="ctrY" refFor="ch" refForName="picture_2"/>
                <dgm:constr type="l" for="ch" forName="textparent_2"/>
                <dgm:constr type="h" for="ch" forName="textparent_2" refType="h" refFor="ch" refForName="picture_2"/>
                <dgm:constr type="r" for="ch" forName="textparent_2" refType="l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375"/>
                <dgm:constr type="h" for="ch" forName="picture_3" refType="h" refFor="ch" refForName="picture_1" fact="0.375"/>
                <dgm:constr type="r" for="ch" forName="picture_3" refType="w"/>
                <dgm:constr type="rOff" for="ch" forName="picture_3" refType="w" refFor="ch" refForName="picture_1" fact="-1.21"/>
                <dgm:constr type="ctrY" for="ch" forName="picture_3" refType="h" refFor="ch" refForName="picture_1" fact="0.8125"/>
                <dgm:constr type="r" for="ch" forName="line_3" refType="ctrX" refFor="ch" refForName="picture_1"/>
                <dgm:constr type="h" for="ch" forName="line_3"/>
                <dgm:constr type="l" for="ch" forName="line_3" refType="ctrX" refFor="ch" refForName="picture_3"/>
                <dgm:constr type="ctrY" for="ch" forName="line_3" refType="ctrY" refFor="ch" refForName="picture_3"/>
                <dgm:constr type="l" for="ch" forName="textparent_3"/>
                <dgm:constr type="h" for="ch" forName="textparent_3" refType="h" refFor="ch" refForName="picture_3"/>
                <dgm:constr type="r" for="ch" forName="textparent_3" refType="l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</dgm:constrLst>
            </dgm:else>
          </dgm:choose>
        </dgm:if>
        <dgm:if name="Name12" axis="ch" ptType="node" func="cnt" op="lte" val="4">
          <dgm:choose name="Name13">
            <dgm:if name="Name14" func="var" arg="dir" op="equ" val="norm">
              <dgm:constrLst>
                <dgm:constr type="h" for="ch" forName="picture_1" refType="h"/>
                <dgm:constr type="w" for="ch" forName="picture_1" refType="h" refFor="ch" refForName="picture_1" op="equ"/>
                <dgm:constr type="l" for="ch" forName="picture_1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3"/>
                <dgm:constr type="h" for="ch" forName="picture_2" refType="h" refFor="ch" refForName="picture_1" fact="0.3"/>
                <dgm:constr type="l" for="ch" forName="picture_2" refType="w" refFor="ch" refForName="picture_1" fact="1.354"/>
                <dgm:constr type="ctrY" for="ch" forName="picture_2" refType="h" refFor="ch" refForName="picture_1" fact="0.15"/>
                <dgm:constr type="l" for="ch" forName="line_2" refType="ctrX" refFor="ch" refForName="picture_1"/>
                <dgm:constr type="h" for="ch" forName="line_2"/>
                <dgm:constr type="r" for="ch" forName="line_2" refType="ctrX" refFor="ch" refForName="picture_2"/>
                <dgm:constr type="ctrY" for="ch" forName="line_2" refType="ctrY" refFor="ch" refForName="picture_2"/>
                <dgm:constr type="r" for="ch" forName="textparent_2" refType="w"/>
                <dgm:constr type="h" for="ch" forName="textparent_2" refType="h" refFor="ch" refForName="picture_2"/>
                <dgm:constr type="l" for="ch" forName="textparent_2" refType="r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3"/>
                <dgm:constr type="h" for="ch" forName="picture_3" refType="h" refFor="ch" refForName="picture_1" fact="0.3"/>
                <dgm:constr type="l" for="ch" forName="picture_3" refType="w" refFor="ch" refForName="picture_1" fact="1.21"/>
                <dgm:constr type="ctrY" for="ch" forName="picture_3" refType="h" refFor="ch" refForName="picture_1" fact="0.5"/>
                <dgm:constr type="l" for="ch" forName="line_3" refType="ctrX" refFor="ch" refForName="picture_1"/>
                <dgm:constr type="h" for="ch" forName="line_3"/>
                <dgm:constr type="r" for="ch" forName="line_3" refType="ctrX" refFor="ch" refForName="picture_3"/>
                <dgm:constr type="ctrY" for="ch" forName="line_3" refType="ctrY" refFor="ch" refForName="picture_3"/>
                <dgm:constr type="r" for="ch" forName="textparent_3" refType="w"/>
                <dgm:constr type="h" for="ch" forName="textparent_3" refType="h" refFor="ch" refForName="picture_3"/>
                <dgm:constr type="l" for="ch" forName="textparent_3" refType="r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3"/>
                <dgm:constr type="h" for="ch" forName="picture_4" refType="h" refFor="ch" refForName="picture_1" fact="0.3"/>
                <dgm:constr type="l" for="ch" forName="picture_4" refType="w" refFor="ch" refForName="picture_1" fact="1.354"/>
                <dgm:constr type="ctrY" for="ch" forName="picture_4" refType="h" refFor="ch" refForName="picture_1" fact="0.85"/>
                <dgm:constr type="l" for="ch" forName="line_4" refType="ctrX" refFor="ch" refForName="picture_1"/>
                <dgm:constr type="h" for="ch" forName="line_4"/>
                <dgm:constr type="r" for="ch" forName="line_4" refType="ctrX" refFor="ch" refForName="picture_4"/>
                <dgm:constr type="ctrY" for="ch" forName="line_4" refType="ctrY" refFor="ch" refForName="picture_4"/>
                <dgm:constr type="r" for="ch" forName="textparent_4" refType="w"/>
                <dgm:constr type="h" for="ch" forName="textparent_4" refType="h" refFor="ch" refForName="picture_4"/>
                <dgm:constr type="l" for="ch" forName="textparent_4" refType="r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</dgm:constrLst>
            </dgm:if>
            <dgm:else name="Name15">
              <dgm:constrLst>
                <dgm:constr type="h" for="ch" forName="picture_1" refType="h"/>
                <dgm:constr type="w" for="ch" forName="picture_1" refType="h" refFor="ch" refForName="picture_1" op="equ"/>
                <dgm:constr type="r" for="ch" forName="picture_1" refType="w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3"/>
                <dgm:constr type="h" for="ch" forName="picture_2" refType="h" refFor="ch" refForName="picture_1" fact="0.3"/>
                <dgm:constr type="r" for="ch" forName="picture_2" refType="w"/>
                <dgm:constr type="rOff" for="ch" forName="picture_2" refType="w" refFor="ch" refForName="picture_1" fact="-1.354"/>
                <dgm:constr type="ctrY" for="ch" forName="picture_2" refType="h" refFor="ch" refForName="picture_1" fact="0.15"/>
                <dgm:constr type="r" for="ch" forName="line_2" refType="ctrX" refFor="ch" refForName="picture_1"/>
                <dgm:constr type="h" for="ch" forName="line_2"/>
                <dgm:constr type="l" for="ch" forName="line_2" refType="ctrX" refFor="ch" refForName="picture_2"/>
                <dgm:constr type="ctrY" for="ch" forName="line_2" refType="ctrY" refFor="ch" refForName="picture_2"/>
                <dgm:constr type="l" for="ch" forName="textparent_2"/>
                <dgm:constr type="h" for="ch" forName="textparent_2" refType="h" refFor="ch" refForName="picture_2"/>
                <dgm:constr type="r" for="ch" forName="textparent_2" refType="l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3"/>
                <dgm:constr type="h" for="ch" forName="picture_3" refType="h" refFor="ch" refForName="picture_1" fact="0.3"/>
                <dgm:constr type="r" for="ch" forName="picture_3" refType="w"/>
                <dgm:constr type="rOff" for="ch" forName="picture_3" refType="w" refFor="ch" refForName="picture_1" fact="-1.21"/>
                <dgm:constr type="ctrY" for="ch" forName="picture_3" refType="h" refFor="ch" refForName="picture_1" fact="0.5"/>
                <dgm:constr type="r" for="ch" forName="line_3" refType="ctrX" refFor="ch" refForName="picture_1"/>
                <dgm:constr type="h" for="ch" forName="line_3"/>
                <dgm:constr type="l" for="ch" forName="line_3" refType="ctrX" refFor="ch" refForName="picture_3"/>
                <dgm:constr type="ctrY" for="ch" forName="line_3" refType="ctrY" refFor="ch" refForName="picture_3"/>
                <dgm:constr type="l" for="ch" forName="textparent_3"/>
                <dgm:constr type="h" for="ch" forName="textparent_3" refType="h" refFor="ch" refForName="picture_3"/>
                <dgm:constr type="r" for="ch" forName="textparent_3" refType="l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3"/>
                <dgm:constr type="h" for="ch" forName="picture_4" refType="h" refFor="ch" refForName="picture_1" fact="0.3"/>
                <dgm:constr type="r" for="ch" forName="picture_4" refType="w"/>
                <dgm:constr type="rOff" for="ch" forName="picture_4" refType="w" refFor="ch" refForName="picture_1" fact="-1.354"/>
                <dgm:constr type="ctrY" for="ch" forName="picture_4" refType="h" refFor="ch" refForName="picture_1" fact="0.85"/>
                <dgm:constr type="r" for="ch" forName="line_4" refType="ctrX" refFor="ch" refForName="picture_1"/>
                <dgm:constr type="h" for="ch" forName="line_4"/>
                <dgm:constr type="l" for="ch" forName="line_4" refType="ctrX" refFor="ch" refForName="picture_4"/>
                <dgm:constr type="ctrY" for="ch" forName="line_4" refType="ctrY" refFor="ch" refForName="picture_4"/>
                <dgm:constr type="l" for="ch" forName="textparent_4"/>
                <dgm:constr type="h" for="ch" forName="textparent_4" refType="h" refFor="ch" refForName="picture_4"/>
                <dgm:constr type="r" for="ch" forName="textparent_4" refType="l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</dgm:constrLst>
            </dgm:else>
          </dgm:choose>
        </dgm:if>
        <dgm:if name="Name16" axis="ch" ptType="node" func="cnt" op="lte" val="5">
          <dgm:choose name="Name17">
            <dgm:if name="Name18" func="var" arg="dir" op="equ" val="norm">
              <dgm:constrLst>
                <dgm:constr type="h" for="ch" forName="picture_1" refType="h"/>
                <dgm:constr type="w" for="ch" forName="picture_1" refType="h" refFor="ch" refForName="picture_1" op="equ"/>
                <dgm:constr type="l" for="ch" forName="picture_1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22"/>
                <dgm:constr type="h" for="ch" forName="picture_2" refType="h" refFor="ch" refForName="picture_1" fact="0.22"/>
                <dgm:constr type="l" for="ch" forName="picture_2" refType="w" refFor="ch" refForName="picture_1" fact="1.375"/>
                <dgm:constr type="ctrY" for="ch" forName="picture_2" refType="h" refFor="ch" refForName="picture_1" fact="0.11"/>
                <dgm:constr type="l" for="ch" forName="line_2" refType="ctrX" refFor="ch" refForName="picture_1"/>
                <dgm:constr type="h" for="ch" forName="line_2"/>
                <dgm:constr type="r" for="ch" forName="line_2" refType="ctrX" refFor="ch" refForName="picture_2"/>
                <dgm:constr type="ctrY" for="ch" forName="line_2" refType="ctrY" refFor="ch" refForName="picture_2"/>
                <dgm:constr type="r" for="ch" forName="textparent_2" refType="w"/>
                <dgm:constr type="h" for="ch" forName="textparent_2" refType="h" refFor="ch" refForName="picture_2"/>
                <dgm:constr type="l" for="ch" forName="textparent_2" refType="r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22"/>
                <dgm:constr type="h" for="ch" forName="picture_3" refType="h" refFor="ch" refForName="picture_1" fact="0.22"/>
                <dgm:constr type="l" for="ch" forName="picture_3" refType="w" refFor="ch" refForName="picture_1" fact="1.21"/>
                <dgm:constr type="ctrY" for="ch" forName="picture_3" refType="h" refFor="ch" refForName="picture_1" fact="0.353"/>
                <dgm:constr type="l" for="ch" forName="line_3" refType="ctrX" refFor="ch" refForName="picture_1"/>
                <dgm:constr type="h" for="ch" forName="line_3"/>
                <dgm:constr type="r" for="ch" forName="line_3" refType="ctrX" refFor="ch" refForName="picture_3"/>
                <dgm:constr type="ctrY" for="ch" forName="line_3" refType="ctrY" refFor="ch" refForName="picture_3"/>
                <dgm:constr type="r" for="ch" forName="textparent_3" refType="w"/>
                <dgm:constr type="h" for="ch" forName="textparent_3" refType="h" refFor="ch" refForName="picture_3"/>
                <dgm:constr type="l" for="ch" forName="textparent_3" refType="r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22"/>
                <dgm:constr type="h" for="ch" forName="picture_4" refType="h" refFor="ch" refForName="picture_1" fact="0.22"/>
                <dgm:constr type="l" for="ch" forName="picture_4" refType="w" refFor="ch" refForName="picture_1" fact="1.21"/>
                <dgm:constr type="ctrY" for="ch" forName="picture_4" refType="h" refFor="ch" refForName="picture_1" fact="0.647"/>
                <dgm:constr type="l" for="ch" forName="line_4" refType="ctrX" refFor="ch" refForName="picture_1"/>
                <dgm:constr type="h" for="ch" forName="line_4"/>
                <dgm:constr type="r" for="ch" forName="line_4" refType="ctrX" refFor="ch" refForName="picture_4"/>
                <dgm:constr type="ctrY" for="ch" forName="line_4" refType="ctrY" refFor="ch" refForName="picture_4"/>
                <dgm:constr type="r" for="ch" forName="textparent_4" refType="w"/>
                <dgm:constr type="h" for="ch" forName="textparent_4" refType="h" refFor="ch" refForName="picture_4"/>
                <dgm:constr type="l" for="ch" forName="textparent_4" refType="r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  <dgm:constr type="w" for="ch" forName="picture_5" refType="w" refFor="ch" refForName="picture_1" fact="0.22"/>
                <dgm:constr type="h" for="ch" forName="picture_5" refType="h" refFor="ch" refForName="picture_1" fact="0.22"/>
                <dgm:constr type="l" for="ch" forName="picture_5" refType="w" refFor="ch" refForName="picture_1" fact="1.375"/>
                <dgm:constr type="ctrY" for="ch" forName="picture_5" refType="h" refFor="ch" refForName="picture_1" fact="0.89"/>
                <dgm:constr type="l" for="ch" forName="line_5" refType="ctrX" refFor="ch" refForName="picture_1"/>
                <dgm:constr type="h" for="ch" forName="line_5"/>
                <dgm:constr type="r" for="ch" forName="line_5" refType="ctrX" refFor="ch" refForName="picture_5"/>
                <dgm:constr type="ctrY" for="ch" forName="line_5" refType="ctrY" refFor="ch" refForName="picture_5"/>
                <dgm:constr type="r" for="ch" forName="textparent_5" refType="w"/>
                <dgm:constr type="h" for="ch" forName="textparent_5" refType="h" refFor="ch" refForName="picture_5"/>
                <dgm:constr type="l" for="ch" forName="textparent_5" refType="r" refFor="ch" refForName="picture_5"/>
                <dgm:constr type="ctrY" for="ch" forName="textparent_5" refType="ctrY" refFor="ch" refForName="picture_5"/>
                <dgm:constr type="primFontSz" for="des" forName="text_5" refType="primFontSz" refFor="des" refForName="text_2" op="equ"/>
              </dgm:constrLst>
            </dgm:if>
            <dgm:else name="Name19">
              <dgm:constrLst>
                <dgm:constr type="h" for="ch" forName="picture_1" refType="h"/>
                <dgm:constr type="w" for="ch" forName="picture_1" refType="h" refFor="ch" refForName="picture_1" op="equ"/>
                <dgm:constr type="r" for="ch" forName="picture_1" refType="w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22"/>
                <dgm:constr type="h" for="ch" forName="picture_2" refType="h" refFor="ch" refForName="picture_1" fact="0.22"/>
                <dgm:constr type="r" for="ch" forName="picture_2" refType="w"/>
                <dgm:constr type="rOff" for="ch" forName="picture_2" refType="w" refFor="ch" refForName="picture_1" fact="-1.375"/>
                <dgm:constr type="ctrY" for="ch" forName="picture_2" refType="h" refFor="ch" refForName="picture_1" fact="0.11"/>
                <dgm:constr type="r" for="ch" forName="line_2" refType="ctrX" refFor="ch" refForName="picture_1"/>
                <dgm:constr type="h" for="ch" forName="line_2"/>
                <dgm:constr type="l" for="ch" forName="line_2" refType="ctrX" refFor="ch" refForName="picture_2"/>
                <dgm:constr type="ctrY" for="ch" forName="line_2" refType="ctrY" refFor="ch" refForName="picture_2"/>
                <dgm:constr type="l" for="ch" forName="textparent_2"/>
                <dgm:constr type="h" for="ch" forName="textparent_2" refType="h" refFor="ch" refForName="picture_2"/>
                <dgm:constr type="r" for="ch" forName="textparent_2" refType="l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22"/>
                <dgm:constr type="h" for="ch" forName="picture_3" refType="h" refFor="ch" refForName="picture_1" fact="0.22"/>
                <dgm:constr type="r" for="ch" forName="picture_3" refType="w"/>
                <dgm:constr type="rOff" for="ch" forName="picture_3" refType="w" refFor="ch" refForName="picture_1" fact="-1.21"/>
                <dgm:constr type="ctrY" for="ch" forName="picture_3" refType="h" refFor="ch" refForName="picture_1" fact="0.353"/>
                <dgm:constr type="r" for="ch" forName="line_3" refType="ctrX" refFor="ch" refForName="picture_1"/>
                <dgm:constr type="h" for="ch" forName="line_3"/>
                <dgm:constr type="l" for="ch" forName="line_3" refType="ctrX" refFor="ch" refForName="picture_3"/>
                <dgm:constr type="ctrY" for="ch" forName="line_3" refType="ctrY" refFor="ch" refForName="picture_3"/>
                <dgm:constr type="l" for="ch" forName="textparent_3"/>
                <dgm:constr type="h" for="ch" forName="textparent_3" refType="h" refFor="ch" refForName="picture_3"/>
                <dgm:constr type="r" for="ch" forName="textparent_3" refType="l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22"/>
                <dgm:constr type="h" for="ch" forName="picture_4" refType="h" refFor="ch" refForName="picture_1" fact="0.22"/>
                <dgm:constr type="r" for="ch" forName="picture_4" refType="w"/>
                <dgm:constr type="rOff" for="ch" forName="picture_4" refType="w" refFor="ch" refForName="picture_1" fact="-1.21"/>
                <dgm:constr type="ctrY" for="ch" forName="picture_4" refType="h" refFor="ch" refForName="picture_1" fact="0.647"/>
                <dgm:constr type="r" for="ch" forName="line_4" refType="ctrX" refFor="ch" refForName="picture_1"/>
                <dgm:constr type="h" for="ch" forName="line_4"/>
                <dgm:constr type="l" for="ch" forName="line_4" refType="ctrX" refFor="ch" refForName="picture_4"/>
                <dgm:constr type="ctrY" for="ch" forName="line_4" refType="ctrY" refFor="ch" refForName="picture_4"/>
                <dgm:constr type="l" for="ch" forName="textparent_4"/>
                <dgm:constr type="h" for="ch" forName="textparent_4" refType="h" refFor="ch" refForName="picture_4"/>
                <dgm:constr type="r" for="ch" forName="textparent_4" refType="l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  <dgm:constr type="w" for="ch" forName="picture_5" refType="w" refFor="ch" refForName="picture_1" fact="0.22"/>
                <dgm:constr type="h" for="ch" forName="picture_5" refType="h" refFor="ch" refForName="picture_1" fact="0.22"/>
                <dgm:constr type="r" for="ch" forName="picture_5" refType="w"/>
                <dgm:constr type="rOff" for="ch" forName="picture_5" refType="w" refFor="ch" refForName="picture_1" fact="-1.375"/>
                <dgm:constr type="ctrY" for="ch" forName="picture_5" refType="h" refFor="ch" refForName="picture_1" fact="0.89"/>
                <dgm:constr type="r" for="ch" forName="line_5" refType="ctrX" refFor="ch" refForName="picture_1"/>
                <dgm:constr type="h" for="ch" forName="line_5"/>
                <dgm:constr type="l" for="ch" forName="line_5" refType="ctrX" refFor="ch" refForName="picture_5"/>
                <dgm:constr type="ctrY" for="ch" forName="line_5" refType="ctrY" refFor="ch" refForName="picture_5"/>
                <dgm:constr type="l" for="ch" forName="textparent_5"/>
                <dgm:constr type="h" for="ch" forName="textparent_5" refType="h" refFor="ch" refForName="picture_5"/>
                <dgm:constr type="r" for="ch" forName="textparent_5" refType="l" refFor="ch" refForName="picture_5"/>
                <dgm:constr type="ctrY" for="ch" forName="textparent_5" refType="ctrY" refFor="ch" refForName="picture_5"/>
                <dgm:constr type="primFontSz" for="des" forName="text_5" refType="primFontSz" refFor="des" refForName="text_2" op="equ"/>
              </dgm:constrLst>
            </dgm:else>
          </dgm:choose>
        </dgm:if>
        <dgm:if name="Name20" axis="ch" ptType="node" func="cnt" op="lte" val="6">
          <dgm:choose name="Name21">
            <dgm:if name="Name22" func="var" arg="dir" op="equ" val="norm">
              <dgm:constrLst>
                <dgm:constr type="h" for="ch" forName="picture_1" refType="h"/>
                <dgm:constr type="w" for="ch" forName="picture_1" refType="h" refFor="ch" refForName="picture_1" op="equ"/>
                <dgm:constr type="l" for="ch" forName="picture_1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18"/>
                <dgm:constr type="h" for="ch" forName="picture_2" refType="h" refFor="ch" refForName="picture_1" fact="0.18"/>
                <dgm:constr type="l" for="ch" forName="picture_2" refType="w" refFor="ch" refForName="picture_1" fact="1.4238"/>
                <dgm:constr type="ctrY" for="ch" forName="picture_2" refType="h" refFor="ch" refForName="picture_1" fact="0.09"/>
                <dgm:constr type="l" for="ch" forName="line_2" refType="ctrX" refFor="ch" refForName="picture_1"/>
                <dgm:constr type="h" for="ch" forName="line_2"/>
                <dgm:constr type="r" for="ch" forName="line_2" refType="ctrX" refFor="ch" refForName="picture_2"/>
                <dgm:constr type="ctrY" for="ch" forName="line_2" refType="ctrY" refFor="ch" refForName="picture_2"/>
                <dgm:constr type="r" for="ch" forName="textparent_2" refType="w"/>
                <dgm:constr type="h" for="ch" forName="textparent_2" refType="h" refFor="ch" refForName="picture_2"/>
                <dgm:constr type="l" for="ch" forName="textparent_2" refType="r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18"/>
                <dgm:constr type="h" for="ch" forName="picture_3" refType="h" refFor="ch" refForName="picture_1" fact="0.18"/>
                <dgm:constr type="l" for="ch" forName="picture_3" refType="w" refFor="ch" refForName="picture_1" fact="1.2667"/>
                <dgm:constr type="ctrY" for="ch" forName="picture_3" refType="h" refFor="ch" refForName="picture_1" fact="0.261"/>
                <dgm:constr type="l" for="ch" forName="line_3" refType="ctrX" refFor="ch" refForName="picture_1"/>
                <dgm:constr type="h" for="ch" forName="line_3"/>
                <dgm:constr type="r" for="ch" forName="line_3" refType="ctrX" refFor="ch" refForName="picture_3"/>
                <dgm:constr type="ctrY" for="ch" forName="line_3" refType="ctrY" refFor="ch" refForName="picture_3"/>
                <dgm:constr type="r" for="ch" forName="textparent_3" refType="w"/>
                <dgm:constr type="h" for="ch" forName="textparent_3" refType="h" refFor="ch" refForName="picture_3"/>
                <dgm:constr type="l" for="ch" forName="textparent_3" refType="r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18"/>
                <dgm:constr type="h" for="ch" forName="picture_4" refType="h" refFor="ch" refForName="picture_1" fact="0.18"/>
                <dgm:constr type="l" for="ch" forName="picture_4" refType="w" refFor="ch" refForName="picture_1" fact="1.21"/>
                <dgm:constr type="ctrY" for="ch" forName="picture_4" refType="h" refFor="ch" refForName="picture_1" fact="0.5"/>
                <dgm:constr type="l" for="ch" forName="line_4" refType="ctrX" refFor="ch" refForName="picture_1"/>
                <dgm:constr type="h" for="ch" forName="line_4"/>
                <dgm:constr type="r" for="ch" forName="line_4" refType="ctrX" refFor="ch" refForName="picture_4"/>
                <dgm:constr type="ctrY" for="ch" forName="line_4" refType="ctrY" refFor="ch" refForName="picture_4"/>
                <dgm:constr type="r" for="ch" forName="textparent_4" refType="w"/>
                <dgm:constr type="h" for="ch" forName="textparent_4" refType="h" refFor="ch" refForName="picture_4"/>
                <dgm:constr type="l" for="ch" forName="textparent_4" refType="r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  <dgm:constr type="w" for="ch" forName="picture_5" refType="w" refFor="ch" refForName="picture_1" fact="0.18"/>
                <dgm:constr type="h" for="ch" forName="picture_5" refType="h" refFor="ch" refForName="picture_1" fact="0.18"/>
                <dgm:constr type="l" for="ch" forName="picture_5" refType="w" refFor="ch" refForName="picture_1" fact="1.2667"/>
                <dgm:constr type="ctrY" for="ch" forName="picture_5" refType="h" refFor="ch" refForName="picture_1" fact="0.739"/>
                <dgm:constr type="l" for="ch" forName="line_5" refType="ctrX" refFor="ch" refForName="picture_1"/>
                <dgm:constr type="h" for="ch" forName="line_5"/>
                <dgm:constr type="r" for="ch" forName="line_5" refType="ctrX" refFor="ch" refForName="picture_5"/>
                <dgm:constr type="ctrY" for="ch" forName="line_5" refType="ctrY" refFor="ch" refForName="picture_5"/>
                <dgm:constr type="r" for="ch" forName="textparent_5" refType="w"/>
                <dgm:constr type="h" for="ch" forName="textparent_5" refType="h" refFor="ch" refForName="picture_5"/>
                <dgm:constr type="l" for="ch" forName="textparent_5" refType="r" refFor="ch" refForName="picture_5"/>
                <dgm:constr type="ctrY" for="ch" forName="textparent_5" refType="ctrY" refFor="ch" refForName="picture_5"/>
                <dgm:constr type="primFontSz" for="des" forName="text_5" refType="primFontSz" refFor="des" refForName="text_2" op="equ"/>
                <dgm:constr type="w" for="ch" forName="picture_6" refType="w" refFor="ch" refForName="picture_1" fact="0.18"/>
                <dgm:constr type="h" for="ch" forName="picture_6" refType="h" refFor="ch" refForName="picture_1" fact="0.18"/>
                <dgm:constr type="l" for="ch" forName="picture_6" refType="w" refFor="ch" refForName="picture_1" fact="1.4238"/>
                <dgm:constr type="ctrY" for="ch" forName="picture_6" refType="h" refFor="ch" refForName="picture_1" fact="0.91"/>
                <dgm:constr type="l" for="ch" forName="line_6" refType="ctrX" refFor="ch" refForName="picture_1"/>
                <dgm:constr type="h" for="ch" forName="line_6"/>
                <dgm:constr type="r" for="ch" forName="line_6" refType="ctrX" refFor="ch" refForName="picture_6"/>
                <dgm:constr type="ctrY" for="ch" forName="line_6" refType="ctrY" refFor="ch" refForName="picture_6"/>
                <dgm:constr type="r" for="ch" forName="textparent_6" refType="w"/>
                <dgm:constr type="h" for="ch" forName="textparent_6" refType="h" refFor="ch" refForName="picture_6"/>
                <dgm:constr type="l" for="ch" forName="textparent_6" refType="r" refFor="ch" refForName="picture_6"/>
                <dgm:constr type="ctrY" for="ch" forName="textparent_6" refType="ctrY" refFor="ch" refForName="picture_6"/>
                <dgm:constr type="primFontSz" for="des" forName="text_6" refType="primFontSz" refFor="des" refForName="text_2" op="equ"/>
              </dgm:constrLst>
            </dgm:if>
            <dgm:else name="Name23">
              <dgm:constrLst>
                <dgm:constr type="h" for="ch" forName="picture_1" refType="h"/>
                <dgm:constr type="w" for="ch" forName="picture_1" refType="h" refFor="ch" refForName="picture_1" op="equ"/>
                <dgm:constr type="r" for="ch" forName="picture_1" refType="w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18"/>
                <dgm:constr type="h" for="ch" forName="picture_2" refType="h" refFor="ch" refForName="picture_1" fact="0.18"/>
                <dgm:constr type="r" for="ch" forName="picture_2" refType="w"/>
                <dgm:constr type="rOff" for="ch" forName="picture_2" refType="w" refFor="ch" refForName="picture_1" fact="-1.4238"/>
                <dgm:constr type="ctrY" for="ch" forName="picture_2" refType="h" refFor="ch" refForName="picture_1" fact="0.09"/>
                <dgm:constr type="r" for="ch" forName="line_2" refType="ctrX" refFor="ch" refForName="picture_1"/>
                <dgm:constr type="h" for="ch" forName="line_2"/>
                <dgm:constr type="l" for="ch" forName="line_2" refType="ctrX" refFor="ch" refForName="picture_2"/>
                <dgm:constr type="ctrY" for="ch" forName="line_2" refType="ctrY" refFor="ch" refForName="picture_2"/>
                <dgm:constr type="l" for="ch" forName="textparent_2"/>
                <dgm:constr type="h" for="ch" forName="textparent_2" refType="h" refFor="ch" refForName="picture_2"/>
                <dgm:constr type="r" for="ch" forName="textparent_2" refType="l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18"/>
                <dgm:constr type="h" for="ch" forName="picture_3" refType="h" refFor="ch" refForName="picture_1" fact="0.18"/>
                <dgm:constr type="r" for="ch" forName="picture_3" refType="w"/>
                <dgm:constr type="rOff" for="ch" forName="picture_3" refType="w" refFor="ch" refForName="picture_1" fact="-1.2667"/>
                <dgm:constr type="ctrY" for="ch" forName="picture_3" refType="h" refFor="ch" refForName="picture_1" fact="0.261"/>
                <dgm:constr type="r" for="ch" forName="line_3" refType="ctrX" refFor="ch" refForName="picture_1"/>
                <dgm:constr type="h" for="ch" forName="line_3"/>
                <dgm:constr type="l" for="ch" forName="line_3" refType="ctrX" refFor="ch" refForName="picture_3"/>
                <dgm:constr type="ctrY" for="ch" forName="line_3" refType="ctrY" refFor="ch" refForName="picture_3"/>
                <dgm:constr type="l" for="ch" forName="textparent_3"/>
                <dgm:constr type="h" for="ch" forName="textparent_3" refType="h" refFor="ch" refForName="picture_3"/>
                <dgm:constr type="r" for="ch" forName="textparent_3" refType="l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18"/>
                <dgm:constr type="h" for="ch" forName="picture_4" refType="h" refFor="ch" refForName="picture_1" fact="0.18"/>
                <dgm:constr type="r" for="ch" forName="picture_4" refType="w"/>
                <dgm:constr type="rOff" for="ch" forName="picture_4" refType="w" refFor="ch" refForName="picture_1" fact="-1.21"/>
                <dgm:constr type="ctrY" for="ch" forName="picture_4" refType="h" refFor="ch" refForName="picture_1" fact="0.5"/>
                <dgm:constr type="r" for="ch" forName="line_4" refType="ctrX" refFor="ch" refForName="picture_1"/>
                <dgm:constr type="h" for="ch" forName="line_4"/>
                <dgm:constr type="l" for="ch" forName="line_4" refType="ctrX" refFor="ch" refForName="picture_4"/>
                <dgm:constr type="ctrY" for="ch" forName="line_4" refType="ctrY" refFor="ch" refForName="picture_4"/>
                <dgm:constr type="l" for="ch" forName="textparent_4"/>
                <dgm:constr type="h" for="ch" forName="textparent_4" refType="h" refFor="ch" refForName="picture_4"/>
                <dgm:constr type="r" for="ch" forName="textparent_4" refType="l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  <dgm:constr type="w" for="ch" forName="picture_5" refType="w" refFor="ch" refForName="picture_1" fact="0.18"/>
                <dgm:constr type="h" for="ch" forName="picture_5" refType="h" refFor="ch" refForName="picture_1" fact="0.18"/>
                <dgm:constr type="r" for="ch" forName="picture_5" refType="w"/>
                <dgm:constr type="rOff" for="ch" forName="picture_5" refType="w" refFor="ch" refForName="picture_1" fact="-1.2667"/>
                <dgm:constr type="ctrY" for="ch" forName="picture_5" refType="h" refFor="ch" refForName="picture_1" fact="0.739"/>
                <dgm:constr type="r" for="ch" forName="line_5" refType="ctrX" refFor="ch" refForName="picture_1"/>
                <dgm:constr type="h" for="ch" forName="line_5"/>
                <dgm:constr type="l" for="ch" forName="line_5" refType="ctrX" refFor="ch" refForName="picture_5"/>
                <dgm:constr type="ctrY" for="ch" forName="line_5" refType="ctrY" refFor="ch" refForName="picture_5"/>
                <dgm:constr type="l" for="ch" forName="textparent_5"/>
                <dgm:constr type="h" for="ch" forName="textparent_5" refType="h" refFor="ch" refForName="picture_5"/>
                <dgm:constr type="r" for="ch" forName="textparent_5" refType="l" refFor="ch" refForName="picture_5"/>
                <dgm:constr type="ctrY" for="ch" forName="textparent_5" refType="ctrY" refFor="ch" refForName="picture_5"/>
                <dgm:constr type="primFontSz" for="des" forName="text_5" refType="primFontSz" refFor="des" refForName="text_2" op="equ"/>
                <dgm:constr type="w" for="ch" forName="picture_6" refType="w" refFor="ch" refForName="picture_1" fact="0.18"/>
                <dgm:constr type="h" for="ch" forName="picture_6" refType="h" refFor="ch" refForName="picture_1" fact="0.18"/>
                <dgm:constr type="r" for="ch" forName="picture_6" refType="w"/>
                <dgm:constr type="rOff" for="ch" forName="picture_6" refType="w" refFor="ch" refForName="picture_1" fact="-1.4238"/>
                <dgm:constr type="ctrY" for="ch" forName="picture_6" refType="h" refFor="ch" refForName="picture_1" fact="0.91"/>
                <dgm:constr type="r" for="ch" forName="line_6" refType="ctrX" refFor="ch" refForName="picture_1"/>
                <dgm:constr type="h" for="ch" forName="line_6"/>
                <dgm:constr type="l" for="ch" forName="line_6" refType="ctrX" refFor="ch" refForName="picture_6"/>
                <dgm:constr type="ctrY" for="ch" forName="line_6" refType="ctrY" refFor="ch" refForName="picture_6"/>
                <dgm:constr type="l" for="ch" forName="textparent_6"/>
                <dgm:constr type="h" for="ch" forName="textparent_6" refType="h" refFor="ch" refForName="picture_6"/>
                <dgm:constr type="r" for="ch" forName="textparent_6" refType="l" refFor="ch" refForName="picture_6"/>
                <dgm:constr type="ctrY" for="ch" forName="textparent_6" refType="ctrY" refFor="ch" refForName="picture_6"/>
                <dgm:constr type="primFontSz" for="des" forName="text_6" refType="primFontSz" refFor="des" refForName="text_2" op="equ"/>
              </dgm:constrLst>
            </dgm:else>
          </dgm:choose>
        </dgm:if>
        <dgm:else name="Name24">
          <dgm:choose name="Name25">
            <dgm:if name="Name26" func="var" arg="dir" op="equ" val="norm">
              <dgm:constrLst>
                <dgm:constr type="h" for="ch" forName="picture_1" refType="h"/>
                <dgm:constr type="w" for="ch" forName="picture_1" refType="h" refFor="ch" refForName="picture_1" op="equ"/>
                <dgm:constr type="l" for="ch" forName="picture_1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15"/>
                <dgm:constr type="h" for="ch" forName="picture_2" refType="h" refFor="ch" refForName="picture_1" fact="0.15"/>
                <dgm:constr type="l" for="ch" forName="picture_2" refType="w" refFor="ch" refForName="picture_1" fact="1.4363"/>
                <dgm:constr type="ctrY" for="ch" forName="picture_2" refType="h" refFor="ch" refForName="picture_1" fact="0.075"/>
                <dgm:constr type="l" for="ch" forName="line_2" refType="ctrX" refFor="ch" refForName="picture_1"/>
                <dgm:constr type="h" for="ch" forName="line_2"/>
                <dgm:constr type="r" for="ch" forName="line_2" refType="ctrX" refFor="ch" refForName="picture_2"/>
                <dgm:constr type="ctrY" for="ch" forName="line_2" refType="ctrY" refFor="ch" refForName="picture_2"/>
                <dgm:constr type="r" for="ch" forName="textparent_2" refType="w"/>
                <dgm:constr type="h" for="ch" forName="textparent_2" refType="h" refFor="ch" refForName="picture_2"/>
                <dgm:constr type="l" for="ch" forName="textparent_2" refType="r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15"/>
                <dgm:constr type="h" for="ch" forName="picture_3" refType="h" refFor="ch" refForName="picture_1" fact="0.15"/>
                <dgm:constr type="l" for="ch" forName="picture_3" refType="w" refFor="ch" refForName="picture_1" fact="1.2898"/>
                <dgm:constr type="ctrY" for="ch" forName="picture_3" refType="h" refFor="ch" refForName="picture_1" fact="0.227"/>
                <dgm:constr type="l" for="ch" forName="line_3" refType="ctrX" refFor="ch" refForName="picture_1"/>
                <dgm:constr type="h" for="ch" forName="line_3"/>
                <dgm:constr type="r" for="ch" forName="line_3" refType="ctrX" refFor="ch" refForName="picture_3"/>
                <dgm:constr type="ctrY" for="ch" forName="line_3" refType="ctrY" refFor="ch" refForName="picture_3"/>
                <dgm:constr type="r" for="ch" forName="textparent_3" refType="w"/>
                <dgm:constr type="h" for="ch" forName="textparent_3" refType="h" refFor="ch" refForName="picture_3"/>
                <dgm:constr type="l" for="ch" forName="textparent_3" refType="r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15"/>
                <dgm:constr type="h" for="ch" forName="picture_4" refType="h" refFor="ch" refForName="picture_1" fact="0.15"/>
                <dgm:constr type="l" for="ch" forName="picture_4" refType="w" refFor="ch" refForName="picture_1" fact="1.21"/>
                <dgm:constr type="ctrY" for="ch" forName="picture_4" refType="h" refFor="ch" refForName="picture_1" fact="0.405"/>
                <dgm:constr type="l" for="ch" forName="line_4" refType="ctrX" refFor="ch" refForName="picture_1"/>
                <dgm:constr type="h" for="ch" forName="line_4"/>
                <dgm:constr type="r" for="ch" forName="line_4" refType="ctrX" refFor="ch" refForName="picture_4"/>
                <dgm:constr type="ctrY" for="ch" forName="line_4" refType="ctrY" refFor="ch" refForName="picture_4"/>
                <dgm:constr type="r" for="ch" forName="textparent_4" refType="w"/>
                <dgm:constr type="h" for="ch" forName="textparent_4" refType="h" refFor="ch" refForName="picture_4"/>
                <dgm:constr type="l" for="ch" forName="textparent_4" refType="r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  <dgm:constr type="w" for="ch" forName="picture_5" refType="w" refFor="ch" refForName="picture_1" fact="0.15"/>
                <dgm:constr type="h" for="ch" forName="picture_5" refType="h" refFor="ch" refForName="picture_1" fact="0.15"/>
                <dgm:constr type="l" for="ch" forName="picture_5" refType="w" refFor="ch" refForName="picture_1" fact="1.21"/>
                <dgm:constr type="ctrY" for="ch" forName="picture_5" refType="h" refFor="ch" refForName="picture_1" fact="0.595"/>
                <dgm:constr type="l" for="ch" forName="line_5" refType="ctrX" refFor="ch" refForName="picture_1"/>
                <dgm:constr type="h" for="ch" forName="line_5"/>
                <dgm:constr type="r" for="ch" forName="line_5" refType="ctrX" refFor="ch" refForName="picture_5"/>
                <dgm:constr type="ctrY" for="ch" forName="line_5" refType="ctrY" refFor="ch" refForName="picture_5"/>
                <dgm:constr type="r" for="ch" forName="textparent_5" refType="w"/>
                <dgm:constr type="h" for="ch" forName="textparent_5" refType="h" refFor="ch" refForName="picture_5"/>
                <dgm:constr type="l" for="ch" forName="textparent_5" refType="r" refFor="ch" refForName="picture_5"/>
                <dgm:constr type="ctrY" for="ch" forName="textparent_5" refType="ctrY" refFor="ch" refForName="picture_5"/>
                <dgm:constr type="primFontSz" for="des" forName="text_5" refType="primFontSz" refFor="des" refForName="text_2" op="equ"/>
                <dgm:constr type="w" for="ch" forName="picture_6" refType="w" refFor="ch" refForName="picture_1" fact="0.15"/>
                <dgm:constr type="h" for="ch" forName="picture_6" refType="h" refFor="ch" refForName="picture_1" fact="0.15"/>
                <dgm:constr type="l" for="ch" forName="picture_6" refType="w" refFor="ch" refForName="picture_1" fact="1.2898"/>
                <dgm:constr type="ctrY" for="ch" forName="picture_6" refType="h" refFor="ch" refForName="picture_1" fact="0.773"/>
                <dgm:constr type="l" for="ch" forName="line_6" refType="ctrX" refFor="ch" refForName="picture_1"/>
                <dgm:constr type="h" for="ch" forName="line_6"/>
                <dgm:constr type="r" for="ch" forName="line_6" refType="ctrX" refFor="ch" refForName="picture_6"/>
                <dgm:constr type="ctrY" for="ch" forName="line_6" refType="ctrY" refFor="ch" refForName="picture_6"/>
                <dgm:constr type="r" for="ch" forName="textparent_6" refType="w"/>
                <dgm:constr type="h" for="ch" forName="textparent_6" refType="h" refFor="ch" refForName="picture_6"/>
                <dgm:constr type="l" for="ch" forName="textparent_6" refType="r" refFor="ch" refForName="picture_6"/>
                <dgm:constr type="ctrY" for="ch" forName="textparent_6" refType="ctrY" refFor="ch" refForName="picture_6"/>
                <dgm:constr type="primFontSz" for="des" forName="text_6" refType="primFontSz" refFor="des" refForName="text_2" op="equ"/>
                <dgm:constr type="w" for="ch" forName="picture_7" refType="w" refFor="ch" refForName="picture_1" fact="0.15"/>
                <dgm:constr type="h" for="ch" forName="picture_7" refType="h" refFor="ch" refForName="picture_1" fact="0.15"/>
                <dgm:constr type="l" for="ch" forName="picture_7" refType="w" refFor="ch" refForName="picture_1" fact="1.4363"/>
                <dgm:constr type="ctrY" for="ch" forName="picture_7" refType="h" refFor="ch" refForName="picture_1" fact="0.925"/>
                <dgm:constr type="l" for="ch" forName="line_7" refType="ctrX" refFor="ch" refForName="picture_1"/>
                <dgm:constr type="h" for="ch" forName="line_7"/>
                <dgm:constr type="r" for="ch" forName="line_7" refType="ctrX" refFor="ch" refForName="picture_7"/>
                <dgm:constr type="ctrY" for="ch" forName="line_7" refType="ctrY" refFor="ch" refForName="picture_7"/>
                <dgm:constr type="r" for="ch" forName="textparent_7" refType="w"/>
                <dgm:constr type="h" for="ch" forName="textparent_7" refType="h" refFor="ch" refForName="picture_7"/>
                <dgm:constr type="l" for="ch" forName="textparent_7" refType="r" refFor="ch" refForName="picture_7"/>
                <dgm:constr type="ctrY" for="ch" forName="textparent_7" refType="ctrY" refFor="ch" refForName="picture_7"/>
                <dgm:constr type="primFontSz" for="des" forName="text_7" refType="primFontSz" refFor="des" refForName="text_2" op="equ"/>
              </dgm:constrLst>
            </dgm:if>
            <dgm:else name="Name27">
              <dgm:constrLst>
                <dgm:constr type="h" for="ch" forName="picture_1" refType="h"/>
                <dgm:constr type="w" for="ch" forName="picture_1" refType="h" refFor="ch" refForName="picture_1" op="equ"/>
                <dgm:constr type="r" for="ch" forName="picture_1" refType="w"/>
                <dgm:constr type="t" for="ch" forName="picture_1"/>
                <dgm:constr type="w" for="ch" forName="text_1" refType="w" refFor="ch" refForName="picture_1" fact="0.64"/>
                <dgm:constr type="h" for="ch" forName="text_1" refType="h" refFor="ch" refForName="picture_1" fact="0.33"/>
                <dgm:constr type="l" for="ch" forName="text_1" refType="l" refFor="ch" refForName="picture_1"/>
                <dgm:constr type="lOff" for="ch" forName="text_1" refType="w" refFor="ch" refForName="picture_1" fact="0.18"/>
                <dgm:constr type="t" for="ch" forName="text_1" refType="h" refFor="ch" refForName="picture_1" fact="0.531"/>
                <dgm:constr type="w" for="ch" forName="picture_2" refType="w" refFor="ch" refForName="picture_1" fact="0.15"/>
                <dgm:constr type="h" for="ch" forName="picture_2" refType="h" refFor="ch" refForName="picture_1" fact="0.15"/>
                <dgm:constr type="r" for="ch" forName="picture_2" refType="w"/>
                <dgm:constr type="rOff" for="ch" forName="picture_2" refType="w" refFor="ch" refForName="picture_1" fact="-1.4363"/>
                <dgm:constr type="ctrY" for="ch" forName="picture_2" refType="h" refFor="ch" refForName="picture_1" fact="0.075"/>
                <dgm:constr type="r" for="ch" forName="line_2" refType="ctrX" refFor="ch" refForName="picture_1"/>
                <dgm:constr type="h" for="ch" forName="line_2"/>
                <dgm:constr type="l" for="ch" forName="line_2" refType="ctrX" refFor="ch" refForName="picture_2"/>
                <dgm:constr type="ctrY" for="ch" forName="line_2" refType="ctrY" refFor="ch" refForName="picture_2"/>
                <dgm:constr type="l" for="ch" forName="textparent_2"/>
                <dgm:constr type="h" for="ch" forName="textparent_2" refType="h" refFor="ch" refForName="picture_2"/>
                <dgm:constr type="r" for="ch" forName="textparent_2" refType="l" refFor="ch" refForName="picture_2"/>
                <dgm:constr type="ctrY" for="ch" forName="textparent_2" refType="ctrY" refFor="ch" refForName="picture_2"/>
                <dgm:constr type="primFontSz" for="des" forName="text_2" val="65"/>
                <dgm:constr type="w" for="ch" forName="picture_3" refType="w" refFor="ch" refForName="picture_1" fact="0.15"/>
                <dgm:constr type="h" for="ch" forName="picture_3" refType="h" refFor="ch" refForName="picture_1" fact="0.15"/>
                <dgm:constr type="r" for="ch" forName="picture_3" refType="w"/>
                <dgm:constr type="rOff" for="ch" forName="picture_3" refType="w" refFor="ch" refForName="picture_1" fact="-1.2898"/>
                <dgm:constr type="ctrY" for="ch" forName="picture_3" refType="h" refFor="ch" refForName="picture_1" fact="0.227"/>
                <dgm:constr type="r" for="ch" forName="line_3" refType="ctrX" refFor="ch" refForName="picture_1"/>
                <dgm:constr type="h" for="ch" forName="line_3"/>
                <dgm:constr type="l" for="ch" forName="line_3" refType="ctrX" refFor="ch" refForName="picture_3"/>
                <dgm:constr type="ctrY" for="ch" forName="line_3" refType="ctrY" refFor="ch" refForName="picture_3"/>
                <dgm:constr type="l" for="ch" forName="textparent_3"/>
                <dgm:constr type="h" for="ch" forName="textparent_3" refType="h" refFor="ch" refForName="picture_3"/>
                <dgm:constr type="r" for="ch" forName="textparent_3" refType="l" refFor="ch" refForName="picture_3"/>
                <dgm:constr type="ctrY" for="ch" forName="textparent_3" refType="ctrY" refFor="ch" refForName="picture_3"/>
                <dgm:constr type="primFontSz" for="des" forName="text_3" refType="primFontSz" refFor="des" refForName="text_2" op="equ"/>
                <dgm:constr type="w" for="ch" forName="picture_4" refType="w" refFor="ch" refForName="picture_1" fact="0.15"/>
                <dgm:constr type="h" for="ch" forName="picture_4" refType="h" refFor="ch" refForName="picture_1" fact="0.15"/>
                <dgm:constr type="r" for="ch" forName="picture_4" refType="w"/>
                <dgm:constr type="rOff" for="ch" forName="picture_4" refType="w" refFor="ch" refForName="picture_1" fact="-1.21"/>
                <dgm:constr type="ctrY" for="ch" forName="picture_4" refType="h" refFor="ch" refForName="picture_1" fact="0.405"/>
                <dgm:constr type="r" for="ch" forName="line_4" refType="ctrX" refFor="ch" refForName="picture_1"/>
                <dgm:constr type="h" for="ch" forName="line_4"/>
                <dgm:constr type="l" for="ch" forName="line_4" refType="ctrX" refFor="ch" refForName="picture_4"/>
                <dgm:constr type="ctrY" for="ch" forName="line_4" refType="ctrY" refFor="ch" refForName="picture_4"/>
                <dgm:constr type="l" for="ch" forName="textparent_4"/>
                <dgm:constr type="h" for="ch" forName="textparent_4" refType="h" refFor="ch" refForName="picture_4"/>
                <dgm:constr type="r" for="ch" forName="textparent_4" refType="l" refFor="ch" refForName="picture_4"/>
                <dgm:constr type="ctrY" for="ch" forName="textparent_4" refType="ctrY" refFor="ch" refForName="picture_4"/>
                <dgm:constr type="primFontSz" for="des" forName="text_4" refType="primFontSz" refFor="des" refForName="text_2" op="equ"/>
                <dgm:constr type="w" for="ch" forName="picture_5" refType="w" refFor="ch" refForName="picture_1" fact="0.15"/>
                <dgm:constr type="h" for="ch" forName="picture_5" refType="h" refFor="ch" refForName="picture_1" fact="0.15"/>
                <dgm:constr type="r" for="ch" forName="picture_5" refType="w"/>
                <dgm:constr type="rOff" for="ch" forName="picture_5" refType="w" refFor="ch" refForName="picture_1" fact="-1.21"/>
                <dgm:constr type="ctrY" for="ch" forName="picture_5" refType="h" refFor="ch" refForName="picture_1" fact="0.595"/>
                <dgm:constr type="r" for="ch" forName="line_5" refType="ctrX" refFor="ch" refForName="picture_1"/>
                <dgm:constr type="h" for="ch" forName="line_5"/>
                <dgm:constr type="l" for="ch" forName="line_5" refType="ctrX" refFor="ch" refForName="picture_5"/>
                <dgm:constr type="ctrY" for="ch" forName="line_5" refType="ctrY" refFor="ch" refForName="picture_5"/>
                <dgm:constr type="l" for="ch" forName="textparent_5"/>
                <dgm:constr type="h" for="ch" forName="textparent_5" refType="h" refFor="ch" refForName="picture_5"/>
                <dgm:constr type="r" for="ch" forName="textparent_5" refType="l" refFor="ch" refForName="picture_5"/>
                <dgm:constr type="ctrY" for="ch" forName="textparent_5" refType="ctrY" refFor="ch" refForName="picture_5"/>
                <dgm:constr type="primFontSz" for="des" forName="text_5" refType="primFontSz" refFor="des" refForName="text_2" op="equ"/>
                <dgm:constr type="w" for="ch" forName="picture_6" refType="w" refFor="ch" refForName="picture_1" fact="0.15"/>
                <dgm:constr type="h" for="ch" forName="picture_6" refType="h" refFor="ch" refForName="picture_1" fact="0.15"/>
                <dgm:constr type="r" for="ch" forName="picture_6" refType="w"/>
                <dgm:constr type="rOff" for="ch" forName="picture_6" refType="w" refFor="ch" refForName="picture_1" fact="-1.2898"/>
                <dgm:constr type="ctrY" for="ch" forName="picture_6" refType="h" refFor="ch" refForName="picture_1" fact="0.773"/>
                <dgm:constr type="r" for="ch" forName="line_6" refType="ctrX" refFor="ch" refForName="picture_1"/>
                <dgm:constr type="h" for="ch" forName="line_6"/>
                <dgm:constr type="l" for="ch" forName="line_6" refType="ctrX" refFor="ch" refForName="picture_6"/>
                <dgm:constr type="ctrY" for="ch" forName="line_6" refType="ctrY" refFor="ch" refForName="picture_6"/>
                <dgm:constr type="l" for="ch" forName="textparent_6"/>
                <dgm:constr type="h" for="ch" forName="textparent_6" refType="h" refFor="ch" refForName="picture_6"/>
                <dgm:constr type="r" for="ch" forName="textparent_6" refType="l" refFor="ch" refForName="picture_6"/>
                <dgm:constr type="ctrY" for="ch" forName="textparent_6" refType="ctrY" refFor="ch" refForName="picture_6"/>
                <dgm:constr type="primFontSz" for="des" forName="text_6" refType="primFontSz" refFor="des" refForName="text_2" op="equ"/>
                <dgm:constr type="w" for="ch" forName="picture_7" refType="w" refFor="ch" refForName="picture_1" fact="0.15"/>
                <dgm:constr type="h" for="ch" forName="picture_7" refType="h" refFor="ch" refForName="picture_1" fact="0.15"/>
                <dgm:constr type="r" for="ch" forName="picture_7" refType="w"/>
                <dgm:constr type="rOff" for="ch" forName="picture_7" refType="w" refFor="ch" refForName="picture_1" fact="-1.4363"/>
                <dgm:constr type="ctrY" for="ch" forName="picture_7" refType="h" refFor="ch" refForName="picture_1" fact="0.925"/>
                <dgm:constr type="r" for="ch" forName="line_7" refType="ctrX" refFor="ch" refForName="picture_1"/>
                <dgm:constr type="h" for="ch" forName="line_7"/>
                <dgm:constr type="l" for="ch" forName="line_7" refType="ctrX" refFor="ch" refForName="picture_7"/>
                <dgm:constr type="ctrY" for="ch" forName="line_7" refType="ctrY" refFor="ch" refForName="picture_7"/>
                <dgm:constr type="l" for="ch" forName="textparent_7"/>
                <dgm:constr type="h" for="ch" forName="textparent_7" refType="h" refFor="ch" refForName="picture_7"/>
                <dgm:constr type="r" for="ch" forName="textparent_7" refType="l" refFor="ch" refForName="picture_7"/>
                <dgm:constr type="ctrY" for="ch" forName="textparent_7" refType="ctrY" refFor="ch" refForName="picture_7"/>
                <dgm:constr type="primFontSz" for="des" forName="text_7" refType="primFontSz" refFor="des" refForName="text_2" op="equ"/>
              </dgm:constrLst>
            </dgm:else>
          </dgm:choose>
        </dgm:else>
      </dgm:choose>
      <dgm:forEach name="wrapper" axis="self" ptType="parTrans">
        <dgm:forEach name="wrapper2" axis="self" ptType="sibTrans" st="2">
          <dgm:forEach name="pictureRepeat" axis="self">
            <dgm:layoutNode name="pictureRepeatNode" styleLbl="alignImgPlace1">
              <dgm:alg type="sp"/>
              <dgm:shape xmlns:r="http://schemas.openxmlformats.org/officeDocument/2006/relationships" type="ellipse" r:blip="" blipPhldr="1">
                <dgm:adjLst/>
              </dgm:shape>
              <dgm:presOf axis="self"/>
            </dgm:layoutNode>
          </dgm:forEach>
        </dgm:forEach>
      </dgm:forEach>
      <dgm:forEach name="Name28" axis="ch" ptType="sibTrans" hideLastTrans="0" cnt="1">
        <dgm:layoutNode name="picture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9" ref="pictureRepeat"/>
        </dgm:layoutNode>
      </dgm:forEach>
      <dgm:forEach name="Name30" axis="ch" ptType="node" cnt="1">
        <dgm:layoutNode name="text_1" styleLbl="node1">
          <dgm:varLst>
            <dgm:bulletEnabled val="1"/>
          </dgm:varLst>
          <dgm:alg type="tx">
            <dgm:param type="txAnchorVert" val="b"/>
            <dgm:param type="txAnchorVertCh" val="b"/>
            <dgm:param type="parTxRTLAlign" val="r"/>
            <dgm:param type="shpTxRTLAlignCh" val="r"/>
          </dgm:alg>
          <dgm:shape xmlns:r="http://schemas.openxmlformats.org/officeDocument/2006/relationships" type="rect" r:blip="" hideGeom="1">
            <dgm:adjLst/>
          </dgm:shape>
          <dgm:presOf axis="desOrSelf" ptType="node"/>
          <dgm:constrLst>
            <dgm:constr type="primFontSz" val="65"/>
            <dgm:constr type="lMarg"/>
            <dgm:constr type="rMarg"/>
            <dgm:constr type="tMarg"/>
            <dgm:constr type="bMarg"/>
          </dgm:constrLst>
          <dgm:ruleLst>
            <dgm:rule type="primFontSz" val="5" fact="NaN" max="NaN"/>
          </dgm:ruleLst>
        </dgm:layoutNode>
      </dgm:forEach>
      <dgm:forEach name="Name31" axis="ch" ptType="sibTrans" hideLastTrans="0" st="2" cnt="1">
        <dgm:layoutNode name="picture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2" ref="pictureRepeat"/>
        </dgm:layoutNode>
      </dgm:forEach>
      <dgm:forEach name="Name33" axis="ch" ptType="node" st="2" cnt="1">
        <dgm:layoutNode name="line_2" styleLbl="parChTrans1D1">
          <dgm:alg type="sp"/>
          <dgm:shape xmlns:r="http://schemas.openxmlformats.org/officeDocument/2006/relationships" type="line" r:blip="" zOrderOff="-100">
            <dgm:adjLst/>
          </dgm:shape>
          <dgm:presOf/>
        </dgm:layoutNode>
        <dgm:layoutNode name="textparent_2">
          <dgm:choose name="Name34">
            <dgm:if name="Name35" func="var" arg="dir" op="equ" val="norm">
              <dgm:alg type="lin">
                <dgm:param type="horzAlign" val="l"/>
              </dgm:alg>
            </dgm:if>
            <dgm:else name="Name36">
              <dgm:alg type="lin">
                <dgm:param type="horzAlign" val="r"/>
              </dgm:alg>
            </dgm:else>
          </dgm:choose>
          <dgm:shape xmlns:r="http://schemas.openxmlformats.org/officeDocument/2006/relationships" type="rect" r:blip="" hideGeom="1">
            <dgm:adjLst/>
          </dgm:shape>
          <dgm:constrLst>
            <dgm:constr type="userW" for="ch" forName="text_2" refType="w"/>
            <dgm:constr type="h" for="ch" forName="text_2" refType="h"/>
          </dgm:constrLst>
          <dgm:presOf/>
          <dgm:layoutNode name="text_2" styleLbl="revTx">
            <dgm:varLst>
              <dgm:bulletEnabled val="1"/>
            </dgm:varLst>
            <dgm:choose name="Name37">
              <dgm:if name="Name38" func="var" arg="dir" op="equ" val="norm">
                <dgm:alg type="tx">
                  <dgm:param type="parTxLTRAlign" val="l"/>
                  <dgm:param type="shpTxLTRAlignCh" val="l"/>
                  <dgm:param type="parTxRTLAlign" val="r"/>
                  <dgm:param type="shpTxRTLAlignCh" val="r"/>
                </dgm:alg>
              </dgm:if>
              <dgm:else name="Name39">
                <dgm:alg type="tx">
                  <dgm:param type="parTxLTRAlign" val="r"/>
                  <dgm:param type="shpTxLTRAlignCh" val="r"/>
                  <dgm:param type="parTxRTLAlign" val="r"/>
                  <dgm:param type="shpTxRTLAlignCh" val="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userW"/>
              <dgm:constr type="w" refType="userW" fact="0.1"/>
              <dgm:constr type="lMarg" refType="primFontSz" fact="0.3"/>
              <dgm:constr type="rMarg" refType="primFontSz" fact="0.3"/>
              <dgm:constr type="tMarg"/>
              <dgm:constr type="bMarg"/>
            </dgm:constrLst>
            <dgm:ruleLst>
              <dgm:rule type="w" val="NaN" fact="1" max="NaN"/>
              <dgm:rule type="primFontSz" val="5" fact="NaN" max="NaN"/>
            </dgm:ruleLst>
          </dgm:layoutNode>
        </dgm:layoutNode>
      </dgm:forEach>
      <dgm:forEach name="Name40" axis="ch" ptType="sibTrans" hideLastTrans="0" st="3" cnt="1">
        <dgm:layoutNode name="picture_3">
          <dgm:alg type="sp"/>
          <dgm:shape xmlns:r="http://schemas.openxmlformats.org/officeDocument/2006/relationships" r:blip="">
            <dgm:adjLst/>
          </dgm:shape>
          <dgm:presOf/>
          <dgm:constrLst/>
          <dgm:forEach name="Name41" ref="pictureRepeat"/>
        </dgm:layoutNode>
      </dgm:forEach>
      <dgm:forEach name="Name42" axis="ch" ptType="node" st="3" cnt="1">
        <dgm:layoutNode name="line_3" styleLbl="parChTrans1D1">
          <dgm:alg type="sp"/>
          <dgm:shape xmlns:r="http://schemas.openxmlformats.org/officeDocument/2006/relationships" type="line" r:blip="" zOrderOff="-100">
            <dgm:adjLst/>
          </dgm:shape>
          <dgm:presOf/>
        </dgm:layoutNode>
        <dgm:layoutNode name="textparent_3">
          <dgm:choose name="Name43">
            <dgm:if name="Name44" func="var" arg="dir" op="equ" val="norm">
              <dgm:alg type="lin">
                <dgm:param type="horzAlign" val="l"/>
              </dgm:alg>
            </dgm:if>
            <dgm:else name="Name45">
              <dgm:alg type="lin">
                <dgm:param type="horzAlign" val="r"/>
              </dgm:alg>
            </dgm:else>
          </dgm:choose>
          <dgm:shape xmlns:r="http://schemas.openxmlformats.org/officeDocument/2006/relationships" type="rect" r:blip="" hideGeom="1">
            <dgm:adjLst/>
          </dgm:shape>
          <dgm:constrLst>
            <dgm:constr type="userW" for="ch" forName="text_3" refType="w"/>
            <dgm:constr type="h" for="ch" forName="text_3" refType="h"/>
          </dgm:constrLst>
          <dgm:presOf/>
          <dgm:layoutNode name="text_3" styleLbl="revTx">
            <dgm:varLst>
              <dgm:bulletEnabled val="1"/>
            </dgm:varLst>
            <dgm:choose name="Name46">
              <dgm:if name="Name47" func="var" arg="dir" op="equ" val="norm">
                <dgm:alg type="tx">
                  <dgm:param type="parTxLTRAlign" val="l"/>
                  <dgm:param type="shpTxLTRAlignCh" val="l"/>
                  <dgm:param type="parTxRTLAlign" val="r"/>
                  <dgm:param type="shpTxRTLAlignCh" val="r"/>
                </dgm:alg>
              </dgm:if>
              <dgm:else name="Name48">
                <dgm:alg type="tx">
                  <dgm:param type="parTxLTRAlign" val="r"/>
                  <dgm:param type="shpTxLTRAlignCh" val="r"/>
                  <dgm:param type="parTxRTLAlign" val="r"/>
                  <dgm:param type="shpTxRTLAlignCh" val="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userW"/>
              <dgm:constr type="w" refType="userW" fact="0.1"/>
              <dgm:constr type="lMarg" refType="primFontSz" fact="0.3"/>
              <dgm:constr type="rMarg" refType="primFontSz" fact="0.3"/>
              <dgm:constr type="tMarg"/>
              <dgm:constr type="bMarg"/>
            </dgm:constrLst>
            <dgm:ruleLst>
              <dgm:rule type="w" val="NaN" fact="1" max="NaN"/>
              <dgm:rule type="primFontSz" val="5" fact="NaN" max="NaN"/>
            </dgm:ruleLst>
          </dgm:layoutNode>
        </dgm:layoutNode>
      </dgm:forEach>
      <dgm:forEach name="Name49" axis="ch" ptType="sibTrans" hideLastTrans="0" st="4" cnt="1">
        <dgm:layoutNode name="picture_4">
          <dgm:alg type="sp"/>
          <dgm:shape xmlns:r="http://schemas.openxmlformats.org/officeDocument/2006/relationships" r:blip="">
            <dgm:adjLst/>
          </dgm:shape>
          <dgm:presOf/>
          <dgm:constrLst/>
          <dgm:forEach name="Name50" ref="pictureRepeat"/>
        </dgm:layoutNode>
      </dgm:forEach>
      <dgm:forEach name="Name51" axis="ch" ptType="node" st="4" cnt="1">
        <dgm:layoutNode name="line_4" styleLbl="parChTrans1D1">
          <dgm:alg type="sp"/>
          <dgm:shape xmlns:r="http://schemas.openxmlformats.org/officeDocument/2006/relationships" type="line" r:blip="" zOrderOff="-100">
            <dgm:adjLst/>
          </dgm:shape>
          <dgm:presOf/>
        </dgm:layoutNode>
        <dgm:layoutNode name="textparent_4">
          <dgm:choose name="Name52">
            <dgm:if name="Name53" func="var" arg="dir" op="equ" val="norm">
              <dgm:alg type="lin">
                <dgm:param type="horzAlign" val="l"/>
              </dgm:alg>
            </dgm:if>
            <dgm:else name="Name54">
              <dgm:alg type="lin">
                <dgm:param type="horzAlign" val="r"/>
              </dgm:alg>
            </dgm:else>
          </dgm:choose>
          <dgm:shape xmlns:r="http://schemas.openxmlformats.org/officeDocument/2006/relationships" type="rect" r:blip="" hideGeom="1">
            <dgm:adjLst/>
          </dgm:shape>
          <dgm:constrLst>
            <dgm:constr type="userW" for="ch" forName="text_4" refType="w"/>
            <dgm:constr type="h" for="ch" forName="text_4" refType="h"/>
          </dgm:constrLst>
          <dgm:presOf/>
          <dgm:layoutNode name="text_4" styleLbl="revTx">
            <dgm:varLst>
              <dgm:bulletEnabled val="1"/>
            </dgm:varLst>
            <dgm:choose name="Name55">
              <dgm:if name="Name56" func="var" arg="dir" op="equ" val="norm">
                <dgm:alg type="tx">
                  <dgm:param type="parTxLTRAlign" val="l"/>
                  <dgm:param type="shpTxLTRAlignCh" val="l"/>
                  <dgm:param type="parTxRTLAlign" val="r"/>
                  <dgm:param type="shpTxRTLAlignCh" val="r"/>
                </dgm:alg>
              </dgm:if>
              <dgm:else name="Name57">
                <dgm:alg type="tx">
                  <dgm:param type="parTxLTRAlign" val="r"/>
                  <dgm:param type="shpTxLTRAlignCh" val="r"/>
                  <dgm:param type="parTxRTLAlign" val="r"/>
                  <dgm:param type="shpTxRTLAlignCh" val="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userW"/>
              <dgm:constr type="w" refType="userW" fact="0.1"/>
              <dgm:constr type="lMarg" refType="primFontSz" fact="0.3"/>
              <dgm:constr type="rMarg" refType="primFontSz" fact="0.3"/>
              <dgm:constr type="tMarg"/>
              <dgm:constr type="bMarg"/>
            </dgm:constrLst>
            <dgm:ruleLst>
              <dgm:rule type="w" val="NaN" fact="1" max="NaN"/>
              <dgm:rule type="primFontSz" val="5" fact="NaN" max="NaN"/>
            </dgm:ruleLst>
          </dgm:layoutNode>
        </dgm:layoutNode>
      </dgm:forEach>
      <dgm:forEach name="Name58" axis="ch" ptType="sibTrans" hideLastTrans="0" st="5" cnt="1">
        <dgm:layoutNode name="picture_5">
          <dgm:alg type="sp"/>
          <dgm:shape xmlns:r="http://schemas.openxmlformats.org/officeDocument/2006/relationships" r:blip="">
            <dgm:adjLst/>
          </dgm:shape>
          <dgm:presOf/>
          <dgm:constrLst/>
          <dgm:forEach name="Name59" ref="pictureRepeat"/>
        </dgm:layoutNode>
      </dgm:forEach>
      <dgm:forEach name="Name60" axis="ch" ptType="node" st="5" cnt="1">
        <dgm:layoutNode name="line_5" styleLbl="parChTrans1D1">
          <dgm:alg type="sp"/>
          <dgm:shape xmlns:r="http://schemas.openxmlformats.org/officeDocument/2006/relationships" type="line" r:blip="" zOrderOff="-100">
            <dgm:adjLst/>
          </dgm:shape>
          <dgm:presOf/>
        </dgm:layoutNode>
        <dgm:layoutNode name="textparent_5">
          <dgm:choose name="Name61">
            <dgm:if name="Name62" func="var" arg="dir" op="equ" val="norm">
              <dgm:alg type="lin">
                <dgm:param type="horzAlign" val="l"/>
              </dgm:alg>
            </dgm:if>
            <dgm:else name="Name63">
              <dgm:alg type="lin">
                <dgm:param type="horzAlign" val="r"/>
              </dgm:alg>
            </dgm:else>
          </dgm:choose>
          <dgm:shape xmlns:r="http://schemas.openxmlformats.org/officeDocument/2006/relationships" type="rect" r:blip="" hideGeom="1">
            <dgm:adjLst/>
          </dgm:shape>
          <dgm:constrLst>
            <dgm:constr type="userW" for="ch" forName="text_5" refType="w"/>
            <dgm:constr type="h" for="ch" forName="text_5" refType="h"/>
          </dgm:constrLst>
          <dgm:presOf/>
          <dgm:layoutNode name="text_5" styleLbl="revTx">
            <dgm:varLst>
              <dgm:bulletEnabled val="1"/>
            </dgm:varLst>
            <dgm:choose name="Name64">
              <dgm:if name="Name65" func="var" arg="dir" op="equ" val="norm">
                <dgm:alg type="tx">
                  <dgm:param type="parTxLTRAlign" val="l"/>
                  <dgm:param type="shpTxLTRAlignCh" val="l"/>
                  <dgm:param type="parTxRTLAlign" val="r"/>
                  <dgm:param type="shpTxRTLAlignCh" val="r"/>
                </dgm:alg>
              </dgm:if>
              <dgm:else name="Name66">
                <dgm:alg type="tx">
                  <dgm:param type="parTxLTRAlign" val="r"/>
                  <dgm:param type="shpTxLTRAlignCh" val="r"/>
                  <dgm:param type="parTxRTLAlign" val="r"/>
                  <dgm:param type="shpTxRTLAlignCh" val="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userW"/>
              <dgm:constr type="w" refType="userW" fact="0.1"/>
              <dgm:constr type="lMarg" refType="primFontSz" fact="0.3"/>
              <dgm:constr type="rMarg" refType="primFontSz" fact="0.3"/>
              <dgm:constr type="tMarg"/>
              <dgm:constr type="bMarg"/>
            </dgm:constrLst>
            <dgm:ruleLst>
              <dgm:rule type="w" val="NaN" fact="1" max="NaN"/>
              <dgm:rule type="primFontSz" val="5" fact="NaN" max="NaN"/>
            </dgm:ruleLst>
          </dgm:layoutNode>
        </dgm:layoutNode>
      </dgm:forEach>
      <dgm:forEach name="Name67" axis="ch" ptType="sibTrans" hideLastTrans="0" st="6" cnt="1">
        <dgm:layoutNode name="picture_6">
          <dgm:alg type="sp"/>
          <dgm:shape xmlns:r="http://schemas.openxmlformats.org/officeDocument/2006/relationships" r:blip="">
            <dgm:adjLst/>
          </dgm:shape>
          <dgm:presOf/>
          <dgm:constrLst/>
          <dgm:forEach name="Name68" ref="pictureRepeat"/>
        </dgm:layoutNode>
      </dgm:forEach>
      <dgm:forEach name="Name69" axis="ch" ptType="node" st="6" cnt="1">
        <dgm:layoutNode name="line_6" styleLbl="parChTrans1D1">
          <dgm:alg type="sp"/>
          <dgm:shape xmlns:r="http://schemas.openxmlformats.org/officeDocument/2006/relationships" type="line" r:blip="" zOrderOff="-100">
            <dgm:adjLst/>
          </dgm:shape>
          <dgm:presOf/>
        </dgm:layoutNode>
        <dgm:layoutNode name="textparent_6">
          <dgm:choose name="Name70">
            <dgm:if name="Name71" func="var" arg="dir" op="equ" val="norm">
              <dgm:alg type="lin">
                <dgm:param type="horzAlign" val="l"/>
              </dgm:alg>
            </dgm:if>
            <dgm:else name="Name72">
              <dgm:alg type="lin">
                <dgm:param type="horzAlign" val="r"/>
              </dgm:alg>
            </dgm:else>
          </dgm:choose>
          <dgm:shape xmlns:r="http://schemas.openxmlformats.org/officeDocument/2006/relationships" type="rect" r:blip="" hideGeom="1">
            <dgm:adjLst/>
          </dgm:shape>
          <dgm:constrLst>
            <dgm:constr type="userW" for="ch" forName="text_6" refType="w"/>
            <dgm:constr type="h" for="ch" forName="text_6" refType="h"/>
          </dgm:constrLst>
          <dgm:presOf/>
          <dgm:layoutNode name="text_6" styleLbl="revTx">
            <dgm:varLst>
              <dgm:bulletEnabled val="1"/>
            </dgm:varLst>
            <dgm:choose name="Name73">
              <dgm:if name="Name74" func="var" arg="dir" op="equ" val="norm">
                <dgm:alg type="tx">
                  <dgm:param type="parTxLTRAlign" val="l"/>
                  <dgm:param type="shpTxLTRAlignCh" val="l"/>
                  <dgm:param type="parTxRTLAlign" val="r"/>
                  <dgm:param type="shpTxRTLAlignCh" val="r"/>
                </dgm:alg>
              </dgm:if>
              <dgm:else name="Name75">
                <dgm:alg type="tx">
                  <dgm:param type="parTxLTRAlign" val="r"/>
                  <dgm:param type="shpTxLTRAlignCh" val="r"/>
                  <dgm:param type="parTxRTLAlign" val="r"/>
                  <dgm:param type="shpTxRTLAlignCh" val="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userW"/>
              <dgm:constr type="w" refType="userW" fact="0.1"/>
              <dgm:constr type="lMarg" refType="primFontSz" fact="0.3"/>
              <dgm:constr type="rMarg" refType="primFontSz" fact="0.3"/>
              <dgm:constr type="tMarg"/>
              <dgm:constr type="bMarg"/>
            </dgm:constrLst>
            <dgm:ruleLst>
              <dgm:rule type="w" val="NaN" fact="1" max="NaN"/>
              <dgm:rule type="primFontSz" val="5" fact="NaN" max="NaN"/>
            </dgm:ruleLst>
          </dgm:layoutNode>
        </dgm:layoutNode>
      </dgm:forEach>
      <dgm:forEach name="Name76" axis="ch" ptType="sibTrans" hideLastTrans="0" st="7" cnt="1">
        <dgm:layoutNode name="picture_7">
          <dgm:alg type="sp"/>
          <dgm:shape xmlns:r="http://schemas.openxmlformats.org/officeDocument/2006/relationships" r:blip="">
            <dgm:adjLst/>
          </dgm:shape>
          <dgm:presOf/>
          <dgm:constrLst/>
          <dgm:forEach name="Name77" ref="pictureRepeat"/>
        </dgm:layoutNode>
      </dgm:forEach>
      <dgm:forEach name="Name78" axis="ch" ptType="node" st="7" cnt="1">
        <dgm:layoutNode name="line_7" styleLbl="parChTrans1D1">
          <dgm:alg type="sp"/>
          <dgm:shape xmlns:r="http://schemas.openxmlformats.org/officeDocument/2006/relationships" type="line" r:blip="" zOrderOff="-100">
            <dgm:adjLst/>
          </dgm:shape>
          <dgm:presOf/>
        </dgm:layoutNode>
        <dgm:layoutNode name="textparent_7">
          <dgm:choose name="Name79">
            <dgm:if name="Name80" func="var" arg="dir" op="equ" val="norm">
              <dgm:alg type="lin">
                <dgm:param type="horzAlign" val="l"/>
              </dgm:alg>
            </dgm:if>
            <dgm:else name="Name81">
              <dgm:alg type="lin">
                <dgm:param type="horzAlign" val="r"/>
              </dgm:alg>
            </dgm:else>
          </dgm:choose>
          <dgm:shape xmlns:r="http://schemas.openxmlformats.org/officeDocument/2006/relationships" type="rect" r:blip="" hideGeom="1">
            <dgm:adjLst/>
          </dgm:shape>
          <dgm:constrLst>
            <dgm:constr type="userW" for="ch" forName="text_7" refType="w"/>
            <dgm:constr type="h" for="ch" forName="text_7" refType="h"/>
          </dgm:constrLst>
          <dgm:presOf/>
          <dgm:layoutNode name="text_7" styleLbl="revTx">
            <dgm:varLst>
              <dgm:bulletEnabled val="1"/>
            </dgm:varLst>
            <dgm:choose name="Name82">
              <dgm:if name="Name83" func="var" arg="dir" op="equ" val="norm">
                <dgm:alg type="tx">
                  <dgm:param type="parTxLTRAlign" val="l"/>
                  <dgm:param type="shpTxLTRAlignCh" val="l"/>
                  <dgm:param type="parTxRTLAlign" val="r"/>
                  <dgm:param type="shpTxRTLAlignCh" val="r"/>
                </dgm:alg>
              </dgm:if>
              <dgm:else name="Name84">
                <dgm:alg type="tx">
                  <dgm:param type="parTxLTRAlign" val="r"/>
                  <dgm:param type="shpTxLTRAlignCh" val="r"/>
                  <dgm:param type="parTxRTLAlign" val="r"/>
                  <dgm:param type="shpTxRTLAlignCh" val="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userW"/>
              <dgm:constr type="w" refType="userW" fact="0.1"/>
              <dgm:constr type="lMarg" refType="primFontSz" fact="0.3"/>
              <dgm:constr type="rMarg" refType="primFontSz" fact="0.3"/>
              <dgm:constr type="tMarg"/>
              <dgm:constr type="bMarg"/>
            </dgm:constrLst>
            <dgm:ruleLst>
              <dgm:rule type="w" val="NaN" fact="1" max="NaN"/>
              <dgm:rule type="primFontSz" val="5" fact="NaN" max="NaN"/>
            </dgm:ruleLst>
          </dgm:layoutNode>
        </dgm:layoutNode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image" Target="../media/image5.png"/><Relationship Id="rId18" Type="http://schemas.openxmlformats.org/officeDocument/2006/relationships/image" Target="../media/image8.png"/><Relationship Id="rId3" Type="http://schemas.openxmlformats.org/officeDocument/2006/relationships/diagramQuickStyle" Target="../diagrams/quickStyle1.xml"/><Relationship Id="rId21" Type="http://schemas.openxmlformats.org/officeDocument/2006/relationships/image" Target="../media/image9.png"/><Relationship Id="rId7" Type="http://schemas.openxmlformats.org/officeDocument/2006/relationships/image" Target="../media/image2.png"/><Relationship Id="rId12" Type="http://schemas.openxmlformats.org/officeDocument/2006/relationships/image" Target="../media/image4.png"/><Relationship Id="rId17" Type="http://schemas.openxmlformats.org/officeDocument/2006/relationships/chart" Target="../charts/chart5.xml"/><Relationship Id="rId25" Type="http://schemas.openxmlformats.org/officeDocument/2006/relationships/chart" Target="../charts/chart9.xml"/><Relationship Id="rId2" Type="http://schemas.openxmlformats.org/officeDocument/2006/relationships/diagramLayout" Target="../diagrams/layout1.xml"/><Relationship Id="rId16" Type="http://schemas.openxmlformats.org/officeDocument/2006/relationships/chart" Target="../charts/chart4.xml"/><Relationship Id="rId20" Type="http://schemas.openxmlformats.org/officeDocument/2006/relationships/hyperlink" Target="http://girlinchaiselongue.blogspot.com/2014/08/momento-da-semana-harry-potter-39.html" TargetMode="External"/><Relationship Id="rId1" Type="http://schemas.openxmlformats.org/officeDocument/2006/relationships/diagramData" Target="../diagrams/data1.xml"/><Relationship Id="rId6" Type="http://schemas.openxmlformats.org/officeDocument/2006/relationships/chart" Target="../charts/chart1.xml"/><Relationship Id="rId11" Type="http://schemas.openxmlformats.org/officeDocument/2006/relationships/hyperlink" Target="https://brodyblue.deviantart.com/art/Harry-Potter-Hi-Res-logo-design-469399738" TargetMode="External"/><Relationship Id="rId24" Type="http://schemas.openxmlformats.org/officeDocument/2006/relationships/chart" Target="../charts/chart8.xml"/><Relationship Id="rId5" Type="http://schemas.microsoft.com/office/2007/relationships/diagramDrawing" Target="../diagrams/drawing1.xml"/><Relationship Id="rId15" Type="http://schemas.openxmlformats.org/officeDocument/2006/relationships/image" Target="../media/image6.png"/><Relationship Id="rId23" Type="http://schemas.openxmlformats.org/officeDocument/2006/relationships/chart" Target="../charts/chart7.xml"/><Relationship Id="rId10" Type="http://schemas.openxmlformats.org/officeDocument/2006/relationships/image" Target="../media/image3.png"/><Relationship Id="rId19" Type="http://schemas.microsoft.com/office/2007/relationships/hdphoto" Target="../media/hdphoto4.wdp"/><Relationship Id="rId4" Type="http://schemas.openxmlformats.org/officeDocument/2006/relationships/diagramColors" Target="../diagrams/colors1.xml"/><Relationship Id="rId9" Type="http://schemas.openxmlformats.org/officeDocument/2006/relationships/chart" Target="../charts/chart3.xml"/><Relationship Id="rId14" Type="http://schemas.microsoft.com/office/2007/relationships/hdphoto" Target="../media/hdphoto2.wdp"/><Relationship Id="rId22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livrosontemhojeesempre.blogspot.com/2015/12/mes-da-fantasia-por-tras-dos-livros-j-k.html" TargetMode="External"/><Relationship Id="rId2" Type="http://schemas.microsoft.com/office/2007/relationships/hdphoto" Target="../media/hdphoto3.wdp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livrosontemhojeesempre.blogspot.com/2015/12/mes-da-fantasia-por-tras-dos-livros-j-k.html" TargetMode="External"/><Relationship Id="rId3" Type="http://schemas.microsoft.com/office/2007/relationships/hdphoto" Target="../media/hdphoto1.wdp"/><Relationship Id="rId7" Type="http://schemas.microsoft.com/office/2007/relationships/hdphoto" Target="../media/hdphoto5.wdp"/><Relationship Id="rId2" Type="http://schemas.openxmlformats.org/officeDocument/2006/relationships/image" Target="../media/image1.png"/><Relationship Id="rId1" Type="http://schemas.openxmlformats.org/officeDocument/2006/relationships/image" Target="../media/image10.png"/><Relationship Id="rId6" Type="http://schemas.openxmlformats.org/officeDocument/2006/relationships/image" Target="../media/image12.png"/><Relationship Id="rId11" Type="http://schemas.openxmlformats.org/officeDocument/2006/relationships/hyperlink" Target="http://girlinchaiselongue.blogspot.com/2014/08/momento-da-semana-harry-potter-39.html" TargetMode="External"/><Relationship Id="rId5" Type="http://schemas.openxmlformats.org/officeDocument/2006/relationships/image" Target="../media/image6.png"/><Relationship Id="rId10" Type="http://schemas.microsoft.com/office/2007/relationships/hdphoto" Target="../media/hdphoto6.wdp"/><Relationship Id="rId4" Type="http://schemas.openxmlformats.org/officeDocument/2006/relationships/image" Target="../media/image11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</xdr:colOff>
      <xdr:row>28</xdr:row>
      <xdr:rowOff>15875</xdr:rowOff>
    </xdr:from>
    <xdr:to>
      <xdr:col>2</xdr:col>
      <xdr:colOff>387350</xdr:colOff>
      <xdr:row>37</xdr:row>
      <xdr:rowOff>8592</xdr:rowOff>
    </xdr:to>
    <xdr:graphicFrame macro="">
      <xdr:nvGraphicFramePr>
        <xdr:cNvPr id="27" name="Diagram 26">
          <a:extLst>
            <a:ext uri="{FF2B5EF4-FFF2-40B4-BE49-F238E27FC236}">
              <a16:creationId xmlns:a16="http://schemas.microsoft.com/office/drawing/2014/main" id="{60516A56-5394-4735-B9C6-918F50C2C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16</xdr:col>
      <xdr:colOff>460375</xdr:colOff>
      <xdr:row>7</xdr:row>
      <xdr:rowOff>149226</xdr:rowOff>
    </xdr:from>
    <xdr:to>
      <xdr:col>20</xdr:col>
      <xdr:colOff>50800</xdr:colOff>
      <xdr:row>19</xdr:row>
      <xdr:rowOff>139700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212957F-5160-4540-9E06-2188CA079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3175</xdr:colOff>
      <xdr:row>1</xdr:row>
      <xdr:rowOff>6351</xdr:rowOff>
    </xdr:from>
    <xdr:to>
      <xdr:col>6</xdr:col>
      <xdr:colOff>244475</xdr:colOff>
      <xdr:row>7</xdr:row>
      <xdr:rowOff>155576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D27D236-95C3-49F9-B3B0-A0722A72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625" y="184151"/>
          <a:ext cx="4527550" cy="1101725"/>
        </a:xfrm>
        <a:prstGeom prst="rect">
          <a:avLst/>
        </a:prstGeom>
      </xdr:spPr>
    </xdr:pic>
    <xdr:clientData/>
  </xdr:twoCellAnchor>
  <xdr:twoCellAnchor>
    <xdr:from>
      <xdr:col>1</xdr:col>
      <xdr:colOff>73025</xdr:colOff>
      <xdr:row>8</xdr:row>
      <xdr:rowOff>3174</xdr:rowOff>
    </xdr:from>
    <xdr:to>
      <xdr:col>16</xdr:col>
      <xdr:colOff>330200</xdr:colOff>
      <xdr:row>25</xdr:row>
      <xdr:rowOff>31750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8D06B3F-BC26-4DF5-AE0F-A128074B9112}"/>
            </a:ext>
          </a:extLst>
        </xdr:cNvPr>
        <xdr:cNvGrpSpPr/>
      </xdr:nvGrpSpPr>
      <xdr:grpSpPr>
        <a:xfrm>
          <a:off x="244475" y="1292224"/>
          <a:ext cx="9204325" cy="2733676"/>
          <a:chOff x="625475" y="838199"/>
          <a:chExt cx="9753950" cy="2472351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4F9ACEBB-2574-4974-A78A-C7B170158BF7}"/>
              </a:ext>
            </a:extLst>
          </xdr:cNvPr>
          <xdr:cNvGraphicFramePr>
            <a:graphicFrameLocks/>
          </xdr:cNvGraphicFramePr>
        </xdr:nvGraphicFramePr>
        <xdr:xfrm>
          <a:off x="625475" y="838199"/>
          <a:ext cx="4873625" cy="2466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D500378C-C8CB-4C7A-A65C-D9F0FC4B4A32}"/>
              </a:ext>
            </a:extLst>
          </xdr:cNvPr>
          <xdr:cNvGraphicFramePr>
            <a:graphicFrameLocks/>
          </xdr:cNvGraphicFramePr>
        </xdr:nvGraphicFramePr>
        <xdr:xfrm>
          <a:off x="5505450" y="841375"/>
          <a:ext cx="4873975" cy="2469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 editAs="oneCell">
    <xdr:from>
      <xdr:col>6</xdr:col>
      <xdr:colOff>182563</xdr:colOff>
      <xdr:row>1</xdr:row>
      <xdr:rowOff>134938</xdr:rowOff>
    </xdr:from>
    <xdr:to>
      <xdr:col>13</xdr:col>
      <xdr:colOff>63500</xdr:colOff>
      <xdr:row>7</xdr:row>
      <xdr:rowOff>60325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4A8B77-F061-42B1-9BBD-FD618D99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1"/>
            </a:ext>
          </a:extLst>
        </a:blip>
        <a:stretch>
          <a:fillRect/>
        </a:stretch>
      </xdr:blipFill>
      <xdr:spPr>
        <a:xfrm>
          <a:off x="4738688" y="293688"/>
          <a:ext cx="2889250" cy="87788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</xdr:col>
      <xdr:colOff>98426</xdr:colOff>
      <xdr:row>23</xdr:row>
      <xdr:rowOff>15875</xdr:rowOff>
    </xdr:from>
    <xdr:to>
      <xdr:col>4</xdr:col>
      <xdr:colOff>163476</xdr:colOff>
      <xdr:row>24</xdr:row>
      <xdr:rowOff>53975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328B7CF-CFE9-439B-B454-B13397038B88}"/>
            </a:ext>
          </a:extLst>
        </xdr:cNvPr>
        <xdr:cNvSpPr txBox="1"/>
      </xdr:nvSpPr>
      <xdr:spPr>
        <a:xfrm>
          <a:off x="269876" y="3673475"/>
          <a:ext cx="3348000" cy="196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700">
              <a:latin typeface="Tw Cen MT" panose="020B0602020104020603" pitchFamily="34" charset="0"/>
            </a:rPr>
            <a:t># </a:t>
          </a:r>
          <a:r>
            <a:rPr lang="en-IN" sz="700" i="1">
              <a:latin typeface="Tw Cen MT" panose="020B0602020104020603" pitchFamily="34" charset="0"/>
            </a:rPr>
            <a:t>Higher the budget higher</a:t>
          </a:r>
          <a:r>
            <a:rPr lang="en-IN" sz="700" i="1" baseline="0">
              <a:latin typeface="Tw Cen MT" panose="020B0602020104020603" pitchFamily="34" charset="0"/>
            </a:rPr>
            <a:t> the profits </a:t>
          </a:r>
        </a:p>
      </xdr:txBody>
    </xdr:sp>
    <xdr:clientData/>
  </xdr:twoCellAnchor>
  <xdr:twoCellAnchor>
    <xdr:from>
      <xdr:col>1</xdr:col>
      <xdr:colOff>15874</xdr:colOff>
      <xdr:row>5</xdr:row>
      <xdr:rowOff>34925</xdr:rowOff>
    </xdr:from>
    <xdr:to>
      <xdr:col>2</xdr:col>
      <xdr:colOff>161924</xdr:colOff>
      <xdr:row>8</xdr:row>
      <xdr:rowOff>0</xdr:rowOff>
    </xdr:to>
    <xdr:sp macro="" textlink="Movies!H12">
      <xdr:nvSpPr>
        <xdr:cNvPr id="11" name="Rectangle 10">
          <a:extLst>
            <a:ext uri="{FF2B5EF4-FFF2-40B4-BE49-F238E27FC236}">
              <a16:creationId xmlns:a16="http://schemas.microsoft.com/office/drawing/2014/main" id="{F867FC4D-FF28-41D9-8BA0-E5CA1C10FC78}"/>
            </a:ext>
          </a:extLst>
        </xdr:cNvPr>
        <xdr:cNvSpPr/>
      </xdr:nvSpPr>
      <xdr:spPr>
        <a:xfrm>
          <a:off x="187324" y="847725"/>
          <a:ext cx="1276350" cy="4413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8B45EDEF-D5EA-4282-A725-84A86E5713FF}" type="TxLink">
            <a:rPr lang="en-US" sz="1100" b="1" i="0" u="none" strike="noStrike">
              <a:solidFill>
                <a:schemeClr val="bg1"/>
              </a:solidFill>
              <a:latin typeface="Tw Cen MT" panose="020B0602020104020603" pitchFamily="34" charset="0"/>
              <a:cs typeface="Arial"/>
            </a:rPr>
            <a:pPr algn="l"/>
            <a:t>Budget : $ 1.36 B</a:t>
          </a:fld>
          <a:endParaRPr lang="en-IN" sz="1800" b="1">
            <a:solidFill>
              <a:schemeClr val="bg1"/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3</xdr:col>
      <xdr:colOff>973818</xdr:colOff>
      <xdr:row>5</xdr:row>
      <xdr:rowOff>31750</xdr:rowOff>
    </xdr:from>
    <xdr:to>
      <xdr:col>6</xdr:col>
      <xdr:colOff>246743</xdr:colOff>
      <xdr:row>7</xdr:row>
      <xdr:rowOff>146050</xdr:rowOff>
    </xdr:to>
    <xdr:sp macro="" textlink="Movies!I12">
      <xdr:nvSpPr>
        <xdr:cNvPr id="12" name="Rectangle 11">
          <a:extLst>
            <a:ext uri="{FF2B5EF4-FFF2-40B4-BE49-F238E27FC236}">
              <a16:creationId xmlns:a16="http://schemas.microsoft.com/office/drawing/2014/main" id="{89ADB54D-475C-4F7E-BB65-4812418CF8B9}"/>
            </a:ext>
          </a:extLst>
        </xdr:cNvPr>
        <xdr:cNvSpPr/>
      </xdr:nvSpPr>
      <xdr:spPr>
        <a:xfrm>
          <a:off x="3253468" y="844550"/>
          <a:ext cx="1450975" cy="4318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F6ED5953-05FF-43EC-99BD-9931B80FA3F2}" type="TxLink">
            <a:rPr lang="en-US" sz="1100" b="1" i="0" u="none" strike="noStrike">
              <a:solidFill>
                <a:schemeClr val="bg1"/>
              </a:solidFill>
              <a:latin typeface="Tw Cen MT" panose="020B0602020104020603" pitchFamily="34" charset="0"/>
              <a:cs typeface="Arial"/>
            </a:rPr>
            <a:pPr algn="l"/>
            <a:t>Box Office : $ 7.78 B</a:t>
          </a:fld>
          <a:endParaRPr lang="en-IN" sz="1400" b="1">
            <a:solidFill>
              <a:schemeClr val="bg1"/>
            </a:solidFill>
            <a:latin typeface="Tw Cen MT" panose="020B0602020104020603" pitchFamily="34" charset="0"/>
          </a:endParaRPr>
        </a:p>
      </xdr:txBody>
    </xdr:sp>
    <xdr:clientData/>
  </xdr:twoCellAnchor>
  <xdr:twoCellAnchor editAs="oneCell">
    <xdr:from>
      <xdr:col>13</xdr:col>
      <xdr:colOff>2722</xdr:colOff>
      <xdr:row>1</xdr:row>
      <xdr:rowOff>0</xdr:rowOff>
    </xdr:from>
    <xdr:to>
      <xdr:col>21</xdr:col>
      <xdr:colOff>0</xdr:colOff>
      <xdr:row>7</xdr:row>
      <xdr:rowOff>129888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BFA8D5-2781-4D3F-BA04-08B1DA2B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2936" y="199571"/>
          <a:ext cx="4269921" cy="1109602"/>
        </a:xfrm>
        <a:prstGeom prst="rect">
          <a:avLst/>
        </a:prstGeom>
      </xdr:spPr>
    </xdr:pic>
    <xdr:clientData/>
  </xdr:twoCellAnchor>
  <xdr:twoCellAnchor>
    <xdr:from>
      <xdr:col>16</xdr:col>
      <xdr:colOff>441324</xdr:colOff>
      <xdr:row>19</xdr:row>
      <xdr:rowOff>82549</xdr:rowOff>
    </xdr:from>
    <xdr:to>
      <xdr:col>18</xdr:col>
      <xdr:colOff>533400</xdr:colOff>
      <xdr:row>21</xdr:row>
      <xdr:rowOff>133349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2B04806-2FB0-4DB6-B3EF-2398283C03FC}"/>
            </a:ext>
          </a:extLst>
        </xdr:cNvPr>
        <xdr:cNvSpPr txBox="1"/>
      </xdr:nvSpPr>
      <xdr:spPr>
        <a:xfrm>
          <a:off x="9591674" y="3098799"/>
          <a:ext cx="1311276" cy="374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</a:rPr>
            <a:t>Characters who</a:t>
          </a:r>
          <a:r>
            <a:rPr lang="en-IN" sz="1000" b="0" baseline="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</a:rPr>
            <a:t> have appeared in </a:t>
          </a:r>
          <a:endParaRPr lang="en-IN" sz="1000" b="0">
            <a:solidFill>
              <a:schemeClr val="bg1">
                <a:lumMod val="50000"/>
              </a:schemeClr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16</xdr:col>
      <xdr:colOff>434975</xdr:colOff>
      <xdr:row>21</xdr:row>
      <xdr:rowOff>92075</xdr:rowOff>
    </xdr:from>
    <xdr:to>
      <xdr:col>21</xdr:col>
      <xdr:colOff>3175</xdr:colOff>
      <xdr:row>24</xdr:row>
      <xdr:rowOff>66675</xdr:rowOff>
    </xdr:to>
    <xdr:sp macro="" textlink="Characters!M29">
      <xdr:nvSpPr>
        <xdr:cNvPr id="22" name="TextBox 21">
          <a:extLst>
            <a:ext uri="{FF2B5EF4-FFF2-40B4-BE49-F238E27FC236}">
              <a16:creationId xmlns:a16="http://schemas.microsoft.com/office/drawing/2014/main" id="{2B9FBB54-3AC4-4EB5-9B7A-338316061885}"/>
            </a:ext>
          </a:extLst>
        </xdr:cNvPr>
        <xdr:cNvSpPr txBox="1"/>
      </xdr:nvSpPr>
      <xdr:spPr>
        <a:xfrm>
          <a:off x="9585325" y="3432175"/>
          <a:ext cx="2216150" cy="450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D7712187-3E08-44D8-B798-12CCF37EFC68}" type="TxLink">
            <a:rPr lang="en-US" sz="800" b="0" i="0" u="none" strike="noStrike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  <a:cs typeface="Arial"/>
            </a:rPr>
            <a:pPr/>
            <a:t>Harry Potter / Ron Weasley / Hermione Granger / Severus Snape / Neville Longbottom / Draco Malfoy / Fred Weasley / Ginny Weasley</a:t>
          </a:fld>
          <a:endParaRPr lang="en-IN" sz="700" b="1">
            <a:solidFill>
              <a:schemeClr val="bg1">
                <a:lumMod val="50000"/>
              </a:schemeClr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13</xdr:col>
      <xdr:colOff>3174</xdr:colOff>
      <xdr:row>4</xdr:row>
      <xdr:rowOff>155575</xdr:rowOff>
    </xdr:from>
    <xdr:to>
      <xdr:col>15</xdr:col>
      <xdr:colOff>174625</xdr:colOff>
      <xdr:row>7</xdr:row>
      <xdr:rowOff>120650</xdr:rowOff>
    </xdr:to>
    <xdr:sp macro="" textlink="Chapters!B12">
      <xdr:nvSpPr>
        <xdr:cNvPr id="28" name="Rectangle 27">
          <a:extLst>
            <a:ext uri="{FF2B5EF4-FFF2-40B4-BE49-F238E27FC236}">
              <a16:creationId xmlns:a16="http://schemas.microsoft.com/office/drawing/2014/main" id="{1CACF5B1-7E32-4CDF-B752-583FEFE52E2B}"/>
            </a:ext>
          </a:extLst>
        </xdr:cNvPr>
        <xdr:cNvSpPr/>
      </xdr:nvSpPr>
      <xdr:spPr>
        <a:xfrm>
          <a:off x="7694612" y="790575"/>
          <a:ext cx="1203326" cy="4413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082E7136-44D9-4A3D-9A07-283AB9F056FD}" type="TxLink">
            <a:rPr lang="en-US" sz="1100" b="1" i="0" u="none" strike="noStrike">
              <a:solidFill>
                <a:schemeClr val="bg1"/>
              </a:solidFill>
              <a:latin typeface="Tw Cen MT" panose="020B0602020104020603" pitchFamily="34" charset="0"/>
              <a:cs typeface="Arial"/>
            </a:rPr>
            <a:pPr algn="l"/>
            <a:t># Chapters : 234</a:t>
          </a:fld>
          <a:endParaRPr lang="en-IN" sz="1100" b="1">
            <a:solidFill>
              <a:schemeClr val="bg1"/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17</xdr:col>
      <xdr:colOff>607107</xdr:colOff>
      <xdr:row>5</xdr:row>
      <xdr:rowOff>1361</xdr:rowOff>
    </xdr:from>
    <xdr:to>
      <xdr:col>21</xdr:col>
      <xdr:colOff>0</xdr:colOff>
      <xdr:row>7</xdr:row>
      <xdr:rowOff>129721</xdr:rowOff>
    </xdr:to>
    <xdr:sp macro="" textlink="Chapters!C12">
      <xdr:nvSpPr>
        <xdr:cNvPr id="29" name="Rectangle 28">
          <a:extLst>
            <a:ext uri="{FF2B5EF4-FFF2-40B4-BE49-F238E27FC236}">
              <a16:creationId xmlns:a16="http://schemas.microsoft.com/office/drawing/2014/main" id="{60CA32FA-A210-42CD-B370-4FB72AE8670F}"/>
            </a:ext>
          </a:extLst>
        </xdr:cNvPr>
        <xdr:cNvSpPr/>
      </xdr:nvSpPr>
      <xdr:spPr>
        <a:xfrm>
          <a:off x="10367964" y="854075"/>
          <a:ext cx="1424893" cy="45493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C330A136-03AB-4EE3-BA32-7DF5DD931357}" type="TxLink">
            <a:rPr lang="en-US" sz="1100" b="1" i="0" u="none" strike="noStrike">
              <a:solidFill>
                <a:schemeClr val="bg1"/>
              </a:solidFill>
              <a:latin typeface="Tw Cen MT" panose="020B0602020104020603" pitchFamily="34" charset="0"/>
              <a:cs typeface="Arial"/>
            </a:rPr>
            <a:pPr algn="l"/>
            <a:t># Runtime : 1179</a:t>
          </a:fld>
          <a:endParaRPr lang="en-IN" sz="1100" b="1">
            <a:solidFill>
              <a:schemeClr val="bg1"/>
            </a:solidFill>
            <a:latin typeface="Tw Cen MT" panose="020B0602020104020603" pitchFamily="34" charset="0"/>
          </a:endParaRPr>
        </a:p>
      </xdr:txBody>
    </xdr:sp>
    <xdr:clientData/>
  </xdr:twoCellAnchor>
  <xdr:twoCellAnchor>
    <xdr:from>
      <xdr:col>16</xdr:col>
      <xdr:colOff>339272</xdr:colOff>
      <xdr:row>7</xdr:row>
      <xdr:rowOff>130629</xdr:rowOff>
    </xdr:from>
    <xdr:to>
      <xdr:col>20</xdr:col>
      <xdr:colOff>179615</xdr:colOff>
      <xdr:row>10</xdr:row>
      <xdr:rowOff>98879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FDB5A22-F7A8-4702-9420-E866F44ACAE8}"/>
            </a:ext>
          </a:extLst>
        </xdr:cNvPr>
        <xdr:cNvSpPr txBox="1"/>
      </xdr:nvSpPr>
      <xdr:spPr>
        <a:xfrm>
          <a:off x="9492343" y="1309915"/>
          <a:ext cx="2271486" cy="4581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1050">
              <a:solidFill>
                <a:schemeClr val="bg1">
                  <a:lumMod val="50000"/>
                </a:schemeClr>
              </a:solidFill>
              <a:latin typeface="Tw Cen MT" panose="020B0602020104020603" pitchFamily="34" charset="0"/>
            </a:rPr>
            <a:t>#Characters who have appeared most number of times in Harry Potter series</a:t>
          </a:r>
        </a:p>
      </xdr:txBody>
    </xdr:sp>
    <xdr:clientData/>
  </xdr:twoCellAnchor>
  <xdr:twoCellAnchor editAs="oneCell">
    <xdr:from>
      <xdr:col>5</xdr:col>
      <xdr:colOff>6350</xdr:colOff>
      <xdr:row>25</xdr:row>
      <xdr:rowOff>82550</xdr:rowOff>
    </xdr:from>
    <xdr:to>
      <xdr:col>7</xdr:col>
      <xdr:colOff>0</xdr:colOff>
      <xdr:row>27</xdr:row>
      <xdr:rowOff>184150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1E3E37-4C3A-460D-89CB-D1E08BB1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92000"/>
                  </a14:imgEffect>
                  <a14:imgEffect>
                    <a14:brightnessContrast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734707" y="4164693"/>
          <a:ext cx="1798864" cy="428171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25</xdr:row>
      <xdr:rowOff>59872</xdr:rowOff>
    </xdr:from>
    <xdr:to>
      <xdr:col>4</xdr:col>
      <xdr:colOff>90400</xdr:colOff>
      <xdr:row>27</xdr:row>
      <xdr:rowOff>22237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F8A36B-9E79-400B-ADCA-E986606B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5900" y="4160158"/>
          <a:ext cx="3240000" cy="288936"/>
        </a:xfrm>
        <a:prstGeom prst="rect">
          <a:avLst/>
        </a:prstGeom>
      </xdr:spPr>
    </xdr:pic>
    <xdr:clientData/>
  </xdr:twoCellAnchor>
  <xdr:twoCellAnchor>
    <xdr:from>
      <xdr:col>7</xdr:col>
      <xdr:colOff>31750</xdr:colOff>
      <xdr:row>25</xdr:row>
      <xdr:rowOff>15874</xdr:rowOff>
    </xdr:from>
    <xdr:to>
      <xdr:col>13</xdr:col>
      <xdr:colOff>136701</xdr:colOff>
      <xdr:row>37</xdr:row>
      <xdr:rowOff>35806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D8CD553-150E-480F-B913-5B1C05DC2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262656</xdr:colOff>
      <xdr:row>32</xdr:row>
      <xdr:rowOff>99969</xdr:rowOff>
    </xdr:from>
    <xdr:to>
      <xdr:col>11</xdr:col>
      <xdr:colOff>189101</xdr:colOff>
      <xdr:row>34</xdr:row>
      <xdr:rowOff>32693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2641C05-749D-42EA-AA6F-005DAF52EA6E}"/>
            </a:ext>
          </a:extLst>
        </xdr:cNvPr>
        <xdr:cNvSpPr txBox="1"/>
      </xdr:nvSpPr>
      <xdr:spPr>
        <a:xfrm>
          <a:off x="6194303" y="5187440"/>
          <a:ext cx="867739" cy="246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>
          <a:prstTxWarp prst="textArchDown">
            <a:avLst/>
          </a:prstTxWarp>
        </a:bodyPr>
        <a:lstStyle/>
        <a:p>
          <a:pPr algn="ctr"/>
          <a:r>
            <a:rPr lang="en-IN" sz="800">
              <a:latin typeface="Tw Cen MT" panose="020B0602020104020603" pitchFamily="34" charset="0"/>
            </a:rPr>
            <a:t># of Characters</a:t>
          </a:r>
          <a:r>
            <a:rPr lang="en-IN" sz="800" baseline="0">
              <a:latin typeface="Tw Cen MT" panose="020B0602020104020603" pitchFamily="34" charset="0"/>
            </a:rPr>
            <a:t> by House</a:t>
          </a:r>
          <a:endParaRPr lang="en-IN" sz="800">
            <a:latin typeface="Tw Cen MT" panose="020B0602020104020603" pitchFamily="34" charset="0"/>
          </a:endParaRPr>
        </a:p>
      </xdr:txBody>
    </xdr:sp>
    <xdr:clientData/>
  </xdr:twoCellAnchor>
  <xdr:twoCellAnchor>
    <xdr:from>
      <xdr:col>13</xdr:col>
      <xdr:colOff>28751</xdr:colOff>
      <xdr:row>25</xdr:row>
      <xdr:rowOff>41273</xdr:rowOff>
    </xdr:from>
    <xdr:to>
      <xdr:col>16</xdr:col>
      <xdr:colOff>440972</xdr:colOff>
      <xdr:row>38</xdr:row>
      <xdr:rowOff>29882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A83B0121-B54A-4C9C-A020-9435FB766D1D}"/>
            </a:ext>
          </a:extLst>
        </xdr:cNvPr>
        <xdr:cNvGrpSpPr/>
      </xdr:nvGrpSpPr>
      <xdr:grpSpPr>
        <a:xfrm>
          <a:off x="7509051" y="4035423"/>
          <a:ext cx="2050521" cy="2090459"/>
          <a:chOff x="10293350" y="1936749"/>
          <a:chExt cx="1943100" cy="1663701"/>
        </a:xfrm>
      </xdr:grpSpPr>
      <xdr:graphicFrame macro="">
        <xdr:nvGraphicFramePr>
          <xdr:cNvPr id="36" name="Chart 35">
            <a:extLst>
              <a:ext uri="{FF2B5EF4-FFF2-40B4-BE49-F238E27FC236}">
                <a16:creationId xmlns:a16="http://schemas.microsoft.com/office/drawing/2014/main" id="{2C41C4DB-A61F-45CC-A111-5FA46FE9199C}"/>
              </a:ext>
            </a:extLst>
          </xdr:cNvPr>
          <xdr:cNvGraphicFramePr/>
        </xdr:nvGraphicFramePr>
        <xdr:xfrm>
          <a:off x="10293350" y="1936749"/>
          <a:ext cx="1943100" cy="16637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4A5720FD-324C-4311-8B5D-4FE268887F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0"/>
              </a:ext>
            </a:extLst>
          </a:blip>
          <a:stretch>
            <a:fillRect/>
          </a:stretch>
        </xdr:blipFill>
        <xdr:spPr>
          <a:xfrm>
            <a:off x="10836490" y="2318991"/>
            <a:ext cx="895875" cy="761490"/>
          </a:xfrm>
          <a:prstGeom prst="ellipse">
            <a:avLst/>
          </a:prstGeom>
          <a:ln w="63500" cap="rnd">
            <a:noFill/>
          </a:ln>
          <a:effectLst>
            <a:outerShdw blurRad="381000" dist="292100" dir="5400000" sx="-80000" sy="-18000" rotWithShape="0">
              <a:srgbClr val="000000">
                <a:alpha val="22000"/>
              </a:srgbClr>
            </a:outerShdw>
          </a:effectLst>
          <a:scene3d>
            <a:camera prst="orthographicFront"/>
            <a:lightRig rig="contrasting" dir="t">
              <a:rot lat="0" lon="0" rev="3000000"/>
            </a:lightRig>
          </a:scene3d>
          <a:sp3d contourW="7620">
            <a:bevelT w="95250" h="31750"/>
            <a:contourClr>
              <a:srgbClr val="333333"/>
            </a:contourClr>
          </a:sp3d>
        </xdr:spPr>
      </xdr:pic>
    </xdr:grpSp>
    <xdr:clientData/>
  </xdr:twoCellAnchor>
  <xdr:twoCellAnchor>
    <xdr:from>
      <xdr:col>14</xdr:col>
      <xdr:colOff>265642</xdr:colOff>
      <xdr:row>33</xdr:row>
      <xdr:rowOff>1731</xdr:rowOff>
    </xdr:from>
    <xdr:to>
      <xdr:col>15</xdr:col>
      <xdr:colOff>439032</xdr:colOff>
      <xdr:row>34</xdr:row>
      <xdr:rowOff>72287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E90F63D-AAB6-437C-A9C9-94950619F009}"/>
            </a:ext>
          </a:extLst>
        </xdr:cNvPr>
        <xdr:cNvSpPr txBox="1"/>
      </xdr:nvSpPr>
      <xdr:spPr>
        <a:xfrm>
          <a:off x="8184466" y="5246084"/>
          <a:ext cx="785978" cy="227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>
          <a:prstTxWarp prst="textArchDown">
            <a:avLst/>
          </a:prstTxWarp>
        </a:bodyPr>
        <a:lstStyle/>
        <a:p>
          <a:pPr algn="ctr"/>
          <a:r>
            <a:rPr lang="en-IN" sz="800" baseline="0">
              <a:latin typeface="Tw Cen MT" panose="020B0602020104020603" pitchFamily="34" charset="0"/>
            </a:rPr>
            <a:t># of Places by Category</a:t>
          </a:r>
          <a:endParaRPr lang="en-IN" sz="800">
            <a:latin typeface="Tw Cen MT" panose="020B0602020104020603" pitchFamily="34" charset="0"/>
          </a:endParaRPr>
        </a:p>
      </xdr:txBody>
    </xdr:sp>
    <xdr:clientData/>
  </xdr:twoCellAnchor>
  <xdr:twoCellAnchor editAs="oneCell">
    <xdr:from>
      <xdr:col>14</xdr:col>
      <xdr:colOff>14941</xdr:colOff>
      <xdr:row>48</xdr:row>
      <xdr:rowOff>12812</xdr:rowOff>
    </xdr:from>
    <xdr:to>
      <xdr:col>20</xdr:col>
      <xdr:colOff>186765</xdr:colOff>
      <xdr:row>61</xdr:row>
      <xdr:rowOff>82176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63DB09-DA4E-4D18-BC20-23C05A85E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33765" y="7610400"/>
          <a:ext cx="3847353" cy="210883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oneCellAnchor>
    <xdr:from>
      <xdr:col>15</xdr:col>
      <xdr:colOff>525380</xdr:colOff>
      <xdr:row>46</xdr:row>
      <xdr:rowOff>29114</xdr:rowOff>
    </xdr:from>
    <xdr:ext cx="1644809" cy="427489"/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F7EFE095-7BB3-44EB-9B90-FFB7660C527F}"/>
            </a:ext>
          </a:extLst>
        </xdr:cNvPr>
        <xdr:cNvSpPr/>
      </xdr:nvSpPr>
      <xdr:spPr>
        <a:xfrm>
          <a:off x="9056792" y="7312938"/>
          <a:ext cx="1644809" cy="42748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Tw Cen MT" panose="020B0602020104020603" pitchFamily="34" charset="0"/>
            </a:rPr>
            <a:t>Spell</a:t>
          </a:r>
          <a:r>
            <a:rPr lang="en-US" sz="2400" b="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Tw Cen MT" panose="020B0602020104020603" pitchFamily="34" charset="0"/>
            </a:rPr>
            <a:t> Magic</a:t>
          </a:r>
          <a:endParaRPr lang="en-US" sz="2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  <a:latin typeface="Tw Cen MT" panose="020B0602020104020603" pitchFamily="34" charset="0"/>
          </a:endParaRPr>
        </a:p>
      </xdr:txBody>
    </xdr:sp>
    <xdr:clientData/>
  </xdr:oneCellAnchor>
  <xdr:twoCellAnchor>
    <xdr:from>
      <xdr:col>16</xdr:col>
      <xdr:colOff>497104</xdr:colOff>
      <xdr:row>26</xdr:row>
      <xdr:rowOff>44450</xdr:rowOff>
    </xdr:from>
    <xdr:to>
      <xdr:col>20</xdr:col>
      <xdr:colOff>199572</xdr:colOff>
      <xdr:row>45</xdr:row>
      <xdr:rowOff>133350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630FF8B-826E-4312-86A7-7921B46F3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666750</xdr:colOff>
      <xdr:row>23</xdr:row>
      <xdr:rowOff>55562</xdr:rowOff>
    </xdr:from>
    <xdr:to>
      <xdr:col>16</xdr:col>
      <xdr:colOff>336550</xdr:colOff>
      <xdr:row>25</xdr:row>
      <xdr:rowOff>40392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A19A0DB-6486-4557-9E32-FD991A76F384}"/>
            </a:ext>
          </a:extLst>
        </xdr:cNvPr>
        <xdr:cNvSpPr txBox="1"/>
      </xdr:nvSpPr>
      <xdr:spPr>
        <a:xfrm>
          <a:off x="5124450" y="3732212"/>
          <a:ext cx="4330700" cy="3023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700">
              <a:latin typeface="Tw Cen MT" panose="020B0602020104020603" pitchFamily="34" charset="0"/>
            </a:rPr>
            <a:t># </a:t>
          </a:r>
          <a:r>
            <a:rPr lang="en-IN" sz="700" i="1">
              <a:latin typeface="Tw Cen MT" panose="020B0602020104020603" pitchFamily="34" charset="0"/>
            </a:rPr>
            <a:t>The Deathly hallows</a:t>
          </a:r>
          <a:r>
            <a:rPr lang="en-IN" sz="700" i="1" baseline="0">
              <a:latin typeface="Tw Cen MT" panose="020B0602020104020603" pitchFamily="34" charset="0"/>
            </a:rPr>
            <a:t> 2 had lesser dialogues &amp; spell in comparison to Half-Blood Prince hence the increase in runtime but this isnt the case with Goblet of Fire &amp; the Order of Phoenix (insufficient data)</a:t>
          </a:r>
        </a:p>
      </xdr:txBody>
    </xdr:sp>
    <xdr:clientData/>
  </xdr:twoCellAnchor>
  <xdr:twoCellAnchor>
    <xdr:from>
      <xdr:col>7</xdr:col>
      <xdr:colOff>44822</xdr:colOff>
      <xdr:row>37</xdr:row>
      <xdr:rowOff>59770</xdr:rowOff>
    </xdr:from>
    <xdr:to>
      <xdr:col>16</xdr:col>
      <xdr:colOff>470646</xdr:colOff>
      <xdr:row>46</xdr:row>
      <xdr:rowOff>97121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663CECF-BC54-48EC-B52D-82E6CE404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179295</xdr:colOff>
      <xdr:row>37</xdr:row>
      <xdr:rowOff>36458</xdr:rowOff>
    </xdr:from>
    <xdr:to>
      <xdr:col>14</xdr:col>
      <xdr:colOff>425823</xdr:colOff>
      <xdr:row>38</xdr:row>
      <xdr:rowOff>119529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2AE3B7A-9401-4430-863F-38D86EDF0478}"/>
            </a:ext>
          </a:extLst>
        </xdr:cNvPr>
        <xdr:cNvSpPr txBox="1"/>
      </xdr:nvSpPr>
      <xdr:spPr>
        <a:xfrm>
          <a:off x="6738471" y="5908340"/>
          <a:ext cx="1606176" cy="239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 baseline="0">
              <a:solidFill>
                <a:schemeClr val="bg1">
                  <a:lumMod val="50000"/>
                </a:schemeClr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t># of Dialogues by Movie</a:t>
          </a:r>
          <a:endParaRPr lang="en-IN">
            <a:solidFill>
              <a:schemeClr val="bg1">
                <a:lumMod val="50000"/>
              </a:schemeClr>
            </a:solidFill>
            <a:effectLst/>
            <a:latin typeface="Tw Cen MT" panose="020B0602020104020603" pitchFamily="34" charset="0"/>
          </a:endParaRPr>
        </a:p>
      </xdr:txBody>
    </xdr:sp>
    <xdr:clientData/>
  </xdr:twoCellAnchor>
  <xdr:twoCellAnchor>
    <xdr:from>
      <xdr:col>1</xdr:col>
      <xdr:colOff>97119</xdr:colOff>
      <xdr:row>47</xdr:row>
      <xdr:rowOff>59764</xdr:rowOff>
    </xdr:from>
    <xdr:to>
      <xdr:col>5</xdr:col>
      <xdr:colOff>403412</xdr:colOff>
      <xdr:row>61</xdr:row>
      <xdr:rowOff>110564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B2E8E52-67EC-4947-9532-A339F67E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381000</xdr:colOff>
      <xdr:row>47</xdr:row>
      <xdr:rowOff>52294</xdr:rowOff>
    </xdr:from>
    <xdr:to>
      <xdr:col>14</xdr:col>
      <xdr:colOff>37351</xdr:colOff>
      <xdr:row>61</xdr:row>
      <xdr:rowOff>103094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1CAF591-38EB-49CC-A9E7-5527BC8F8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482600</xdr:colOff>
      <xdr:row>60</xdr:row>
      <xdr:rowOff>127000</xdr:rowOff>
    </xdr:from>
    <xdr:to>
      <xdr:col>12</xdr:col>
      <xdr:colOff>108900</xdr:colOff>
      <xdr:row>61</xdr:row>
      <xdr:rowOff>120650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42EFA6F-939F-4907-B427-AD3DC4AF6C82}"/>
            </a:ext>
          </a:extLst>
        </xdr:cNvPr>
        <xdr:cNvSpPr txBox="1"/>
      </xdr:nvSpPr>
      <xdr:spPr>
        <a:xfrm>
          <a:off x="654050" y="9715500"/>
          <a:ext cx="6624000" cy="152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700">
              <a:latin typeface="Tw Cen MT" panose="020B0602020104020603" pitchFamily="34" charset="0"/>
            </a:rPr>
            <a:t># </a:t>
          </a:r>
          <a:r>
            <a:rPr lang="en-IN" sz="700" i="1">
              <a:latin typeface="Tw Cen MT" panose="020B0602020104020603" pitchFamily="34" charset="0"/>
            </a:rPr>
            <a:t>The possibility of higher profits (in comparison with similar</a:t>
          </a:r>
          <a:r>
            <a:rPr lang="en-IN" sz="700" i="1" baseline="0">
              <a:latin typeface="Tw Cen MT" panose="020B0602020104020603" pitchFamily="34" charset="0"/>
            </a:rPr>
            <a:t> budget movie) for Deathly Hollows Part 1 and Order of the Phoenix could be due to the higher usage of Spell Magic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0.29299</cdr:x>
      <cdr:y>0.24497</cdr:y>
    </cdr:from>
    <cdr:to>
      <cdr:x>0.70913</cdr:x>
      <cdr:y>0.701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7AADC11-B3B8-46F2-B3F0-B488537CD82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600937" y="483788"/>
          <a:ext cx="853524" cy="900572"/>
        </a:xfrm>
        <a:prstGeom xmlns:a="http://schemas.openxmlformats.org/drawingml/2006/main" prst="ellipse">
          <a:avLst/>
        </a:prstGeom>
        <a:ln xmlns:a="http://schemas.openxmlformats.org/drawingml/2006/main" w="63500" cap="rnd">
          <a:solidFill>
            <a:srgbClr val="333333"/>
          </a:solidFill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3000000"/>
          </a:lightRig>
        </a:scene3d>
        <a:sp3d xmlns:a="http://schemas.openxmlformats.org/drawingml/2006/main" contourW="7620">
          <a:bevelT w="95250" h="31750"/>
          <a:contourClr>
            <a:srgbClr val="333333"/>
          </a:contourClr>
        </a:sp3d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533757</xdr:colOff>
      <xdr:row>29</xdr:row>
      <xdr:rowOff>101851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611876-17D2-4762-88C2-4E45AEF5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0" y="0"/>
          <a:ext cx="7239357" cy="4705601"/>
        </a:xfrm>
        <a:prstGeom prst="rect">
          <a:avLst/>
        </a:prstGeom>
      </xdr:spPr>
    </xdr:pic>
    <xdr:clientData/>
  </xdr:twoCellAnchor>
  <xdr:twoCellAnchor>
    <xdr:from>
      <xdr:col>13</xdr:col>
      <xdr:colOff>374650</xdr:colOff>
      <xdr:row>0</xdr:row>
      <xdr:rowOff>120650</xdr:rowOff>
    </xdr:from>
    <xdr:to>
      <xdr:col>15</xdr:col>
      <xdr:colOff>155943</xdr:colOff>
      <xdr:row>7</xdr:row>
      <xdr:rowOff>44741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C5764140-C282-4AF4-8D2C-D521089904FF}"/>
            </a:ext>
          </a:extLst>
        </xdr:cNvPr>
        <xdr:cNvSpPr/>
      </xdr:nvSpPr>
      <xdr:spPr>
        <a:xfrm>
          <a:off x="8299450" y="120650"/>
          <a:ext cx="1000493" cy="1035341"/>
        </a:xfrm>
        <a:prstGeom prst="ellipse">
          <a:avLst/>
        </a:prstGeom>
        <a:blipFill>
          <a:blip xmlns:r="http://schemas.openxmlformats.org/officeDocument/2006/relationships" r:embed="rId2">
            <a:grayscl/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35000"/>
                    </a14:imgEffect>
                    <a14:imgEffect>
                      <a14:colorTemperature colorTemp="5021"/>
                    </a14:imgEffect>
                    <a14:imgEffect>
                      <a14:saturation sat="0"/>
                    </a14:imgEffect>
                    <a14:imgEffect>
                      <a14:brightnessContrast bright="-3000" contrast="-26000"/>
                    </a14:imgEffect>
                  </a14:imgLayer>
                </a14:imgProps>
              </a:ext>
            </a:extLst>
          </a:blip>
          <a:srcRect/>
          <a:stretch>
            <a:fillRect l="-9000" r="-9000"/>
          </a:stretch>
        </a:blipFill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 editAs="oneCell">
    <xdr:from>
      <xdr:col>12</xdr:col>
      <xdr:colOff>76200</xdr:colOff>
      <xdr:row>14</xdr:row>
      <xdr:rowOff>25400</xdr:rowOff>
    </xdr:from>
    <xdr:to>
      <xdr:col>24</xdr:col>
      <xdr:colOff>44824</xdr:colOff>
      <xdr:row>29</xdr:row>
      <xdr:rowOff>12822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3DE3F-64A2-4D06-A59C-BFCAF6478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1400" y="2247900"/>
          <a:ext cx="7283824" cy="236867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28</xdr:col>
      <xdr:colOff>463950</xdr:colOff>
      <xdr:row>6</xdr:row>
      <xdr:rowOff>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A6302F-D242-415B-90A2-069D7E229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317500"/>
          <a:ext cx="7779150" cy="635033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171449</xdr:colOff>
      <xdr:row>20</xdr:row>
      <xdr:rowOff>146050</xdr:rowOff>
    </xdr:from>
    <xdr:to>
      <xdr:col>27</xdr:col>
      <xdr:colOff>533400</xdr:colOff>
      <xdr:row>31</xdr:row>
      <xdr:rowOff>152401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4A5FF0-2C2F-4DAD-BD6F-12ADE9F0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112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5411449" y="3321050"/>
          <a:ext cx="1581151" cy="1752601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25</xdr:col>
      <xdr:colOff>158750</xdr:colOff>
      <xdr:row>7</xdr:row>
      <xdr:rowOff>31750</xdr:rowOff>
    </xdr:from>
    <xdr:to>
      <xdr:col>28</xdr:col>
      <xdr:colOff>82550</xdr:colOff>
      <xdr:row>17</xdr:row>
      <xdr:rowOff>127001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667AFCF-FB5B-4301-959C-CE1D4B0E3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1"/>
            </a:ext>
          </a:extLst>
        </a:blip>
        <a:stretch>
          <a:fillRect/>
        </a:stretch>
      </xdr:blipFill>
      <xdr:spPr>
        <a:xfrm>
          <a:off x="15398750" y="1143000"/>
          <a:ext cx="1752600" cy="1682751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ndil\AppData\Roaming\Microsoft\Excel\Harry%20Potter%20Challenge%206Dec%20(version%202).xlsb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dil" refreshedDate="44536.009473958336" createdVersion="7" refreshedVersion="7" minRefreshableVersion="3" recordCount="166" xr:uid="{D95C1651-7602-473C-BAF1-9232B280D5E4}">
  <cacheSource type="worksheet">
    <worksheetSource ref="K30:K183" sheet="Characters (2)" r:id="rId2"/>
  </cacheSource>
  <cacheFields count="1">
    <cacheField name="Count #" numFmtId="0">
      <sharedItems containsMixedTypes="1" containsNumber="1" containsInteger="1" minValue="1" maxValue="8" count="16">
        <s v="8 Movie(s)"/>
        <s v="7 Movie(s)"/>
        <s v="6 Movie(s)"/>
        <s v="1 Movie(s)"/>
        <s v="5 Movie(s)"/>
        <s v="3 Movie(s)"/>
        <s v="2 Movie(s)"/>
        <s v="4 Movie(s)"/>
        <n v="5" u="1"/>
        <n v="2" u="1"/>
        <n v="6" u="1"/>
        <n v="7" u="1"/>
        <n v="1" u="1"/>
        <n v="3" u="1"/>
        <n v="8" u="1"/>
        <n v="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14271296294" createdVersion="5" refreshedVersion="7" minRefreshableVersion="3" recordCount="0" supportSubquery="1" supportAdvancedDrill="1" xr:uid="{B2ADC6CF-2C03-4ED7-973C-97FA0A46AC23}">
  <cacheSource type="external" connectionId="7"/>
  <cacheFields count="5">
    <cacheField name="[Characters].[House].[House]" caption="House" numFmtId="0" hierarchy="8" level="1">
      <sharedItems count="6">
        <s v="Gryffindor"/>
        <s v="Hufflepuff"/>
        <s v="Ravenclaw"/>
        <s v="Slytherin"/>
        <s v="Beauxbatons Academy of Magic" u="1"/>
        <s v="Durmstrang Institute" u="1"/>
      </sharedItems>
    </cacheField>
    <cacheField name="[Characters].[Patronus].[Patronus]" caption="Patronus" numFmtId="0" hierarchy="9" level="1">
      <sharedItems count="17">
        <s v="Boar"/>
        <s v="Cat"/>
        <s v="Doe"/>
        <s v="Fox"/>
        <s v="Goat"/>
        <s v="Hare"/>
        <s v="Horse"/>
        <s v="Jack rabbit"/>
        <s v="Jack Russell Terrier"/>
        <s v="Lynx"/>
        <s v="Otter"/>
        <s v="Phoenix"/>
        <s v="Squirrel"/>
        <s v="Stag"/>
        <s v="Swan"/>
        <s v="Weasel"/>
        <s v="Wolf"/>
      </sharedItems>
    </cacheField>
    <cacheField name="[Characters].[Wand (Core)].[Wand (Core)]" caption="Wand (Core)" numFmtId="0" hierarchy="11" level="1">
      <sharedItems count="4">
        <s v="Dragon Heartstring"/>
        <s v="Phoenix Feather"/>
        <s v="Thestral Tail Hair"/>
        <s v="Unicorn Hair"/>
      </sharedItems>
    </cacheField>
    <cacheField name="[Characters].[Wand (Wood)].[Wand (Wood)]" caption="Wand (Wood)" numFmtId="0" hierarchy="10" level="1">
      <sharedItems count="16">
        <s v="Birch"/>
        <s v="Cedar"/>
        <s v="Cherry"/>
        <s v="Chestnut"/>
        <s v="Elm"/>
        <s v="Fir"/>
        <s v="Hornbeam"/>
        <s v="Vine"/>
        <s v="Walnut"/>
        <s v="Holly"/>
        <s v="Yew"/>
        <s v="Elder"/>
        <s v="Alder"/>
        <s v="Cypress"/>
        <s v="Hawthorn"/>
        <s v="Hazel"/>
      </sharedItems>
    </cacheField>
    <cacheField name="[Characters].[Character Name].[Character Name]" caption="Character Name" numFmtId="0" hierarchy="5" level="1">
      <sharedItems count="18">
        <s v="Dolores Umbridge"/>
        <s v="Horace Slughorn"/>
        <s v="Gilderoy Lockhart"/>
        <s v="Peter Pettigrew"/>
        <s v="Lucius Malfoy"/>
        <s v="Minerva McGonagall"/>
        <s v="Garrick Ollivander"/>
        <s v="Hermione Granger"/>
        <s v="Bellatrix Lestrange"/>
        <s v="Harry Potter"/>
        <s v="Tom Riddle"/>
        <s v="Voldemort"/>
        <s v="Albus Dumbledore"/>
        <s v="Quirinus Quirrell"/>
        <s v="Neville Longbottom"/>
        <s v="Remus Lupin"/>
        <s v="Draco Malfoy"/>
        <s v="Sybill Trelawney"/>
      </sharedItems>
    </cacheField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2" memberValueDatatype="130" unbalanced="0">
      <fieldsUsage count="2">
        <fieldUsage x="-1"/>
        <fieldUsage x="4"/>
      </fieldsUsage>
    </cacheHierarchy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2" memberValueDatatype="130" unbalanced="0">
      <fieldsUsage count="2">
        <fieldUsage x="-1"/>
        <fieldUsage x="0"/>
      </fieldsUsage>
    </cacheHierarchy>
    <cacheHierarchy uniqueName="[Characters].[Patronus]" caption="Patronus" attribute="1" defaultMemberUniqueName="[Characters].[Patronus].[All]" allUniqueName="[Characters].[Patronus].[All]" dimensionUniqueName="[Characters]" displayFolder="" count="2" memberValueDatatype="130" unbalanced="0">
      <fieldsUsage count="2">
        <fieldUsage x="-1"/>
        <fieldUsage x="1"/>
      </fieldsUsage>
    </cacheHierarchy>
    <cacheHierarchy uniqueName="[Characters].[Wand (Wood)]" caption="Wand (Wood)" attribute="1" defaultMemberUniqueName="[Characters].[Wand (Wood)].[All]" allUniqueName="[Characters].[Wand (Wood)].[All]" dimensionUniqueName="[Characters]" displayFolder="" count="2" memberValueDatatype="130" unbalanced="0">
      <fieldsUsage count="2">
        <fieldUsage x="-1"/>
        <fieldUsage x="3"/>
      </fieldsUsage>
    </cacheHierarchy>
    <cacheHierarchy uniqueName="[Characters].[Wand (Core)]" caption="Wand (Core)" attribute="1" defaultMemberUniqueName="[Characters].[Wand (Core)].[All]" allUniqueName="[Characters].[Wand (Core)].[All]" dimensionUniqueName="[Characters]" displayFolder="" count="2" memberValueDatatype="130" unbalanced="0">
      <fieldsUsage count="2">
        <fieldUsage x="-1"/>
        <fieldUsage x="2"/>
      </fieldsUsage>
    </cacheHierarchy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0" memberValueDatatype="130" unbalanced="0"/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14273379627" createdVersion="5" refreshedVersion="7" minRefreshableVersion="3" recordCount="0" supportSubquery="1" supportAdvancedDrill="1" xr:uid="{D415A642-B8AA-472C-B66A-3BD0C6A371D8}">
  <cacheSource type="external" connectionId="7"/>
  <cacheFields count="2">
    <cacheField name="[Characters].[Patronus].[Patronus]" caption="Patronus" numFmtId="0" hierarchy="9" level="1">
      <sharedItems count="15">
        <s v="Cat"/>
        <s v="Doe"/>
        <s v="Fox"/>
        <s v="Horse"/>
        <s v="Jack Russell Terrier"/>
        <s v="Otter"/>
        <s v="Phoenix"/>
        <s v="Stag"/>
        <s v="Weasel"/>
        <s v="Wolf"/>
        <s v="Boar"/>
        <s v="Jack rabbit"/>
        <s v="Hare"/>
        <s v="Squirrel"/>
        <s v="Swan"/>
      </sharedItems>
    </cacheField>
    <cacheField name="[Characters].[House].[House]" caption="House" numFmtId="0" hierarchy="8" level="1">
      <sharedItems count="6">
        <s v="Gryffindor"/>
        <s v="Hufflepuff"/>
        <s v="Ravenclaw"/>
        <s v="Slytherin"/>
        <s v="Beauxbatons Academy of Magic" u="1"/>
        <s v="Durmstrang Institute" u="1"/>
      </sharedItems>
    </cacheField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2" memberValueDatatype="130" unbalanced="0">
      <fieldsUsage count="2">
        <fieldUsage x="-1"/>
        <fieldUsage x="1"/>
      </fieldsUsage>
    </cacheHierarchy>
    <cacheHierarchy uniqueName="[Characters].[Patronus]" caption="Patronus" attribute="1" defaultMemberUniqueName="[Characters].[Patronus].[All]" allUniqueName="[Characters].[Patronus].[All]" dimensionUniqueName="[Characters]" displayFolder="" count="2" memberValueDatatype="130" unbalanced="0">
      <fieldsUsage count="2">
        <fieldUsage x="-1"/>
        <fieldUsage x="0"/>
      </fieldsUsage>
    </cacheHierarchy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0" memberValueDatatype="130" unbalanced="0"/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1427476852" createdVersion="5" refreshedVersion="7" minRefreshableVersion="3" recordCount="0" supportSubquery="1" supportAdvancedDrill="1" xr:uid="{8DFD034C-27F7-4E3D-B06F-C74A4D163B38}">
  <cacheSource type="external" connectionId="7"/>
  <cacheFields count="3">
    <cacheField name="[Movies].[Movie ID].[Movie ID]" caption="Movie ID" numFmtId="0" hierarchy="19" level="1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Movies].[Movie ID].&amp;[1]"/>
            <x15:cachedUniqueName index="1" name="[Movies].[Movie ID].&amp;[2]"/>
            <x15:cachedUniqueName index="2" name="[Movies].[Movie ID].&amp;[3]"/>
            <x15:cachedUniqueName index="3" name="[Movies].[Movie ID].&amp;[4]"/>
            <x15:cachedUniqueName index="4" name="[Movies].[Movie ID].&amp;[5]"/>
            <x15:cachedUniqueName index="5" name="[Movies].[Movie ID].&amp;[6]"/>
            <x15:cachedUniqueName index="6" name="[Movies].[Movie ID].&amp;[7]"/>
            <x15:cachedUniqueName index="7" name="[Movies].[Movie ID].&amp;[8]"/>
          </x15:cachedUniqueNames>
        </ext>
      </extLst>
    </cacheField>
    <cacheField name="[Characters].[Character Name].[Character Name]" caption="Character Name" numFmtId="0" hierarchy="5" level="1">
      <sharedItems count="166">
        <s v="Aberforth Dumbledore"/>
        <s v="Alastor Moody"/>
        <s v="Albus Dumbledore"/>
        <s v="Albus Potter"/>
        <s v="Alecto Carrow"/>
        <s v="All"/>
        <s v="Amos Diggory"/>
        <s v="Angelina Johnson"/>
        <s v="Arabella Figg"/>
        <s v="Aragog"/>
        <s v="Argus Filch"/>
        <s v="Arthur Weasley"/>
        <s v="Bane"/>
        <s v="Barty Crouch Jr."/>
        <s v="Barty Crouch Sr."/>
        <s v="Bathilda Bagshot"/>
        <s v="Bellatrix Lestrange"/>
        <s v="Bill Weasley"/>
        <s v="Blaise Zabini"/>
        <s v="Bloody Baron"/>
        <s v="Bogrod"/>
        <s v="Boy"/>
        <s v="Boy 2"/>
        <s v="Cedric Diggory"/>
        <s v="Centaur"/>
        <s v="Charity Burbage"/>
        <s v="Cho Chang"/>
        <s v="Class"/>
        <s v="Colin Creevey"/>
        <s v="Corban Yaxley"/>
        <s v="Cormac McLaggen"/>
        <s v="Cornelius Fudge"/>
        <s v="Crowd"/>
        <s v="Dean Thomas"/>
        <s v="Death Eater"/>
        <s v="Diary"/>
        <s v="Dilys Derwent"/>
        <s v="Dobby"/>
        <s v="Dolores Umbridge"/>
        <s v="Draco Malfoy"/>
        <s v="Dudley Dursley"/>
        <s v="Eldred Worple"/>
        <s v="Elphias Doge"/>
        <s v="Ernest Macmillan"/>
        <s v="Everard"/>
        <s v="Fenrir Greyback"/>
        <s v="Filius Flitwick"/>
        <s v="Firenze"/>
        <s v="Fleur Delacour"/>
        <s v="Fred Weasley"/>
        <s v="Gang thug"/>
        <s v="Garrick Ollivander"/>
        <s v="Gellert Grindelwald"/>
        <s v="George Weasley"/>
        <s v="Ghost"/>
        <s v="Ghosts"/>
        <s v="Gilderoy Lockhart"/>
        <s v="Ginny Weasley"/>
        <s v="Girl"/>
        <s v="Goblin"/>
        <s v="Grawp"/>
        <s v="Gregory Goyle"/>
        <s v="Griphook"/>
        <s v="Griselda Marchbanks"/>
        <s v="Gryffindors"/>
        <s v="Guard"/>
        <s v="Harry Potter"/>
        <s v="Helena Ravenclaw"/>
        <s v="Hermione Granger"/>
        <s v="Horace Slughorn"/>
        <s v="Howler"/>
        <s v="Igor Karkaroff"/>
        <s v="James Potter"/>
        <s v="Justin Finch-Fletchley"/>
        <s v="Katie Bell"/>
        <s v="Kingsley Shacklebolt"/>
        <s v="Kreacher"/>
        <s v="Lavender Brown"/>
        <s v="Leanne"/>
        <s v="Lee Jordan"/>
        <s v="Lily Potter"/>
        <s v="Lucius Malfoy"/>
        <s v="Luna Lovegood"/>
        <s v="Magorian"/>
        <s v="Maid"/>
        <s v="Man"/>
        <s v="Man in a painting"/>
        <s v="Marcus Belby"/>
        <s v="Marcus Flint"/>
        <s v="Marge Dursley"/>
        <s v="Mary Cattermole"/>
        <s v="Merpeople"/>
        <s v="Michael Corner"/>
        <s v="Minerva McGonagall"/>
        <s v="Moaning Myrtle"/>
        <s v="Molly Weasley"/>
        <s v="Mr. Granger"/>
        <s v="Mrs. Cole"/>
        <s v="Mrs. Granger"/>
        <s v="Mundungus Fletcher"/>
        <s v="Muriel"/>
        <s v="Mykew Gregorovitch"/>
        <s v="Narcissa Malfoy"/>
        <s v="Nearly Headless Nick"/>
        <s v="Neville Longbottom"/>
        <s v="Nigel Wolpert"/>
        <s v="Nymphadora Tonks"/>
        <s v="Old man"/>
        <s v="Oliver Wood"/>
        <s v="Olympe Maxime"/>
        <s v="Other"/>
        <s v="Padma Patil"/>
        <s v="Pansy Parkinson"/>
        <s v="Parvati Patil"/>
        <s v="Percy Weasley"/>
        <s v="Perkins"/>
        <s v="Peter Pettigrew"/>
        <s v="Petunia Dursley"/>
        <s v="Phineas"/>
        <s v="Photographer"/>
        <s v="Pius Thicknesse"/>
        <s v="Pixie"/>
        <s v="Pomona Sprout"/>
        <s v="Poppy Pomfrey"/>
        <s v="Professors"/>
        <s v="Quirinus Quirrell"/>
        <s v="Remus Lupin"/>
        <s v="Rita Skeeter"/>
        <s v="Rolanda Hooch"/>
        <s v="Ron Weasley"/>
        <s v="Rosmerta"/>
        <s v="Rubeus Hagrid"/>
        <s v="Rufus Scrimgeour"/>
        <s v="Scabior"/>
        <s v="Seamus Finnigan"/>
        <s v="Serpent of Slitherin"/>
        <s v="Severus Snape"/>
        <s v="Shrunken head"/>
        <s v="Sirius Black"/>
        <s v="Skinny kid"/>
        <s v="Snake"/>
        <s v="Snatcher"/>
        <s v="Sorting Hat"/>
        <s v="Stanley Shunpike"/>
        <s v="Station guard"/>
        <s v="Student"/>
        <s v="Students"/>
        <s v="Susan Bones"/>
        <s v="Sybill Trelawney"/>
        <s v="The Fat Lady"/>
        <s v="Tom"/>
        <s v="Tom Riddle"/>
        <s v="Trolley witch"/>
        <s v="Vernon Dursley"/>
        <s v="Viktor Krum"/>
        <s v="Vincent Crabbe"/>
        <s v="Voldemort"/>
        <s v="Waiter"/>
        <s v="Waitress"/>
        <s v="Walburga Black"/>
        <s v="Whomping Willow"/>
        <s v="Witch"/>
        <s v="Wizard"/>
        <s v="Woman"/>
        <s v="Xenophilius Lovegood"/>
        <s v="Zacharias Smith"/>
      </sharedItems>
    </cacheField>
    <cacheField name="[Measures].[Count of Dialogue ID]" caption="Count of Dialogue ID" numFmtId="0" hierarchy="42" level="32767"/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2" memberValueDatatype="130" unbalanced="0">
      <fieldsUsage count="2">
        <fieldUsage x="-1"/>
        <fieldUsage x="1"/>
      </fieldsUsage>
    </cacheHierarchy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0" memberValueDatatype="130" unbalanced="0"/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2" memberValueDatatype="20" unbalanced="0">
      <fieldsUsage count="2">
        <fieldUsage x="-1"/>
        <fieldUsage x="0"/>
      </fieldsUsage>
    </cacheHierarchy>
    <cacheHierarchy uniqueName="[Movies].[Movie Title]" caption="Movie Title" attribute="1" defaultMemberUniqueName="[Movies].[Movie Title].[All]" allUniqueName="[Movies].[Movie Title].[All]" dimensionUniqueName="[Movies]" displayFolder="" count="0" memberValueDatatype="130" unbalanced="0"/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14279166669" createdVersion="5" refreshedVersion="7" minRefreshableVersion="3" recordCount="0" supportSubquery="1" supportAdvancedDrill="1" xr:uid="{DF6687E0-238C-41F1-A7EA-7E739D6B6212}">
  <cacheSource type="external" connectionId="7"/>
  <cacheFields count="3">
    <cacheField name="[Characters].[House].[House]" caption="House" numFmtId="0" hierarchy="8" level="1">
      <sharedItems count="6">
        <s v="Beauxbatons Academy of Magic"/>
        <s v="Durmstrang Institute"/>
        <s v="Gryffindor"/>
        <s v="Hufflepuff"/>
        <s v="Ravenclaw"/>
        <s v="Slytherin"/>
      </sharedItems>
    </cacheField>
    <cacheField name="[Places].[Place Category].[Place Category]" caption="Place Category" numFmtId="0" hierarchy="27" level="1">
      <sharedItems count="5">
        <s v="Diagon Alley"/>
        <s v="Dwellings"/>
        <s v="Hogsmeade"/>
        <s v="Hogwarts"/>
        <s v="Other Magical Locations"/>
      </sharedItems>
    </cacheField>
    <cacheField name="[Measures].[Count of Place ID]" caption="Count of Place ID" numFmtId="0" hierarchy="58" level="32767"/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2" memberValueDatatype="130" unbalanced="0">
      <fieldsUsage count="2">
        <fieldUsage x="-1"/>
        <fieldUsage x="0"/>
      </fieldsUsage>
    </cacheHierarchy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0" memberValueDatatype="130" unbalanced="0"/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2" memberValueDatatype="130" unbalanced="0">
      <fieldsUsage count="2">
        <fieldUsage x="-1"/>
        <fieldUsage x="1"/>
      </fieldsUsage>
    </cacheHierarchy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14280439816" createdVersion="5" refreshedVersion="7" minRefreshableVersion="3" recordCount="0" supportSubquery="1" supportAdvancedDrill="1" xr:uid="{5E0EFE1D-AB57-47F9-AC34-BA9D5B5587EA}">
  <cacheSource type="external" connectionId="7"/>
  <cacheFields count="3">
    <cacheField name="[Movies].[Movie Title].[Movie Title]" caption="Movie Title" numFmtId="0" hierarchy="20" level="1">
      <sharedItems count="8">
        <s v="Harry Potter and the Philosopher's Stone"/>
        <s v="Harry Potter and the Chamber of Secrets"/>
        <s v="Harry Potter and the Prisoner of Azkaban"/>
        <s v="Harry Potter and the Goblet of Fire"/>
        <s v="Harry Potter and the Order of the Phoenix"/>
        <s v="Harry Potter and the Half-Blood Prince"/>
        <s v="Harry Potter and the Deathly Hallows Part 1"/>
        <s v="Harry Potter and the Deathly Hallows Part 2"/>
      </sharedItems>
    </cacheField>
    <cacheField name="[Measures].[Count of Chapter ID]" caption="Count of Chapter ID" numFmtId="0" hierarchy="37" level="32767"/>
    <cacheField name="[Measures].[Sum of Runtime]" caption="Sum of Runtime" numFmtId="0" hierarchy="35" level="32767"/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0" memberValueDatatype="130" unbalanced="0"/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2" memberValueDatatype="130" unbalanced="0">
      <fieldsUsage count="2">
        <fieldUsage x="-1"/>
        <fieldUsage x="0"/>
      </fieldsUsage>
    </cacheHierarchy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14281712963" createdVersion="5" refreshedVersion="7" minRefreshableVersion="3" recordCount="0" supportSubquery="1" supportAdvancedDrill="1" xr:uid="{4F6471E6-6380-4BBE-8A9F-6D4A680B4B33}">
  <cacheSource type="external" connectionId="7"/>
  <cacheFields count="4">
    <cacheField name="[Measures].[Sum of Budget]" caption="Sum of Budget" numFmtId="0" hierarchy="33" level="32767"/>
    <cacheField name="[Measures].[Sum of Box Office]" caption="Sum of Box Office" numFmtId="0" hierarchy="34" level="32767"/>
    <cacheField name="[Measures].[Sum of Runtime]" caption="Sum of Runtime" numFmtId="0" hierarchy="35" level="32767"/>
    <cacheField name="[Movies].[Movie Title].[Movie Title]" caption="Movie Title" numFmtId="0" hierarchy="20" level="1">
      <sharedItems count="8">
        <s v="Harry Potter and the Philosopher's Stone"/>
        <s v="Harry Potter and the Chamber of Secrets"/>
        <s v="Harry Potter and the Prisoner of Azkaban"/>
        <s v="Harry Potter and the Goblet of Fire"/>
        <s v="Harry Potter and the Order of the Phoenix"/>
        <s v="Harry Potter and the Half-Blood Prince"/>
        <s v="Harry Potter and the Deathly Hallows Part 1"/>
        <s v="Harry Potter and the Deathly Hallows Part 2"/>
      </sharedItems>
    </cacheField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0" memberValueDatatype="130" unbalanced="0"/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2" memberValueDatatype="130" unbalanced="0">
      <fieldsUsage count="2">
        <fieldUsage x="-1"/>
        <fieldUsage x="3"/>
      </fieldsUsage>
    </cacheHierarchy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14283217594" createdVersion="5" refreshedVersion="7" minRefreshableVersion="3" recordCount="0" supportSubquery="1" supportAdvancedDrill="1" xr:uid="{72F983A4-4D71-421A-BAC9-1F2D09573B57}">
  <cacheSource type="external" connectionId="7"/>
  <cacheFields count="4">
    <cacheField name="[Characters].[House].[House]" caption="House" numFmtId="0" hierarchy="8" level="1">
      <sharedItems count="6">
        <s v="Beauxbatons Academy of Magic"/>
        <s v="Durmstrang Institute"/>
        <s v="Gryffindor"/>
        <s v="Hufflepuff"/>
        <s v="Ravenclaw"/>
        <s v="Slytherin"/>
      </sharedItems>
    </cacheField>
    <cacheField name="[Spells].[Light].[Light]" caption="Light" numFmtId="0" hierarchy="32" level="1">
      <sharedItems count="15">
        <s v="Blue"/>
        <s v="Bright yellow"/>
        <s v="Fiery Orange"/>
        <s v="Gold"/>
        <s v="Green"/>
        <s v="Haze"/>
        <s v="Icy blue"/>
        <s v="Light green"/>
        <s v="Orange"/>
        <s v="Purple"/>
        <s v="Red"/>
        <s v="Scarlet"/>
        <s v="Silver"/>
        <s v="Turquoise"/>
        <s v="White"/>
      </sharedItems>
    </cacheField>
    <cacheField name="[Measures].[Spell_in_Dialogue]" caption="Spell_in_Dialogue" numFmtId="0" hierarchy="64" level="32767"/>
    <cacheField name="[Measures].[Spell_in_Chapters]" caption="Spell_in_Chapters" numFmtId="0" hierarchy="65" level="32767"/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2" memberValueDatatype="130" unbalanced="0">
      <fieldsUsage count="2">
        <fieldUsage x="-1"/>
        <fieldUsage x="0"/>
      </fieldsUsage>
    </cacheHierarchy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0" memberValueDatatype="130" unbalanced="0"/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2" memberValueDatatype="130" unbalanced="0">
      <fieldsUsage count="2">
        <fieldUsage x="-1"/>
        <fieldUsage x="1"/>
      </fieldsUsage>
    </cacheHierarchy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 oneField="1">
      <fieldsUsage count="1">
        <fieldUsage x="2"/>
      </fieldsUsage>
    </cacheHierarchy>
    <cacheHierarchy uniqueName="[Measures].[Spell_in_Chapters]" caption="Spell_in_Chapters" measure="1" displayFolder="" measureGroup="Dialogue" count="0" oneField="1">
      <fieldsUsage count="1">
        <fieldUsage x="3"/>
      </fieldsUsage>
    </cacheHierarchy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39887037037" createdVersion="5" refreshedVersion="7" minRefreshableVersion="3" recordCount="0" supportSubquery="1" supportAdvancedDrill="1" xr:uid="{CB19C62E-D572-41AD-B674-EE5BBF0D2FF6}">
  <cacheSource type="external" connectionId="7"/>
  <cacheFields count="6">
    <cacheField name="[Characters].[House].[House]" caption="House" numFmtId="0" hierarchy="8" level="1">
      <sharedItems count="6">
        <s v="Beauxbatons Academy of Magic"/>
        <s v="Durmstrang Institute"/>
        <s v="Gryffindor"/>
        <s v="Hufflepuff"/>
        <s v="Ravenclaw"/>
        <s v="Slytherin"/>
      </sharedItems>
    </cacheField>
    <cacheField name="[Spells].[Light].[Light]" caption="Light" numFmtId="0" hierarchy="32" level="1">
      <sharedItems count="15">
        <s v="Blue"/>
        <s v="Bright yellow"/>
        <s v="Fiery Orange"/>
        <s v="Gold"/>
        <s v="Green"/>
        <s v="Haze"/>
        <s v="Icy blue"/>
        <s v="Light green"/>
        <s v="Orange"/>
        <s v="Purple"/>
        <s v="Red"/>
        <s v="Scarlet"/>
        <s v="Silver"/>
        <s v="Turquoise"/>
        <s v="White"/>
      </sharedItems>
    </cacheField>
    <cacheField name="[Movies].[Movie Title].[Movie Title]" caption="Movie Title" numFmtId="0" hierarchy="20" level="1">
      <sharedItems count="8">
        <s v="Harry Potter and the Philosopher's Stone"/>
        <s v="Harry Potter and the Chamber of Secrets"/>
        <s v="Harry Potter and the Prisoner of Azkaban"/>
        <s v="Harry Potter and the Goblet of Fire"/>
        <s v="Harry Potter and the Order of the Phoenix"/>
        <s v="Harry Potter and the Half-Blood Prince"/>
        <s v="Harry Potter and the Deathly Hallows Part 1"/>
        <s v="Harry Potter and the Deathly Hallows Part 2"/>
      </sharedItems>
    </cacheField>
    <cacheField name="[Measures].[Spell_in_Dialogue]" caption="Spell_in_Dialogue" numFmtId="0" hierarchy="64" level="32767"/>
    <cacheField name="[Measures].[Spell_in_Chapters]" caption="Spell_in_Chapters" numFmtId="0" hierarchy="65" level="32767"/>
    <cacheField name="[Chapters].[Movie ID].[Movie ID]" caption="Movie ID" numFmtId="0" hierarchy="2" level="1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Chapters].[Movie ID].&amp;[1]"/>
            <x15:cachedUniqueName index="1" name="[Chapters].[Movie ID].&amp;[2]"/>
            <x15:cachedUniqueName index="2" name="[Chapters].[Movie ID].&amp;[3]"/>
            <x15:cachedUniqueName index="3" name="[Chapters].[Movie ID].&amp;[4]"/>
            <x15:cachedUniqueName index="4" name="[Chapters].[Movie ID].&amp;[5]"/>
            <x15:cachedUniqueName index="5" name="[Chapters].[Movie ID].&amp;[6]"/>
            <x15:cachedUniqueName index="6" name="[Chapters].[Movie ID].&amp;[7]"/>
            <x15:cachedUniqueName index="7" name="[Chapters].[Movie ID].&amp;[8]"/>
          </x15:cachedUniqueNames>
        </ext>
      </extLst>
    </cacheField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2" memberValueDatatype="20" unbalanced="0">
      <fieldsUsage count="2">
        <fieldUsage x="-1"/>
        <fieldUsage x="5"/>
      </fieldsUsage>
    </cacheHierarchy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2" memberValueDatatype="130" unbalanced="0">
      <fieldsUsage count="2">
        <fieldUsage x="-1"/>
        <fieldUsage x="0"/>
      </fieldsUsage>
    </cacheHierarchy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2" memberValueDatatype="130" unbalanced="0">
      <fieldsUsage count="2">
        <fieldUsage x="-1"/>
        <fieldUsage x="2"/>
      </fieldsUsage>
    </cacheHierarchy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2" memberValueDatatype="130" unbalanced="0">
      <fieldsUsage count="2">
        <fieldUsage x="-1"/>
        <fieldUsage x="1"/>
      </fieldsUsage>
    </cacheHierarchy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 oneField="1">
      <fieldsUsage count="1">
        <fieldUsage x="3"/>
      </fieldsUsage>
    </cacheHierarchy>
    <cacheHierarchy uniqueName="[Measures].[Spell_in_Chapters]" caption="Spell_in_Chapters" measure="1" displayFolder="" measureGroup="Dialogue" count="0" oneField="1">
      <fieldsUsage count="1">
        <fieldUsage x="4"/>
      </fieldsUsage>
    </cacheHierarchy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42631018517" createdVersion="5" refreshedVersion="7" minRefreshableVersion="3" recordCount="0" supportSubquery="1" supportAdvancedDrill="1" xr:uid="{D57FA888-688B-42CE-B59C-EB913CE6019F}">
  <cacheSource type="external" connectionId="7"/>
  <cacheFields count="5">
    <cacheField name="[Movies].[Movie Title].[Movie Title]" caption="Movie Title" numFmtId="0" hierarchy="20" level="1">
      <sharedItems count="8">
        <s v="Harry Potter and the Philosopher's Stone"/>
        <s v="Harry Potter and the Chamber of Secrets"/>
        <s v="Harry Potter and the Prisoner of Azkaban"/>
        <s v="Harry Potter and the Goblet of Fire"/>
        <s v="Harry Potter and the Order of the Phoenix"/>
        <s v="Harry Potter and the Half-Blood Prince"/>
        <s v="Harry Potter and the Deathly Hallows Part 1"/>
        <s v="Harry Potter and the Deathly Hallows Part 2"/>
      </sharedItems>
    </cacheField>
    <cacheField name="[Measures].[Count of Chapter ID]" caption="Count of Chapter ID" numFmtId="0" hierarchy="37" level="32767"/>
    <cacheField name="[Measures].[Sum of Runtime]" caption="Sum of Runtime" numFmtId="0" hierarchy="35" level="32767"/>
    <cacheField name="[Measures].[Count of Dialogue ID]" caption="Count of Dialogue ID" numFmtId="0" hierarchy="42" level="32767"/>
    <cacheField name="[Measures].[Sum of Word Count]" caption="Sum of Word Count" numFmtId="0" hierarchy="43" level="32767"/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0" memberValueDatatype="130" unbalanced="0"/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2" memberValueDatatype="130" unbalanced="0">
      <fieldsUsage count="2">
        <fieldUsage x="-1"/>
        <fieldUsage x="0"/>
      </fieldsUsage>
    </cacheHierarchy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ndil" refreshedDate="44538.844123263887" createdVersion="5" refreshedVersion="7" minRefreshableVersion="3" recordCount="0" supportSubquery="1" supportAdvancedDrill="1" xr:uid="{DDEACCB4-25C9-4D27-9B30-B40A0B95854A}">
  <cacheSource type="external" connectionId="7"/>
  <cacheFields count="2">
    <cacheField name="[Characters].[House].[House]" caption="House" numFmtId="0" hierarchy="8" level="1">
      <sharedItems count="4">
        <s v="Gryffindor"/>
        <s v="Hufflepuff"/>
        <s v="Ravenclaw"/>
        <s v="Slytherin"/>
      </sharedItems>
    </cacheField>
    <cacheField name="[Measures].[Count of Character ID]" caption="Count of Character ID" numFmtId="0" hierarchy="47" level="32767"/>
  </cacheFields>
  <cacheHierarchies count="73">
    <cacheHierarchy uniqueName="[Chapters].[Chapter ID]" caption="Chapter ID" attribute="1" defaultMemberUniqueName="[Chapters].[Chapter ID].[All]" allUniqueName="[Chapters].[Chapter ID].[All]" dimensionUniqueName="[Chapters]" displayFolder="" count="0" memberValueDatatype="20" unbalanced="0"/>
    <cacheHierarchy uniqueName="[Chapters].[Chapter Name]" caption="Chapter Name" attribute="1" defaultMemberUniqueName="[Chapters].[Chapter Name].[All]" allUniqueName="[Chapters].[Chapter Name].[All]" dimensionUniqueName="[Chapters]" displayFolder="" count="0" memberValueDatatype="130" unbalanced="0"/>
    <cacheHierarchy uniqueName="[Chapters].[Movie ID]" caption="Movie ID" attribute="1" defaultMemberUniqueName="[Chapters].[Movie ID].[All]" allUniqueName="[Chapters].[Movie ID].[All]" dimensionUniqueName="[Chapters]" displayFolder="" count="0" memberValueDatatype="20" unbalanced="0"/>
    <cacheHierarchy uniqueName="[Chapters].[Movie Chapter]" caption="Movie Chapter" attribute="1" defaultMemberUniqueName="[Chapters].[Movie Chapter].[All]" allUniqueName="[Chapters].[Movie Chapter].[All]" dimensionUniqueName="[Chapters]" displayFolder="" count="0" memberValueDatatype="20" unbalanced="0"/>
    <cacheHierarchy uniqueName="[Characters].[Character ID]" caption="Character ID" attribute="1" defaultMemberUniqueName="[Characters].[Character ID].[All]" allUniqueName="[Characters].[Character ID].[All]" dimensionUniqueName="[Characters]" displayFolder="" count="0" memberValueDatatype="20" unbalanced="0"/>
    <cacheHierarchy uniqueName="[Characters].[Character Name]" caption="Character Name" attribute="1" defaultMemberUniqueName="[Characters].[Character Name].[All]" allUniqueName="[Characters].[Character Name].[All]" dimensionUniqueName="[Characters]" displayFolder="" count="0" memberValueDatatype="130" unbalanced="0"/>
    <cacheHierarchy uniqueName="[Characters].[Species]" caption="Species" attribute="1" defaultMemberUniqueName="[Characters].[Species].[All]" allUniqueName="[Characters].[Species].[All]" dimensionUniqueName="[Characters]" displayFolder="" count="0" memberValueDatatype="130" unbalanced="0"/>
    <cacheHierarchy uniqueName="[Characters].[Gender]" caption="Gender" attribute="1" defaultMemberUniqueName="[Characters].[Gender].[All]" allUniqueName="[Characters].[Gender].[All]" dimensionUniqueName="[Characters]" displayFolder="" count="0" memberValueDatatype="130" unbalanced="0"/>
    <cacheHierarchy uniqueName="[Characters].[House]" caption="House" attribute="1" defaultMemberUniqueName="[Characters].[House].[All]" allUniqueName="[Characters].[House].[All]" dimensionUniqueName="[Characters]" displayFolder="" count="2" memberValueDatatype="130" unbalanced="0">
      <fieldsUsage count="2">
        <fieldUsage x="-1"/>
        <fieldUsage x="0"/>
      </fieldsUsage>
    </cacheHierarchy>
    <cacheHierarchy uniqueName="[Characters].[Patronus]" caption="Patronus" attribute="1" defaultMemberUniqueName="[Characters].[Patronus].[All]" allUniqueName="[Characters].[Patronus].[All]" dimensionUniqueName="[Characters]" displayFolder="" count="0" memberValueDatatype="130" unbalanced="0"/>
    <cacheHierarchy uniqueName="[Characters].[Wand (Wood)]" caption="Wand (Wood)" attribute="1" defaultMemberUniqueName="[Characters].[Wand (Wood)].[All]" allUniqueName="[Characters].[Wand (Wood)].[All]" dimensionUniqueName="[Characters]" displayFolder="" count="0" memberValueDatatype="130" unbalanced="0"/>
    <cacheHierarchy uniqueName="[Characters].[Wand (Core)]" caption="Wand (Core)" attribute="1" defaultMemberUniqueName="[Characters].[Wand (Core)].[All]" allUniqueName="[Characters].[Wand (Core)].[All]" dimensionUniqueName="[Characters]" displayFolder="" count="0" memberValueDatatype="130" unbalanced="0"/>
    <cacheHierarchy uniqueName="[Dialogue].[Dialogue ID]" caption="Dialogue ID" attribute="1" defaultMemberUniqueName="[Dialogue].[Dialogue ID].[All]" allUniqueName="[Dialogue].[Dialogue ID].[All]" dimensionUniqueName="[Dialogue]" displayFolder="" count="0" memberValueDatatype="20" unbalanced="0"/>
    <cacheHierarchy uniqueName="[Dialogue].[Chapter ID]" caption="Chapter ID" attribute="1" defaultMemberUniqueName="[Dialogue].[Chapter ID].[All]" allUniqueName="[Dialogue].[Chapter ID].[All]" dimensionUniqueName="[Dialogue]" displayFolder="" count="0" memberValueDatatype="20" unbalanced="0"/>
    <cacheHierarchy uniqueName="[Dialogue].[Place ID]" caption="Place ID" attribute="1" defaultMemberUniqueName="[Dialogue].[Place ID].[All]" allUniqueName="[Dialogue].[Place ID].[All]" dimensionUniqueName="[Dialogue]" displayFolder="" count="0" memberValueDatatype="20" unbalanced="0"/>
    <cacheHierarchy uniqueName="[Dialogue].[Character ID]" caption="Character ID" attribute="1" defaultMemberUniqueName="[Dialogue].[Character ID].[All]" allUniqueName="[Dialogue].[Character ID].[All]" dimensionUniqueName="[Dialogue]" displayFolder="" count="0" memberValueDatatype="20" unbalanced="0"/>
    <cacheHierarchy uniqueName="[Dialogue].[Spell ID]" caption="Spell ID" attribute="1" defaultMemberUniqueName="[Dialogue].[Spell ID].[All]" allUniqueName="[Dialogue].[Spell ID].[All]" dimensionUniqueName="[Dialogue]" displayFolder="" count="0" memberValueDatatype="5" unbalanced="0"/>
    <cacheHierarchy uniqueName="[Dialogue].[Dialogue]" caption="Dialogue" attribute="1" defaultMemberUniqueName="[Dialogue].[Dialogue].[All]" allUniqueName="[Dialogue].[Dialogue].[All]" dimensionUniqueName="[Dialogue]" displayFolder="" count="0" memberValueDatatype="130" unbalanced="0"/>
    <cacheHierarchy uniqueName="[Dialogue].[Word Count]" caption="Word Count" attribute="1" defaultMemberUniqueName="[Dialogue].[Word Count].[All]" allUniqueName="[Dialogue].[Word Count].[All]" dimensionUniqueName="[Dialogue]" displayFolder="" count="0" memberValueDatatype="20" unbalanced="0"/>
    <cacheHierarchy uniqueName="[Movies].[Movie ID]" caption="Movie ID" attribute="1" defaultMemberUniqueName="[Movies].[Movie ID].[All]" allUniqueName="[Movies].[Movie ID].[All]" dimensionUniqueName="[Movies]" displayFolder="" count="0" memberValueDatatype="20" unbalanced="0"/>
    <cacheHierarchy uniqueName="[Movies].[Movie Title]" caption="Movie Title" attribute="1" defaultMemberUniqueName="[Movies].[Movie Title].[All]" allUniqueName="[Movies].[Movie Title].[All]" dimensionUniqueName="[Movies]" displayFolder="" count="0" memberValueDatatype="130" unbalanced="0"/>
    <cacheHierarchy uniqueName="[Movies].[Release Year]" caption="Release Year" attribute="1" defaultMemberUniqueName="[Movies].[Release Year].[All]" allUniqueName="[Movies].[Release Year].[All]" dimensionUniqueName="[Movies]" displayFolder="" count="0" memberValueDatatype="20" unbalanced="0"/>
    <cacheHierarchy uniqueName="[Movies].[Runtime]" caption="Runtime" attribute="1" defaultMemberUniqueName="[Movies].[Runtime].[All]" allUniqueName="[Movies].[Runtime].[All]" dimensionUniqueName="[Movies]" displayFolder="" count="0" memberValueDatatype="20" unbalanced="0"/>
    <cacheHierarchy uniqueName="[Movies].[Budget]" caption="Budget" attribute="1" defaultMemberUniqueName="[Movies].[Budget].[All]" allUniqueName="[Movies].[Budget].[All]" dimensionUniqueName="[Movies]" displayFolder="" count="0" memberValueDatatype="20" unbalanced="0"/>
    <cacheHierarchy uniqueName="[Movies].[Box Office]" caption="Box Office" attribute="1" defaultMemberUniqueName="[Movies].[Box Office].[All]" allUniqueName="[Movies].[Box Office].[All]" dimensionUniqueName="[Movies]" displayFolder="" count="0" memberValueDatatype="20" unbalanced="0"/>
    <cacheHierarchy uniqueName="[Places].[Place ID]" caption="Place ID" attribute="1" defaultMemberUniqueName="[Places].[Place ID].[All]" allUniqueName="[Places].[Place ID].[All]" dimensionUniqueName="[Places]" displayFolder="" count="0" memberValueDatatype="20" unbalanced="0"/>
    <cacheHierarchy uniqueName="[Places].[Place Name]" caption="Place Name" attribute="1" defaultMemberUniqueName="[Places].[Place Name].[All]" allUniqueName="[Places].[Place Name].[All]" dimensionUniqueName="[Places]" displayFolder="" count="0" memberValueDatatype="130" unbalanced="0"/>
    <cacheHierarchy uniqueName="[Places].[Place Category]" caption="Place Category" attribute="1" defaultMemberUniqueName="[Places].[Place Category].[All]" allUniqueName="[Places].[Place Category].[All]" dimensionUniqueName="[Places]" displayFolder="" count="0" memberValueDatatype="130" unbalanced="0"/>
    <cacheHierarchy uniqueName="[Spells].[Spell ID]" caption="Spell ID" attribute="1" defaultMemberUniqueName="[Spells].[Spell ID].[All]" allUniqueName="[Spells].[Spell ID].[All]" dimensionUniqueName="[Spells]" displayFolder="" count="0" memberValueDatatype="20" unbalanced="0"/>
    <cacheHierarchy uniqueName="[Spells].[Incantation]" caption="Incantation" attribute="1" defaultMemberUniqueName="[Spells].[Incantation].[All]" allUniqueName="[Spells].[Incantation].[All]" dimensionUniqueName="[Spells]" displayFolder="" count="0" memberValueDatatype="130" unbalanced="0"/>
    <cacheHierarchy uniqueName="[Spells].[Spell Name]" caption="Spell Name" attribute="1" defaultMemberUniqueName="[Spells].[Spell Name].[All]" allUniqueName="[Spells].[Spell Name].[All]" dimensionUniqueName="[Spells]" displayFolder="" count="0" memberValueDatatype="130" unbalanced="0"/>
    <cacheHierarchy uniqueName="[Spells].[Effect]" caption="Effect" attribute="1" defaultMemberUniqueName="[Spells].[Effect].[All]" allUniqueName="[Spells].[Effect].[All]" dimensionUniqueName="[Spells]" displayFolder="" count="0" memberValueDatatype="130" unbalanced="0"/>
    <cacheHierarchy uniqueName="[Spells].[Light]" caption="Light" attribute="1" defaultMemberUniqueName="[Spells].[Light].[All]" allUniqueName="[Spells].[Light].[All]" dimensionUniqueName="[Spells]" displayFolder="" count="0" memberValueDatatype="130" unbalanced="0"/>
    <cacheHierarchy uniqueName="[Measures].[Sum of Budget]" caption="Sum of Budget" measure="1" displayFolder="" measureGroup="Movie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Box Office]" caption="Sum of Box Office" measure="1" displayFolder="" measureGroup="Movie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untime]" caption="Sum of Runtime" measure="1" displayFolder="" measureGroup="Movie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hapter ID]" caption="Sum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hapter ID]" caption="Count of Chapter ID" measure="1" displayFolder="" measureGroup="Chapt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vie Chapter]" caption="Sum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ovie Chapter]" caption="Count of Movie Chapter" measure="1" displayFolder="" measureGroup="Chapt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haracter ID]" caption="Sum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ialogue ID]" caption="Sum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Dialogue ID]" caption="Count of Dialogue ID" measure="1" displayFolder="" measureGroup="Dialogu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Word Count]" caption="Sum of Word Count" measure="1" displayFolder="" measureGroup="Dialogu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lace Name]" caption="Count of Place Name" measure="1" displayFolder="" measureGroup="Place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ovie ID]" caption="Sum of Movie ID" measure="1" displayFolder="" measureGroup="Movie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House]" caption="Count of House" measure="1" displayFolder="" measureGroup="Charact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haracter ID]" caption="Count of Character ID" measure="1" displayFolder="" measureGroup="Charact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haracter ID]" caption="Distinct Count of Character ID" measure="1" displayFolder="" measureGroup="Charact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aracter Name]" caption="Count of Character Name" measure="1" displayFolder="" measureGroup="Charact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and (Wood)]" caption="Count of Wand (Wood)" measure="1" displayFolder="" measureGroup="Charact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pecies]" caption="Count of Species" measure="1" displayFolder="" measureGroup="Charact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Wand (Core)]" caption="Count of Wand (Core)" measure="1" displayFolder="" measureGroup="Charact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Movie Title]" caption="Count of Movie Title" measure="1" displayFolder="" measureGroup="Movie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tronus]" caption="Count of Patronus" measure="1" displayFolder="" measureGroup="Charact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pell ID]" caption="Sum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Spell ID]" caption="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lace ID]" caption="Sum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Place ID]" caption="Count of Place ID" measure="1" displayFolder="" measureGroup="Place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ovie ID 2]" caption="Sum of Movie ID 2" measure="1" displayFolder="" measureGroup="Chapt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Spell ID]" caption="Distinct Count of Spell ID" measure="1" displayFolder="" measureGroup="Dialogu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hapter ID 2]" caption="Sum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Chapter ID]" caption="Distinct Count of Chapter ID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hapter ID 2]" caption="Count of Chapter ID 2" measure="1" displayFolder="" measureGroup="Dialogu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pell_in_Dialogue]" caption="Spell_in_Dialogue" measure="1" displayFolder="" measureGroup="Dialogue" count="0"/>
    <cacheHierarchy uniqueName="[Measures].[Spell_in_Chapters]" caption="Spell_in_Chapters" measure="1" displayFolder="" measureGroup="Dialogue" count="0"/>
    <cacheHierarchy uniqueName="[Measures].[__XL_Count Movies]" caption="__XL_Count Movies" measure="1" displayFolder="" measureGroup="Movies" count="0" hidden="1"/>
    <cacheHierarchy uniqueName="[Measures].[__XL_Count Chapters]" caption="__XL_Count Chapters" measure="1" displayFolder="" measureGroup="Chapters" count="0" hidden="1"/>
    <cacheHierarchy uniqueName="[Measures].[__XL_Count Characters]" caption="__XL_Count Characters" measure="1" displayFolder="" measureGroup="Characters" count="0" hidden="1"/>
    <cacheHierarchy uniqueName="[Measures].[__XL_Count Places]" caption="__XL_Count Places" measure="1" displayFolder="" measureGroup="Places" count="0" hidden="1"/>
    <cacheHierarchy uniqueName="[Measures].[__XL_Count Spells]" caption="__XL_Count Spells" measure="1" displayFolder="" measureGroup="Spells" count="0" hidden="1"/>
    <cacheHierarchy uniqueName="[Measures].[__XL_Count Dialogue]" caption="__XL_Count Dialogue" measure="1" displayFolder="" measureGroup="Dialogue" count="0" hidden="1"/>
    <cacheHierarchy uniqueName="[Measures].[__No measures defined]" caption="__No measures defined" measure="1" displayFolder="" count="0" hidden="1"/>
  </cacheHierarchies>
  <kpis count="0"/>
  <dimensions count="7">
    <dimension name="Chapters" uniqueName="[Chapters]" caption="Chapters"/>
    <dimension name="Characters" uniqueName="[Characters]" caption="Characters"/>
    <dimension name="Dialogue" uniqueName="[Dialogue]" caption="Dialogue"/>
    <dimension measure="1" name="Measures" uniqueName="[Measures]" caption="Measures"/>
    <dimension name="Movies" uniqueName="[Movies]" caption="Movies"/>
    <dimension name="Places" uniqueName="[Places]" caption="Places"/>
    <dimension name="Spells" uniqueName="[Spells]" caption="Spells"/>
  </dimensions>
  <measureGroups count="6">
    <measureGroup name="Chapters" caption="Chapters"/>
    <measureGroup name="Characters" caption="Characters"/>
    <measureGroup name="Dialogue" caption="Dialogue"/>
    <measureGroup name="Movies" caption="Movies"/>
    <measureGroup name="Places" caption="Places"/>
    <measureGroup name="Spells" caption="Spells"/>
  </measureGroups>
  <maps count="12">
    <map measureGroup="0" dimension="0"/>
    <map measureGroup="0" dimension="4"/>
    <map measureGroup="1" dimension="1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">
  <r>
    <x v="0"/>
  </r>
  <r>
    <x v="0"/>
  </r>
  <r>
    <x v="0"/>
  </r>
  <r>
    <x v="1"/>
  </r>
  <r>
    <x v="1"/>
  </r>
  <r>
    <x v="0"/>
  </r>
  <r>
    <x v="2"/>
  </r>
  <r>
    <x v="3"/>
  </r>
  <r>
    <x v="4"/>
  </r>
  <r>
    <x v="0"/>
  </r>
  <r>
    <x v="4"/>
  </r>
  <r>
    <x v="0"/>
  </r>
  <r>
    <x v="5"/>
  </r>
  <r>
    <x v="0"/>
  </r>
  <r>
    <x v="1"/>
  </r>
  <r>
    <x v="6"/>
  </r>
  <r>
    <x v="7"/>
  </r>
  <r>
    <x v="7"/>
  </r>
  <r>
    <x v="1"/>
  </r>
  <r>
    <x v="4"/>
  </r>
  <r>
    <x v="0"/>
  </r>
  <r>
    <x v="7"/>
  </r>
  <r>
    <x v="4"/>
  </r>
  <r>
    <x v="6"/>
  </r>
  <r>
    <x v="7"/>
  </r>
  <r>
    <x v="1"/>
  </r>
  <r>
    <x v="5"/>
  </r>
  <r>
    <x v="3"/>
  </r>
  <r>
    <x v="1"/>
  </r>
  <r>
    <x v="5"/>
  </r>
  <r>
    <x v="7"/>
  </r>
  <r>
    <x v="2"/>
  </r>
  <r>
    <x v="3"/>
  </r>
  <r>
    <x v="2"/>
  </r>
  <r>
    <x v="3"/>
  </r>
  <r>
    <x v="4"/>
  </r>
  <r>
    <x v="3"/>
  </r>
  <r>
    <x v="5"/>
  </r>
  <r>
    <x v="6"/>
  </r>
  <r>
    <x v="3"/>
  </r>
  <r>
    <x v="5"/>
  </r>
  <r>
    <x v="3"/>
  </r>
  <r>
    <x v="7"/>
  </r>
  <r>
    <x v="5"/>
  </r>
  <r>
    <x v="5"/>
  </r>
  <r>
    <x v="5"/>
  </r>
  <r>
    <x v="6"/>
  </r>
  <r>
    <x v="3"/>
  </r>
  <r>
    <x v="6"/>
  </r>
  <r>
    <x v="6"/>
  </r>
  <r>
    <x v="5"/>
  </r>
  <r>
    <x v="3"/>
  </r>
  <r>
    <x v="5"/>
  </r>
  <r>
    <x v="3"/>
  </r>
  <r>
    <x v="4"/>
  </r>
  <r>
    <x v="3"/>
  </r>
  <r>
    <x v="3"/>
  </r>
  <r>
    <x v="5"/>
  </r>
  <r>
    <x v="4"/>
  </r>
  <r>
    <x v="3"/>
  </r>
  <r>
    <x v="3"/>
  </r>
  <r>
    <x v="5"/>
  </r>
  <r>
    <x v="5"/>
  </r>
  <r>
    <x v="5"/>
  </r>
  <r>
    <x v="3"/>
  </r>
  <r>
    <x v="7"/>
  </r>
  <r>
    <x v="3"/>
  </r>
  <r>
    <x v="3"/>
  </r>
  <r>
    <x v="6"/>
  </r>
  <r>
    <x v="3"/>
  </r>
  <r>
    <x v="3"/>
  </r>
  <r>
    <x v="6"/>
  </r>
  <r>
    <x v="5"/>
  </r>
  <r>
    <x v="6"/>
  </r>
  <r>
    <x v="6"/>
  </r>
  <r>
    <x v="3"/>
  </r>
  <r>
    <x v="6"/>
  </r>
  <r>
    <x v="3"/>
  </r>
  <r>
    <x v="3"/>
  </r>
  <r>
    <x v="6"/>
  </r>
  <r>
    <x v="6"/>
  </r>
  <r>
    <x v="3"/>
  </r>
  <r>
    <x v="6"/>
  </r>
  <r>
    <x v="3"/>
  </r>
  <r>
    <x v="3"/>
  </r>
  <r>
    <x v="3"/>
  </r>
  <r>
    <x v="7"/>
  </r>
  <r>
    <x v="2"/>
  </r>
  <r>
    <x v="5"/>
  </r>
  <r>
    <x v="6"/>
  </r>
  <r>
    <x v="3"/>
  </r>
  <r>
    <x v="6"/>
  </r>
  <r>
    <x v="5"/>
  </r>
  <r>
    <x v="3"/>
  </r>
  <r>
    <x v="3"/>
  </r>
  <r>
    <x v="3"/>
  </r>
  <r>
    <x v="3"/>
  </r>
  <r>
    <x v="3"/>
  </r>
  <r>
    <x v="6"/>
  </r>
  <r>
    <x v="3"/>
  </r>
  <r>
    <x v="3"/>
  </r>
  <r>
    <x v="5"/>
  </r>
  <r>
    <x v="6"/>
  </r>
  <r>
    <x v="3"/>
  </r>
  <r>
    <x v="6"/>
  </r>
  <r>
    <x v="3"/>
  </r>
  <r>
    <x v="3"/>
  </r>
  <r>
    <x v="3"/>
  </r>
  <r>
    <x v="6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6"/>
  </r>
  <r>
    <x v="3"/>
  </r>
  <r>
    <x v="6"/>
  </r>
  <r>
    <x v="3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49379-0357-47CF-9A54-3C55A5A4C45C}" name="HouseNPatronus" cacheId="2" applyNumberFormats="0" applyBorderFormats="0" applyFontFormats="0" applyPatternFormats="0" applyAlignmentFormats="0" applyWidthHeightFormats="1" dataCaption="Values" tag="d8554b5a-a4dd-402f-9e63-b9c891b77dd8" updatedVersion="7" minRefreshableVersion="3" showDrill="0" showMemberPropertyTips="0" showDataTips="0" subtotalHiddenItems="1" rowGrandTotals="0" colGrandTotals="0" itemPrintTitles="1" createdVersion="5" indent="0" showHeaders="0" compact="0" compactData="0" multipleFieldFilters="0">
  <location ref="F30:G46" firstHeaderRow="0" firstDataRow="0" firstDataCol="2"/>
  <pivotFields count="2">
    <pivotField axis="axisRow" compact="0" allDrilled="1" outline="0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Row" compact="0" allDrilled="1" outline="0" subtotalTop="0" showAll="0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</pivotFields>
  <rowFields count="2">
    <field x="1"/>
    <field x="0"/>
  </rowFields>
  <rowItems count="1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 v="10"/>
    </i>
    <i r="1">
      <x v="11"/>
    </i>
    <i>
      <x v="2"/>
      <x v="12"/>
    </i>
    <i r="1">
      <x v="13"/>
    </i>
    <i r="1">
      <x v="14"/>
    </i>
    <i>
      <x v="3"/>
      <x/>
    </i>
    <i r="1">
      <x v="1"/>
    </i>
  </rowItems>
  <formats count="17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type="all" dataOnly="0" outline="0" fieldPosition="0"/>
    </format>
    <format dxfId="45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44">
      <pivotArea dataOnly="0" labelOnly="1" outline="0" fieldPosition="0">
        <references count="2">
          <reference field="0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" count="1" selected="0">
            <x v="0"/>
          </reference>
        </references>
      </pivotArea>
    </format>
    <format dxfId="43">
      <pivotArea dataOnly="0" labelOnly="1" outline="0" fieldPosition="0">
        <references count="2">
          <reference field="0" count="2">
            <x v="10"/>
            <x v="11"/>
          </reference>
          <reference field="1" count="1" selected="0">
            <x v="1"/>
          </reference>
        </references>
      </pivotArea>
    </format>
    <format dxfId="42">
      <pivotArea dataOnly="0" labelOnly="1" outline="0" fieldPosition="0">
        <references count="2">
          <reference field="0" count="3">
            <x v="12"/>
            <x v="13"/>
            <x v="14"/>
          </reference>
          <reference field="1" count="1" selected="0">
            <x v="2"/>
          </reference>
        </references>
      </pivotArea>
    </format>
    <format dxfId="41">
      <pivotArea dataOnly="0" labelOnly="1" outline="0" fieldPosition="0">
        <references count="2">
          <reference field="0" count="2">
            <x v="0"/>
            <x v="1"/>
          </reference>
          <reference field="1" count="1" selected="0">
            <x v="3"/>
          </reference>
        </references>
      </pivotArea>
    </format>
    <format dxfId="40">
      <pivotArea type="all" dataOnly="0" outline="0" fieldPosition="0"/>
    </format>
    <format dxfId="39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38">
      <pivotArea dataOnly="0" labelOnly="1" outline="0" fieldPosition="0">
        <references count="2">
          <reference field="0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" count="1" selected="0">
            <x v="0"/>
          </reference>
        </references>
      </pivotArea>
    </format>
    <format dxfId="37">
      <pivotArea dataOnly="0" labelOnly="1" outline="0" fieldPosition="0">
        <references count="2">
          <reference field="0" count="2">
            <x v="10"/>
            <x v="11"/>
          </reference>
          <reference field="1" count="1" selected="0">
            <x v="1"/>
          </reference>
        </references>
      </pivotArea>
    </format>
    <format dxfId="36">
      <pivotArea dataOnly="0" labelOnly="1" outline="0" fieldPosition="0">
        <references count="2">
          <reference field="0" count="3">
            <x v="12"/>
            <x v="13"/>
            <x v="14"/>
          </reference>
          <reference field="1" count="1" selected="0">
            <x v="2"/>
          </reference>
        </references>
      </pivotArea>
    </format>
    <format dxfId="35">
      <pivotArea dataOnly="0" labelOnly="1" outline="0" fieldPosition="0">
        <references count="2">
          <reference field="0" count="2">
            <x v="0"/>
            <x v="1"/>
          </reference>
          <reference field="1" count="1" selected="0">
            <x v="3"/>
          </reference>
        </references>
      </pivotArea>
    </format>
    <format dxfId="34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7" level="1">
        <member name=""/>
        <member name=""/>
        <member name=""/>
        <member name=""/>
        <member name="[Characters].[Patronus].&amp;[Goat]"/>
        <member name=""/>
        <member name="[Characters].[Patronus].&amp;[Lynx]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 caption="Count of Charact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1" showColHeaders="1" showRowStripes="0" showColStripes="0" showLastColumn="1"/>
  <rowHierarchiesUsage count="2">
    <rowHierarchyUsage hierarchyUsage="8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F3FAF-EFB1-4690-BDFA-12127783C656}" name="PivotTable1" cacheId="1" applyNumberFormats="0" applyBorderFormats="0" applyFontFormats="0" applyPatternFormats="0" applyAlignmentFormats="0" applyWidthHeightFormats="1" dataCaption="Values" tag="7a9e8e25-cd41-4fa9-8175-d7d2ba5c0a02" updatedVersion="7" minRefreshableVersion="3" showDrill="0" showMemberPropertyTips="0" showDataTips="0" subtotalHiddenItems="1" rowGrandTotals="0" colGrandTotals="0" itemPrintTitles="1" createdVersion="5" indent="0" showHeaders="0" compact="0" compactData="0" multipleFieldFilters="0" chartFormat="10">
  <location ref="B29:D46" firstHeaderRow="0" firstDataRow="0" firstDataCol="3"/>
  <pivotFields count="5">
    <pivotField compact="0" allDrilled="1" outline="0" subtotalTop="0" showAll="0" defaultSubtotal="0" defaultAttributeDrillState="1">
      <items count="6">
        <item s="1" x="4"/>
        <item s="1" x="5"/>
        <item s="1" x="0"/>
        <item s="1" x="1"/>
        <item s="1" x="2"/>
        <item s="1" x="3"/>
      </items>
    </pivotField>
    <pivotField compact="0" allDrilled="1" outline="0" subtotalTop="0" showAll="0" dataSourceSort="1" defaultSubtotal="0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</items>
    </pivotField>
    <pivotField axis="axisRow" compact="0" allDrilled="1" outline="0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compact="0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</pivotFields>
  <rowFields count="3">
    <field x="2"/>
    <field x="3"/>
    <field x="4"/>
  </rowFields>
  <rowItems count="18">
    <i>
      <x/>
      <x/>
      <x/>
    </i>
    <i r="1">
      <x v="1"/>
      <x v="1"/>
    </i>
    <i r="1">
      <x v="2"/>
      <x v="2"/>
    </i>
    <i r="1">
      <x v="3"/>
      <x v="3"/>
    </i>
    <i r="1">
      <x v="4"/>
      <x v="4"/>
    </i>
    <i r="1">
      <x v="5"/>
      <x v="5"/>
    </i>
    <i r="1">
      <x v="6"/>
      <x v="6"/>
    </i>
    <i r="1">
      <x v="7"/>
      <x v="7"/>
    </i>
    <i r="1">
      <x v="8"/>
      <x v="8"/>
    </i>
    <i>
      <x v="1"/>
      <x v="9"/>
      <x v="9"/>
    </i>
    <i r="1">
      <x v="10"/>
      <x v="10"/>
    </i>
    <i r="2">
      <x v="11"/>
    </i>
    <i>
      <x v="2"/>
      <x v="11"/>
      <x v="12"/>
    </i>
    <i>
      <x v="3"/>
      <x v="12"/>
      <x v="13"/>
    </i>
    <i r="1">
      <x v="2"/>
      <x v="14"/>
    </i>
    <i r="1">
      <x v="13"/>
      <x v="15"/>
    </i>
    <i r="1">
      <x v="14"/>
      <x v="16"/>
    </i>
    <i r="1">
      <x v="15"/>
      <x v="17"/>
    </i>
  </rowItems>
  <formats count="50">
    <format dxfId="100">
      <pivotArea type="all" dataOnly="0" outline="0" fieldPosition="0"/>
    </format>
    <format dxfId="99">
      <pivotArea outline="0" collapsedLevelsAreSubtotals="1" fieldPosition="0"/>
    </format>
    <format dxfId="98">
      <pivotArea dataOnly="0" labelOnly="1" grandRow="1" outline="0" fieldPosition="0"/>
    </format>
    <format dxfId="97">
      <pivotArea outline="0" collapsedLevelsAreSubtotals="1" fieldPosition="0"/>
    </format>
    <format dxfId="96">
      <pivotArea type="all" dataOnly="0" outline="0" fieldPosition="0"/>
    </format>
    <format dxfId="95">
      <pivotArea dataOnly="0" labelOnly="1" outline="0" fieldPosition="0">
        <references count="1">
          <reference field="2" count="0"/>
        </references>
      </pivotArea>
    </format>
    <format dxfId="94">
      <pivotArea dataOnly="0" labelOnly="1" outline="0" fieldPosition="0">
        <references count="2">
          <reference field="2" count="1" selected="0">
            <x v="0"/>
          </reference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1"/>
          </reference>
          <reference field="3" count="2">
            <x v="9"/>
            <x v="10"/>
          </reference>
        </references>
      </pivotArea>
    </format>
    <format dxfId="92">
      <pivotArea dataOnly="0" labelOnly="1" outline="0" fieldPosition="0">
        <references count="2">
          <reference field="2" count="1" selected="0">
            <x v="2"/>
          </reference>
          <reference field="3" count="1">
            <x v="11"/>
          </reference>
        </references>
      </pivotArea>
    </format>
    <format dxfId="91">
      <pivotArea dataOnly="0" labelOnly="1" outline="0" fieldPosition="0">
        <references count="2">
          <reference field="2" count="1" selected="0">
            <x v="3"/>
          </reference>
          <reference field="3" count="5">
            <x v="2"/>
            <x v="12"/>
            <x v="13"/>
            <x v="14"/>
            <x v="15"/>
          </reference>
        </references>
      </pivotArea>
    </format>
    <format dxfId="90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89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7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6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85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6"/>
          </reference>
          <reference field="4" count="1">
            <x v="6"/>
          </reference>
        </references>
      </pivotArea>
    </format>
    <format dxfId="83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7"/>
          </reference>
          <reference field="4" count="1">
            <x v="7"/>
          </reference>
        </references>
      </pivotArea>
    </format>
    <format dxfId="82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8"/>
          </reference>
          <reference field="4" count="1">
            <x v="8"/>
          </reference>
        </references>
      </pivotArea>
    </format>
    <format dxfId="81">
      <pivotArea dataOnly="0" labelOnly="1" outline="0" fieldPosition="0">
        <references count="3">
          <reference field="2" count="1" selected="0">
            <x v="1"/>
          </reference>
          <reference field="3" count="1" selected="0">
            <x v="9"/>
          </reference>
          <reference field="4" count="1">
            <x v="9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"/>
          </reference>
          <reference field="3" count="1" selected="0">
            <x v="10"/>
          </reference>
          <reference field="4" count="2">
            <x v="10"/>
            <x v="11"/>
          </reference>
        </references>
      </pivotArea>
    </format>
    <format dxfId="79">
      <pivotArea dataOnly="0" labelOnly="1" outline="0" fieldPosition="0">
        <references count="3">
          <reference field="2" count="1" selected="0">
            <x v="2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78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77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2"/>
          </reference>
          <reference field="4" count="1">
            <x v="14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3"/>
          </reference>
          <reference field="4" count="1">
            <x v="15"/>
          </reference>
        </references>
      </pivotArea>
    </format>
    <format dxfId="75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4"/>
          </reference>
          <reference field="4" count="1">
            <x v="16"/>
          </reference>
        </references>
      </pivotArea>
    </format>
    <format dxfId="74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5"/>
          </reference>
          <reference field="4" count="1">
            <x v="17"/>
          </reference>
        </references>
      </pivotArea>
    </format>
    <format dxfId="73">
      <pivotArea type="all" dataOnly="0" outline="0" fieldPosition="0"/>
    </format>
    <format dxfId="72">
      <pivotArea dataOnly="0" labelOnly="1" outline="0" fieldPosition="0">
        <references count="1">
          <reference field="2" count="0"/>
        </references>
      </pivotArea>
    </format>
    <format dxfId="71">
      <pivotArea dataOnly="0" labelOnly="1" outline="0" fieldPosition="0">
        <references count="2">
          <reference field="2" count="1" selected="0">
            <x v="0"/>
          </reference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1"/>
          </reference>
          <reference field="3" count="2">
            <x v="9"/>
            <x v="10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2"/>
          </reference>
          <reference field="3" count="1">
            <x v="11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3"/>
          </reference>
          <reference field="3" count="5">
            <x v="2"/>
            <x v="12"/>
            <x v="13"/>
            <x v="14"/>
            <x v="15"/>
          </reference>
        </references>
      </pivotArea>
    </format>
    <format dxfId="67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66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65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63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62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61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6"/>
          </reference>
          <reference field="4" count="1">
            <x v="6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7"/>
          </reference>
          <reference field="4" count="1">
            <x v="7"/>
          </reference>
        </references>
      </pivotArea>
    </format>
    <format dxfId="59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8"/>
          </reference>
          <reference field="4" count="1">
            <x v="8"/>
          </reference>
        </references>
      </pivotArea>
    </format>
    <format dxfId="58">
      <pivotArea dataOnly="0" labelOnly="1" outline="0" fieldPosition="0">
        <references count="3">
          <reference field="2" count="1" selected="0">
            <x v="1"/>
          </reference>
          <reference field="3" count="1" selected="0">
            <x v="9"/>
          </reference>
          <reference field="4" count="1">
            <x v="9"/>
          </reference>
        </references>
      </pivotArea>
    </format>
    <format dxfId="57">
      <pivotArea dataOnly="0" labelOnly="1" outline="0" fieldPosition="0">
        <references count="3">
          <reference field="2" count="1" selected="0">
            <x v="1"/>
          </reference>
          <reference field="3" count="1" selected="0">
            <x v="10"/>
          </reference>
          <reference field="4" count="2">
            <x v="10"/>
            <x v="11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55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54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2"/>
          </reference>
          <reference field="4" count="1">
            <x v="14"/>
          </reference>
        </references>
      </pivotArea>
    </format>
    <format dxfId="53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3"/>
          </reference>
          <reference field="4" count="1">
            <x v="15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4"/>
          </reference>
          <reference field="4" count="1">
            <x v="16"/>
          </reference>
        </references>
      </pivotArea>
    </format>
    <format dxfId="51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15"/>
          </reference>
          <reference field="4" count="1">
            <x v="17"/>
          </reference>
        </references>
      </pivotArea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 caption="Count of Charact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0" showColHeaders="0" showRowStripes="0" showColStripes="0" showLastColumn="1"/>
  <rowHierarchiesUsage count="3">
    <rowHierarchyUsage hierarchyUsage="11"/>
    <rowHierarchyUsage hierarchyUsage="10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2272D-1EAD-43BE-9846-E74CEFE5E45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M17:N26" firstHeaderRow="1" firstDataRow="1" firstDataCol="1"/>
  <pivotFields count="1">
    <pivotField axis="axisRow" dataField="1" showAll="0" sortType="ascending">
      <items count="17">
        <item m="1" x="12"/>
        <item m="1" x="9"/>
        <item m="1" x="13"/>
        <item m="1" x="15"/>
        <item m="1" x="8"/>
        <item m="1" x="10"/>
        <item m="1" x="11"/>
        <item m="1" x="14"/>
        <item x="3"/>
        <item x="6"/>
        <item x="5"/>
        <item x="7"/>
        <item x="4"/>
        <item x="2"/>
        <item x="1"/>
        <item x="0"/>
        <item t="default"/>
      </items>
    </pivotField>
  </pivotFields>
  <rowFields count="1">
    <field x="0"/>
  </rowFields>
  <rowItems count="9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unt #" fld="0" subtotal="count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553F4-1E75-4AD4-9D16-C46298A3096C}" name="Dialogues" cacheId="9" applyNumberFormats="0" applyBorderFormats="0" applyFontFormats="0" applyPatternFormats="0" applyAlignmentFormats="0" applyWidthHeightFormats="1" dataCaption="Values" tag="42409e96-cfc7-4a23-8607-e05e724c49c4" updatedVersion="7" minRefreshableVersion="3" useAutoFormatting="1" subtotalHiddenItems="1" itemPrintTitles="1" createdVersion="5" indent="0" outline="1" outlineData="1" multipleFieldFilters="0">
  <location ref="A1:E10" firstHeaderRow="0" firstDataRow="1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hapter ID" fld="1" subtotal="count" baseField="0" baseItem="0" numFmtId="1"/>
    <dataField name="Sum of Runtime" fld="2" baseField="0" baseItem="0"/>
    <dataField name="Count of Dialogue ID" fld="3" subtotal="count" baseField="0" baseItem="0"/>
    <dataField name="Sum of Word Count" fld="4" baseField="0" baseItem="0"/>
  </dataFields>
  <formats count="4"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grandRow="1" outline="0" fieldPosition="0"/>
    </format>
    <format dxfId="18">
      <pivotArea outline="0" collapsedLevelsAreSubtotals="1" fieldPosition="0"/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 caption="Count of Charact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30539-3D28-491D-819C-ABD24B05589E}" name="PivotTable2" cacheId="10" applyNumberFormats="0" applyBorderFormats="0" applyFontFormats="0" applyPatternFormats="0" applyAlignmentFormats="0" applyWidthHeightFormats="1" dataCaption="Values" tag="c0acc81c-6c78-4408-8f42-1418a9e67fba" updatedVersion="7" minRefreshableVersion="3" useAutoFormatting="1" subtotalHiddenItems="1" itemPrintTitles="1" createdVersion="5" indent="0" outline="1" outlineData="1" multipleFieldFilters="0" chartFormat="1">
  <location ref="P1:Q6" firstHeaderRow="1" firstDataRow="1" firstDataCol="1"/>
  <pivotFields count="2">
    <pivotField axis="axisRow" allDrilled="1" subtotalTop="0" showAll="0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haracter ID" fld="1" subtotal="count" baseField="0" baseItem="0"/>
  </dataFields>
  <formats count="4"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grandRow="1" outline="0" fieldPosition="0"/>
    </format>
    <format dxfId="22">
      <pivotArea outline="0" collapsedLevelsAreSubtotals="1" fieldPosition="0"/>
    </format>
  </formats>
  <chartFormats count="5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 caption="Count of Charact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750D8-437F-4D31-80C1-228F92CCE06A}" name="PivotTable7" cacheId="4" applyNumberFormats="0" applyBorderFormats="0" applyFontFormats="0" applyPatternFormats="0" applyAlignmentFormats="0" applyWidthHeightFormats="1" dataCaption="Values" tag="ba8b0b01-d90c-4e63-8ebb-c024dbba3536" updatedVersion="7" minRefreshableVersion="3" useAutoFormatting="1" subtotalHiddenItems="1" itemPrintTitles="1" createdVersion="5" indent="0" outline="1" outlineData="1" multipleFieldFilters="0" chartFormat="1">
  <location ref="S1:T7" firstHeaderRow="1" firstDataRow="1" firstDataCol="1"/>
  <pivotFields count="3">
    <pivotField allDrilled="1" subtotalTop="0" showAll="0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 v="3"/>
    </i>
    <i>
      <x v="1"/>
    </i>
    <i>
      <x v="4"/>
    </i>
    <i>
      <x/>
    </i>
    <i>
      <x v="2"/>
    </i>
    <i t="grand">
      <x/>
    </i>
  </rowItems>
  <colItems count="1">
    <i/>
  </colItems>
  <dataFields count="1">
    <dataField name="Count of Place ID" fld="2" subtotal="count" baseField="1" baseItem="0"/>
  </dataFields>
  <formats count="4"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grandRow="1" outline="0" fieldPosition="0"/>
    </format>
    <format dxfId="26">
      <pivotArea outline="0" collapsedLevelsAreSubtotals="1" fieldPosition="0"/>
    </format>
  </formats>
  <chartFormats count="6"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 caption="Count of Charact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Place ID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  <x15:activeTabTopLevelEntity name="[Pla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5D3A0-C240-47C9-A253-999C92389D5C}" name="CharactersNMovies" cacheId="3" applyNumberFormats="0" applyBorderFormats="0" applyFontFormats="0" applyPatternFormats="0" applyAlignmentFormats="0" applyWidthHeightFormats="1" dataCaption="Values" tag="1105b280-1dea-43f6-b010-4a3e0d46554d" updatedVersion="7" minRefreshableVersion="3" useAutoFormatting="1" subtotalHiddenItems="1" rowGrandTotals="0" itemPrintTitles="1" createdVersion="5" indent="0" outline="1" outlineData="1" multipleFieldFilters="0" chartFormat="2">
  <location ref="B16:K183" firstHeaderRow="1" firstDataRow="2" firstDataCol="1"/>
  <pivotFields count="3"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sortType="descending" defaultSubtotal="0" defaultAttributeDrillState="1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66">
    <i>
      <x v="66"/>
    </i>
    <i>
      <x v="129"/>
    </i>
    <i>
      <x v="68"/>
    </i>
    <i>
      <x v="2"/>
    </i>
    <i>
      <x v="131"/>
    </i>
    <i>
      <x v="136"/>
    </i>
    <i>
      <x v="93"/>
    </i>
    <i>
      <x v="69"/>
    </i>
    <i>
      <x v="156"/>
    </i>
    <i>
      <x v="104"/>
    </i>
    <i>
      <x v="126"/>
    </i>
    <i>
      <x v="39"/>
    </i>
    <i>
      <x v="1"/>
    </i>
    <i>
      <x v="49"/>
    </i>
    <i>
      <x v="11"/>
    </i>
    <i>
      <x v="38"/>
    </i>
    <i>
      <x v="138"/>
    </i>
    <i>
      <x v="31"/>
    </i>
    <i>
      <x v="53"/>
    </i>
    <i>
      <x v="153"/>
    </i>
    <i>
      <x v="57"/>
    </i>
    <i>
      <x v="16"/>
    </i>
    <i>
      <x v="81"/>
    </i>
    <i>
      <x v="151"/>
    </i>
    <i>
      <x v="82"/>
    </i>
    <i>
      <x v="95"/>
    </i>
    <i>
      <x v="37"/>
    </i>
    <i>
      <x v="56"/>
    </i>
    <i>
      <x v="134"/>
    </i>
    <i>
      <x v="62"/>
    </i>
    <i>
      <x v="40"/>
    </i>
    <i>
      <x v="117"/>
    </i>
    <i>
      <x v="14"/>
    </i>
    <i>
      <x v="10"/>
    </i>
    <i>
      <x v="164"/>
    </i>
    <i>
      <x v="114"/>
    </i>
    <i>
      <x v="23"/>
    </i>
    <i>
      <x v="148"/>
    </i>
    <i>
      <x v="94"/>
    </i>
    <i>
      <x/>
    </i>
    <i>
      <x v="72"/>
    </i>
    <i>
      <x v="125"/>
    </i>
    <i>
      <x v="80"/>
    </i>
    <i>
      <x v="51"/>
    </i>
    <i>
      <x v="108"/>
    </i>
    <i>
      <x v="116"/>
    </i>
    <i>
      <x v="128"/>
    </i>
    <i>
      <x v="71"/>
    </i>
    <i>
      <x v="76"/>
    </i>
    <i>
      <x v="110"/>
    </i>
    <i>
      <x v="103"/>
    </i>
    <i>
      <x v="132"/>
    </i>
    <i>
      <x v="79"/>
    </i>
    <i>
      <x v="133"/>
    </i>
    <i>
      <x v="146"/>
    </i>
    <i>
      <x v="67"/>
    </i>
    <i>
      <x v="143"/>
    </i>
    <i>
      <x v="75"/>
    </i>
    <i>
      <x v="46"/>
    </i>
    <i>
      <x v="127"/>
    </i>
    <i>
      <x v="89"/>
    </i>
    <i>
      <x v="26"/>
    </i>
    <i>
      <x v="142"/>
    </i>
    <i>
      <x v="102"/>
    </i>
    <i>
      <x v="42"/>
    </i>
    <i>
      <x v="106"/>
    </i>
    <i>
      <x v="130"/>
    </i>
    <i>
      <x v="20"/>
    </i>
    <i>
      <x v="77"/>
    </i>
    <i>
      <x v="6"/>
    </i>
    <i>
      <x v="9"/>
    </i>
    <i>
      <x v="17"/>
    </i>
    <i>
      <x v="55"/>
    </i>
    <i>
      <x v="30"/>
    </i>
    <i>
      <x v="91"/>
    </i>
    <i>
      <x v="147"/>
    </i>
    <i>
      <x v="29"/>
    </i>
    <i>
      <x v="109"/>
    </i>
    <i>
      <x v="144"/>
    </i>
    <i>
      <x v="50"/>
    </i>
    <i>
      <x v="155"/>
    </i>
    <i>
      <x v="100"/>
    </i>
    <i>
      <x v="122"/>
    </i>
    <i>
      <x v="58"/>
    </i>
    <i>
      <x v="99"/>
    </i>
    <i>
      <x v="7"/>
    </i>
    <i>
      <x v="59"/>
    </i>
    <i>
      <x v="33"/>
    </i>
    <i>
      <x v="48"/>
    </i>
    <i>
      <x v="113"/>
    </i>
    <i>
      <x v="3"/>
    </i>
    <i>
      <x v="88"/>
    </i>
    <i>
      <x v="5"/>
    </i>
    <i>
      <x v="123"/>
    </i>
    <i>
      <x v="90"/>
    </i>
    <i>
      <x v="65"/>
    </i>
    <i>
      <x v="84"/>
    </i>
    <i>
      <x v="135"/>
    </i>
    <i>
      <x v="150"/>
    </i>
    <i>
      <x v="47"/>
    </i>
    <i>
      <x v="21"/>
    </i>
    <i>
      <x v="112"/>
    </i>
    <i>
      <x v="85"/>
    </i>
    <i>
      <x v="8"/>
    </i>
    <i>
      <x v="163"/>
    </i>
    <i>
      <x v="97"/>
    </i>
    <i>
      <x v="13"/>
    </i>
    <i>
      <x v="74"/>
    </i>
    <i>
      <x v="149"/>
    </i>
    <i>
      <x v="162"/>
    </i>
    <i>
      <x v="120"/>
    </i>
    <i>
      <x v="60"/>
    </i>
    <i>
      <x v="141"/>
    </i>
    <i>
      <x v="98"/>
    </i>
    <i>
      <x v="152"/>
    </i>
    <i>
      <x v="158"/>
    </i>
    <i>
      <x v="111"/>
    </i>
    <i>
      <x v="35"/>
    </i>
    <i>
      <x v="12"/>
    </i>
    <i>
      <x v="61"/>
    </i>
    <i>
      <x v="78"/>
    </i>
    <i>
      <x v="45"/>
    </i>
    <i>
      <x v="52"/>
    </i>
    <i>
      <x v="115"/>
    </i>
    <i>
      <x v="140"/>
    </i>
    <i>
      <x v="159"/>
    </i>
    <i>
      <x v="105"/>
    </i>
    <i>
      <x v="44"/>
    </i>
    <i>
      <x v="96"/>
    </i>
    <i>
      <x v="118"/>
    </i>
    <i>
      <x v="28"/>
    </i>
    <i>
      <x v="70"/>
    </i>
    <i>
      <x v="18"/>
    </i>
    <i>
      <x v="15"/>
    </i>
    <i>
      <x v="54"/>
    </i>
    <i>
      <x v="27"/>
    </i>
    <i>
      <x v="107"/>
    </i>
    <i>
      <x v="63"/>
    </i>
    <i>
      <x v="73"/>
    </i>
    <i>
      <x v="154"/>
    </i>
    <i>
      <x v="83"/>
    </i>
    <i>
      <x v="161"/>
    </i>
    <i>
      <x v="137"/>
    </i>
    <i>
      <x v="139"/>
    </i>
    <i>
      <x v="165"/>
    </i>
    <i>
      <x v="160"/>
    </i>
    <i>
      <x v="24"/>
    </i>
    <i>
      <x v="145"/>
    </i>
    <i>
      <x v="86"/>
    </i>
    <i>
      <x v="119"/>
    </i>
    <i>
      <x v="87"/>
    </i>
    <i>
      <x v="19"/>
    </i>
    <i>
      <x v="124"/>
    </i>
    <i>
      <x v="43"/>
    </i>
    <i>
      <x v="34"/>
    </i>
    <i>
      <x v="157"/>
    </i>
    <i>
      <x v="101"/>
    </i>
    <i>
      <x v="41"/>
    </i>
    <i>
      <x v="22"/>
    </i>
    <i>
      <x v="64"/>
    </i>
    <i>
      <x v="4"/>
    </i>
    <i>
      <x v="121"/>
    </i>
    <i>
      <x v="36"/>
    </i>
    <i>
      <x v="92"/>
    </i>
    <i>
      <x v="32"/>
    </i>
    <i>
      <x v="25"/>
    </i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Dialogue ID" fld="2" subtotal="count" baseField="1" baseItem="0"/>
  </dataFields>
  <formats count="4"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grandRow="1" outline="0" fieldPosition="0"/>
    </format>
    <format dxfId="30">
      <pivotArea outline="0" collapsedLevelsAreSubtotals="1" fieldPosition="0"/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  <x15:activeTabTopLevelEntity name="[Pla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355C3-D1EF-4368-844F-71116046F2C8}" name="Chapters" cacheId="5" applyNumberFormats="0" applyBorderFormats="0" applyFontFormats="0" applyPatternFormats="0" applyAlignmentFormats="0" applyWidthHeightFormats="1" dataCaption="Values" tag="e916108e-82cd-40ff-a371-0a7505e26ecb" updatedVersion="7" minRefreshableVersion="3" useAutoFormatting="1" subtotalHiddenItems="1" itemPrintTitles="1" createdVersion="5" indent="0" outline="1" outlineData="1" multipleFieldFilters="0">
  <location ref="A1:C10" firstHeaderRow="0" firstDataRow="1" firstDataCol="1"/>
  <pivotFields count="3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apter ID" fld="1" subtotal="count" baseField="0" baseItem="0" numFmtId="1"/>
    <dataField name="Sum of Runtime" fld="2" baseField="0" baseItem="0"/>
  </dataFields>
  <formats count="4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grandRow="1" outline="0" fieldPosition="0"/>
    </format>
    <format dxfId="14">
      <pivotArea outline="0" collapsedLevelsAreSubtotals="1" fieldPosition="0"/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B2904-DD9C-46EB-AE0D-F7AB1954D8F5}" name="Movies" cacheId="6" applyNumberFormats="0" applyBorderFormats="0" applyFontFormats="0" applyPatternFormats="0" applyAlignmentFormats="0" applyWidthHeightFormats="1" dataCaption="Values" tag="70ecd362-873f-4b36-88ad-dabab9cb5215" updatedVersion="7" minRefreshableVersion="3" useAutoFormatting="1" subtotalHiddenItems="1" itemPrintTitles="1" createdVersion="5" indent="0" compact="0" compactData="0" multipleFieldFilters="0">
  <location ref="A1:D10" firstHeaderRow="0" firstDataRow="1" firstDataCol="1"/>
  <pivotFields count="4"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0" baseField="0" baseItem="0"/>
    <dataField name="Sum of Box Office" fld="1" baseField="0" baseItem="0"/>
    <dataField name="Sum of Runtime" fld="2" baseField="0" baseItem="0" numFmtId="3"/>
  </dataFields>
  <formats count="6"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AF807-3FE1-42B0-A5BC-8C78898FB9A0}" name="PivotTable4" cacheId="8" applyNumberFormats="0" applyBorderFormats="0" applyFontFormats="0" applyPatternFormats="0" applyAlignmentFormats="0" applyWidthHeightFormats="1" dataCaption="Values" tag="abb81c20-71f7-4f29-9076-4ffea3cb5098" updatedVersion="7" minRefreshableVersion="3" useAutoFormatting="1" subtotalHiddenItems="1" rowGrandTotals="0" colGrandTotals="0" itemPrintTitles="1" createdVersion="5" indent="0" compact="0" compactData="0" multipleFieldFilters="0" chartFormat="8">
  <location ref="E1:H9" firstHeaderRow="0" firstDataRow="1" firstDataCol="2"/>
  <pivotFields count="6">
    <pivotField compact="0" allDrilled="1" outline="0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compact="0" allDrilled="1" outline="0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Row" compact="0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2">
    <field x="5"/>
    <field x="2"/>
  </rowFields>
  <rowItems count="8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formats count="4"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grandRow="1" outline="0" fieldPosition="0"/>
    </format>
    <format dxfId="0">
      <pivotArea outline="0" collapsedLevelsAreSubtotals="1" fieldPosition="0"/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7" level="1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Spells].[Light].&amp;[Black smoke]"/>
        <member name=""/>
        <member name=""/>
        <member name=""/>
        <member name="[Spells].[Light].&amp;[Crystal clear]"/>
      </members>
    </pivotHierarchy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 caption="Count of Charact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Spell ID"/>
    <pivotHierarchy dragToData="1" caption="Count of Spell ID"/>
    <pivotHierarchy dragToData="1"/>
    <pivotHierarchy dragToData="1"/>
    <pivotHierarchy dragToData="1"/>
    <pivotHierarchy dragToData="1" caption="Distinct Count of Spell ID"/>
    <pivotHierarchy dragToData="1"/>
    <pivotHierarchy dragToData="1" caption="Distinct Count of Chapter ID"/>
    <pivotHierarchy dragToData="1" caption="Count of Chapter I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2"/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  <x15:activeTabTopLevelEntity name="[Places]"/>
        <x15:activeTabTopLevelEntity name="[Spe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57ED5-9062-40FA-9635-DFCA3D88C39D}" name="PivotTable1" cacheId="7" applyNumberFormats="0" applyBorderFormats="0" applyFontFormats="0" applyPatternFormats="0" applyAlignmentFormats="0" applyWidthHeightFormats="1" dataCaption="Values" tag="21beab57-33db-4407-b77e-f4349e483963" updatedVersion="7" minRefreshableVersion="3" useAutoFormatting="1" subtotalHiddenItems="1" itemPrintTitles="1" createdVersion="5" indent="0" outline="1" outlineData="1" multipleFieldFilters="0">
  <location ref="A1:C17" firstHeaderRow="0" firstDataRow="1" firstDataCol="1"/>
  <pivotFields count="4">
    <pivotField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formats count="4"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grandRow="1" outline="0" fieldPosition="0"/>
    </format>
    <format dxfId="4">
      <pivotArea outline="0" collapsedLevelsAreSubtotals="1" fieldPosition="0"/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7" level="1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Spells].[Light].&amp;[Black smoke]"/>
        <member name=""/>
        <member name=""/>
        <member name=""/>
        <member name="[Spells].[Light].&amp;[Crystal clear]"/>
      </members>
    </pivotHierarchy>
    <pivotHierarchy dragToData="1"/>
    <pivotHierarchy dragToData="1"/>
    <pivotHierarchy dragToData="1"/>
    <pivotHierarchy dragToData="1"/>
    <pivotHierarchy dragToData="1" caption="Count of Chapter ID"/>
    <pivotHierarchy dragToData="1"/>
    <pivotHierarchy dragToData="1" caption="Count of Movie Chapter"/>
    <pivotHierarchy dragToData="1"/>
    <pivotHierarchy dragToData="1"/>
    <pivotHierarchy dragToData="1" caption="Count of Dialogue ID"/>
    <pivotHierarchy dragToData="1"/>
    <pivotHierarchy dragToData="1"/>
    <pivotHierarchy dragToData="1"/>
    <pivotHierarchy dragToData="1"/>
    <pivotHierarchy dragToData="1" caption="Count of Charact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3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vies]"/>
        <x15:activeTabTopLevelEntity name="[Chapters]"/>
        <x15:activeTabTopLevelEntity name="[Characters]"/>
        <x15:activeTabTopLevelEntity name="[Dialogue]"/>
        <x15:activeTabTopLevelEntity name="[Places]"/>
        <x15:activeTabTopLevelEntity name="[Spe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FD24D-FEF1-43D5-9538-BAA4B9F380F9}">
  <dimension ref="A1:V63"/>
  <sheetViews>
    <sheetView showGridLines="0" showRowColHeaders="0" tabSelected="1" zoomScaleNormal="100" workbookViewId="0"/>
  </sheetViews>
  <sheetFormatPr defaultRowHeight="12.5" x14ac:dyDescent="0.25"/>
  <cols>
    <col min="1" max="1" width="2.453125" customWidth="1"/>
    <col min="2" max="2" width="16.1796875" bestFit="1" customWidth="1"/>
    <col min="3" max="3" width="14" bestFit="1" customWidth="1"/>
    <col min="4" max="4" width="15.453125" customWidth="1"/>
    <col min="5" max="5" width="5.1796875" customWidth="1"/>
    <col min="6" max="6" width="10.54296875" customWidth="1"/>
    <col min="7" max="7" width="15.26953125" customWidth="1"/>
    <col min="8" max="8" width="5.7265625" customWidth="1"/>
    <col min="9" max="13" width="4.453125" customWidth="1"/>
    <col min="14" max="14" width="6" customWidth="1"/>
    <col min="21" max="21" width="3" customWidth="1"/>
    <col min="22" max="22" width="2.54296875" customWidth="1"/>
  </cols>
  <sheetData>
    <row r="1" spans="1:22" ht="14" customHeight="1" x14ac:dyDescent="0.25">
      <c r="A1" s="65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</row>
    <row r="2" spans="1:22" x14ac:dyDescent="0.25">
      <c r="A2" s="65"/>
      <c r="V2" s="65"/>
    </row>
    <row r="3" spans="1:22" x14ac:dyDescent="0.25">
      <c r="A3" s="65"/>
      <c r="V3" s="65"/>
    </row>
    <row r="4" spans="1:22" x14ac:dyDescent="0.25">
      <c r="A4" s="65"/>
      <c r="V4" s="65"/>
    </row>
    <row r="5" spans="1:22" x14ac:dyDescent="0.25">
      <c r="A5" s="65"/>
      <c r="V5" s="65"/>
    </row>
    <row r="6" spans="1:22" x14ac:dyDescent="0.25">
      <c r="A6" s="65"/>
      <c r="V6" s="65"/>
    </row>
    <row r="7" spans="1:22" x14ac:dyDescent="0.25">
      <c r="A7" s="65"/>
      <c r="V7" s="65"/>
    </row>
    <row r="8" spans="1:22" x14ac:dyDescent="0.25">
      <c r="A8" s="65"/>
      <c r="V8" s="65"/>
    </row>
    <row r="9" spans="1:22" x14ac:dyDescent="0.25">
      <c r="A9" s="65"/>
      <c r="V9" s="65"/>
    </row>
    <row r="10" spans="1:22" x14ac:dyDescent="0.25">
      <c r="A10" s="65"/>
      <c r="V10" s="65"/>
    </row>
    <row r="11" spans="1:22" x14ac:dyDescent="0.25">
      <c r="A11" s="65"/>
      <c r="V11" s="65"/>
    </row>
    <row r="12" spans="1:22" x14ac:dyDescent="0.25">
      <c r="A12" s="65"/>
      <c r="V12" s="65"/>
    </row>
    <row r="13" spans="1:22" x14ac:dyDescent="0.25">
      <c r="A13" s="65"/>
      <c r="V13" s="65"/>
    </row>
    <row r="14" spans="1:22" x14ac:dyDescent="0.25">
      <c r="A14" s="65"/>
      <c r="V14" s="65"/>
    </row>
    <row r="15" spans="1:22" x14ac:dyDescent="0.25">
      <c r="A15" s="65"/>
      <c r="V15" s="65"/>
    </row>
    <row r="16" spans="1:22" x14ac:dyDescent="0.25">
      <c r="A16" s="65"/>
      <c r="V16" s="65"/>
    </row>
    <row r="17" spans="1:22" x14ac:dyDescent="0.25">
      <c r="A17" s="65"/>
      <c r="V17" s="65"/>
    </row>
    <row r="18" spans="1:22" x14ac:dyDescent="0.25">
      <c r="A18" s="65"/>
      <c r="V18" s="65"/>
    </row>
    <row r="19" spans="1:22" x14ac:dyDescent="0.25">
      <c r="A19" s="65"/>
      <c r="V19" s="65"/>
    </row>
    <row r="20" spans="1:22" x14ac:dyDescent="0.25">
      <c r="A20" s="65"/>
      <c r="V20" s="65"/>
    </row>
    <row r="21" spans="1:22" ht="13" x14ac:dyDescent="0.3">
      <c r="A21" s="65"/>
      <c r="T21" s="59" t="s">
        <v>70</v>
      </c>
      <c r="V21" s="65"/>
    </row>
    <row r="22" spans="1:22" x14ac:dyDescent="0.25">
      <c r="A22" s="65"/>
      <c r="V22" s="65"/>
    </row>
    <row r="23" spans="1:22" x14ac:dyDescent="0.25">
      <c r="A23" s="65"/>
      <c r="V23" s="65"/>
    </row>
    <row r="24" spans="1:22" x14ac:dyDescent="0.25">
      <c r="A24" s="65"/>
      <c r="V24" s="65"/>
    </row>
    <row r="25" spans="1:22" x14ac:dyDescent="0.25">
      <c r="A25" s="65"/>
      <c r="V25" s="65"/>
    </row>
    <row r="26" spans="1:22" x14ac:dyDescent="0.25">
      <c r="A26" s="65"/>
      <c r="V26" s="65"/>
    </row>
    <row r="27" spans="1:22" x14ac:dyDescent="0.25">
      <c r="A27" s="65"/>
      <c r="V27" s="65"/>
    </row>
    <row r="28" spans="1:22" s="63" customFormat="1" ht="15.5" customHeight="1" x14ac:dyDescent="0.25">
      <c r="A28" s="66"/>
      <c r="B28" s="62" t="s">
        <v>67</v>
      </c>
      <c r="C28" s="62" t="s">
        <v>66</v>
      </c>
      <c r="D28" s="62" t="s">
        <v>78</v>
      </c>
      <c r="F28"/>
      <c r="G28"/>
      <c r="V28" s="66"/>
    </row>
    <row r="29" spans="1:22" x14ac:dyDescent="0.25">
      <c r="A29" s="65"/>
      <c r="B29" s="67" t="s">
        <v>45</v>
      </c>
      <c r="C29" s="67" t="s">
        <v>50</v>
      </c>
      <c r="D29" s="67" t="s">
        <v>15</v>
      </c>
      <c r="F29" s="62" t="s">
        <v>247</v>
      </c>
      <c r="G29" s="62" t="s">
        <v>248</v>
      </c>
      <c r="V29" s="65"/>
    </row>
    <row r="30" spans="1:22" x14ac:dyDescent="0.25">
      <c r="A30" s="65"/>
      <c r="B30" s="67"/>
      <c r="C30" s="67" t="s">
        <v>51</v>
      </c>
      <c r="D30" s="67" t="s">
        <v>3</v>
      </c>
      <c r="F30" s="67" t="s">
        <v>226</v>
      </c>
      <c r="G30" s="67" t="s">
        <v>232</v>
      </c>
      <c r="H30" s="58"/>
      <c r="V30" s="65"/>
    </row>
    <row r="31" spans="1:22" x14ac:dyDescent="0.25">
      <c r="A31" s="65"/>
      <c r="B31" s="67"/>
      <c r="C31" s="67" t="s">
        <v>52</v>
      </c>
      <c r="D31" s="67" t="s">
        <v>0</v>
      </c>
      <c r="F31" s="67"/>
      <c r="G31" s="67" t="s">
        <v>233</v>
      </c>
      <c r="H31" s="58"/>
      <c r="V31" s="65"/>
    </row>
    <row r="32" spans="1:22" x14ac:dyDescent="0.25">
      <c r="A32" s="65"/>
      <c r="B32" s="67"/>
      <c r="C32" s="67" t="s">
        <v>53</v>
      </c>
      <c r="D32" s="67" t="s">
        <v>2</v>
      </c>
      <c r="F32" s="67"/>
      <c r="G32" s="67" t="s">
        <v>234</v>
      </c>
      <c r="H32" s="58"/>
      <c r="V32" s="65"/>
    </row>
    <row r="33" spans="1:22" x14ac:dyDescent="0.25">
      <c r="A33" s="65"/>
      <c r="B33" s="67"/>
      <c r="C33" s="67" t="s">
        <v>56</v>
      </c>
      <c r="D33" s="67" t="s">
        <v>17</v>
      </c>
      <c r="F33" s="67"/>
      <c r="G33" s="67" t="s">
        <v>235</v>
      </c>
      <c r="H33" s="58"/>
      <c r="V33" s="65"/>
    </row>
    <row r="34" spans="1:22" x14ac:dyDescent="0.25">
      <c r="A34" s="65"/>
      <c r="B34" s="67"/>
      <c r="C34" s="67" t="s">
        <v>57</v>
      </c>
      <c r="D34" s="67" t="s">
        <v>10</v>
      </c>
      <c r="F34" s="67"/>
      <c r="G34" s="67" t="s">
        <v>236</v>
      </c>
      <c r="H34" s="58"/>
      <c r="V34" s="65"/>
    </row>
    <row r="35" spans="1:22" x14ac:dyDescent="0.25">
      <c r="A35" s="65"/>
      <c r="B35" s="67"/>
      <c r="C35" s="67" t="s">
        <v>61</v>
      </c>
      <c r="D35" s="67" t="s">
        <v>20</v>
      </c>
      <c r="F35" s="67"/>
      <c r="G35" s="67" t="s">
        <v>237</v>
      </c>
      <c r="H35" s="58"/>
      <c r="V35" s="65"/>
    </row>
    <row r="36" spans="1:22" x14ac:dyDescent="0.25">
      <c r="A36" s="65"/>
      <c r="B36" s="67"/>
      <c r="C36" s="67" t="s">
        <v>62</v>
      </c>
      <c r="D36" s="67" t="s">
        <v>6</v>
      </c>
      <c r="F36" s="67"/>
      <c r="G36" s="67" t="s">
        <v>238</v>
      </c>
      <c r="H36" s="58"/>
      <c r="V36" s="65"/>
    </row>
    <row r="37" spans="1:22" x14ac:dyDescent="0.25">
      <c r="A37" s="65"/>
      <c r="B37" s="67"/>
      <c r="C37" s="67" t="s">
        <v>63</v>
      </c>
      <c r="D37" s="67" t="s">
        <v>16</v>
      </c>
      <c r="F37" s="67"/>
      <c r="G37" s="67" t="s">
        <v>239</v>
      </c>
      <c r="H37" s="58"/>
      <c r="V37" s="65"/>
    </row>
    <row r="38" spans="1:22" x14ac:dyDescent="0.25">
      <c r="A38" s="65"/>
      <c r="B38" s="67" t="s">
        <v>46</v>
      </c>
      <c r="C38" s="67" t="s">
        <v>60</v>
      </c>
      <c r="D38" s="67" t="s">
        <v>4</v>
      </c>
      <c r="F38" s="67"/>
      <c r="G38" s="67" t="s">
        <v>240</v>
      </c>
      <c r="H38" s="58"/>
      <c r="V38" s="65"/>
    </row>
    <row r="39" spans="1:22" x14ac:dyDescent="0.25">
      <c r="A39" s="65"/>
      <c r="B39" s="67"/>
      <c r="C39" s="67" t="s">
        <v>64</v>
      </c>
      <c r="D39" s="67" t="s">
        <v>1</v>
      </c>
      <c r="F39" s="67"/>
      <c r="G39" s="67" t="s">
        <v>241</v>
      </c>
      <c r="H39" s="58"/>
      <c r="V39" s="65"/>
    </row>
    <row r="40" spans="1:22" x14ac:dyDescent="0.25">
      <c r="A40" s="65"/>
      <c r="B40" s="67"/>
      <c r="C40" s="67"/>
      <c r="D40" s="67" t="s">
        <v>11</v>
      </c>
      <c r="F40" s="67" t="s">
        <v>227</v>
      </c>
      <c r="G40" s="67" t="s">
        <v>242</v>
      </c>
      <c r="H40" s="58"/>
      <c r="V40" s="65"/>
    </row>
    <row r="41" spans="1:22" x14ac:dyDescent="0.25">
      <c r="A41" s="65"/>
      <c r="B41" s="67" t="s">
        <v>47</v>
      </c>
      <c r="C41" s="67" t="s">
        <v>55</v>
      </c>
      <c r="D41" s="67" t="s">
        <v>7</v>
      </c>
      <c r="F41" s="67"/>
      <c r="G41" s="67" t="s">
        <v>243</v>
      </c>
      <c r="H41" s="58"/>
      <c r="V41" s="65"/>
    </row>
    <row r="42" spans="1:22" x14ac:dyDescent="0.25">
      <c r="A42" s="65"/>
      <c r="B42" s="67" t="s">
        <v>48</v>
      </c>
      <c r="C42" s="67" t="s">
        <v>49</v>
      </c>
      <c r="D42" s="67" t="s">
        <v>19</v>
      </c>
      <c r="F42" s="67" t="s">
        <v>228</v>
      </c>
      <c r="G42" s="67" t="s">
        <v>244</v>
      </c>
      <c r="H42" s="58"/>
      <c r="V42" s="65"/>
    </row>
    <row r="43" spans="1:22" x14ac:dyDescent="0.25">
      <c r="A43" s="65"/>
      <c r="B43" s="67"/>
      <c r="C43" s="67" t="s">
        <v>52</v>
      </c>
      <c r="D43" s="67" t="s">
        <v>12</v>
      </c>
      <c r="F43" s="67"/>
      <c r="G43" s="67" t="s">
        <v>245</v>
      </c>
      <c r="H43" s="58"/>
      <c r="V43" s="65"/>
    </row>
    <row r="44" spans="1:22" x14ac:dyDescent="0.25">
      <c r="A44" s="65"/>
      <c r="B44" s="67"/>
      <c r="C44" s="67" t="s">
        <v>54</v>
      </c>
      <c r="D44" s="67" t="s">
        <v>13</v>
      </c>
      <c r="F44" s="67"/>
      <c r="G44" s="67" t="s">
        <v>246</v>
      </c>
      <c r="H44" s="58"/>
      <c r="V44" s="65"/>
    </row>
    <row r="45" spans="1:22" x14ac:dyDescent="0.25">
      <c r="A45" s="65"/>
      <c r="B45" s="67"/>
      <c r="C45" s="67" t="s">
        <v>58</v>
      </c>
      <c r="D45" s="67" t="s">
        <v>14</v>
      </c>
      <c r="F45" s="67" t="s">
        <v>229</v>
      </c>
      <c r="G45" s="67" t="s">
        <v>232</v>
      </c>
      <c r="H45" s="58"/>
      <c r="V45" s="65"/>
    </row>
    <row r="46" spans="1:22" x14ac:dyDescent="0.25">
      <c r="A46" s="65"/>
      <c r="B46" s="67"/>
      <c r="C46" s="67" t="s">
        <v>59</v>
      </c>
      <c r="D46" s="67" t="s">
        <v>18</v>
      </c>
      <c r="F46" s="67"/>
      <c r="G46" s="67" t="s">
        <v>233</v>
      </c>
      <c r="V46" s="65"/>
    </row>
    <row r="47" spans="1:22" x14ac:dyDescent="0.25">
      <c r="A47" s="65"/>
      <c r="F47" s="64"/>
      <c r="G47" s="64"/>
      <c r="V47" s="65"/>
    </row>
    <row r="48" spans="1:22" x14ac:dyDescent="0.25">
      <c r="A48" s="65"/>
      <c r="F48" s="69"/>
      <c r="G48" s="69"/>
      <c r="V48" s="65"/>
    </row>
    <row r="49" spans="1:22" x14ac:dyDescent="0.25">
      <c r="A49" s="65"/>
      <c r="F49" s="69"/>
      <c r="G49" s="69"/>
      <c r="V49" s="65"/>
    </row>
    <row r="50" spans="1:22" x14ac:dyDescent="0.25">
      <c r="A50" s="65"/>
      <c r="F50" s="69"/>
      <c r="G50" s="69"/>
      <c r="V50" s="65"/>
    </row>
    <row r="51" spans="1:22" x14ac:dyDescent="0.25">
      <c r="A51" s="65"/>
      <c r="F51" s="69"/>
      <c r="G51" s="69"/>
      <c r="V51" s="65"/>
    </row>
    <row r="52" spans="1:22" x14ac:dyDescent="0.25">
      <c r="A52" s="65"/>
      <c r="F52" s="69"/>
      <c r="G52" s="69"/>
      <c r="V52" s="65"/>
    </row>
    <row r="53" spans="1:22" x14ac:dyDescent="0.25">
      <c r="A53" s="65"/>
      <c r="F53" s="69"/>
      <c r="G53" s="69"/>
      <c r="V53" s="65"/>
    </row>
    <row r="54" spans="1:22" x14ac:dyDescent="0.25">
      <c r="A54" s="65"/>
      <c r="F54" s="69"/>
      <c r="G54" s="69"/>
      <c r="V54" s="65"/>
    </row>
    <row r="55" spans="1:22" x14ac:dyDescent="0.25">
      <c r="A55" s="65"/>
      <c r="F55" s="69"/>
      <c r="G55" s="69"/>
      <c r="V55" s="65"/>
    </row>
    <row r="56" spans="1:22" x14ac:dyDescent="0.25">
      <c r="A56" s="65"/>
      <c r="F56" s="69"/>
      <c r="G56" s="69"/>
      <c r="V56" s="65"/>
    </row>
    <row r="57" spans="1:22" x14ac:dyDescent="0.25">
      <c r="A57" s="65"/>
      <c r="F57" s="69"/>
      <c r="G57" s="69"/>
      <c r="V57" s="65"/>
    </row>
    <row r="58" spans="1:22" x14ac:dyDescent="0.25">
      <c r="A58" s="65"/>
      <c r="F58" s="69"/>
      <c r="G58" s="69"/>
      <c r="V58" s="65"/>
    </row>
    <row r="59" spans="1:22" x14ac:dyDescent="0.25">
      <c r="A59" s="65"/>
      <c r="F59" s="69"/>
      <c r="G59" s="69"/>
      <c r="V59" s="65"/>
    </row>
    <row r="60" spans="1:22" x14ac:dyDescent="0.25">
      <c r="A60" s="65"/>
      <c r="F60" s="69"/>
      <c r="G60" s="69"/>
      <c r="V60" s="65"/>
    </row>
    <row r="61" spans="1:22" x14ac:dyDescent="0.25">
      <c r="A61" s="65"/>
      <c r="F61" s="69"/>
      <c r="G61" s="69"/>
      <c r="V61" s="65"/>
    </row>
    <row r="62" spans="1:22" x14ac:dyDescent="0.25">
      <c r="A62" s="65"/>
      <c r="V62" s="65"/>
    </row>
    <row r="63" spans="1:22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</row>
  </sheetData>
  <sheetProtection selectLockedCells="1"/>
  <dataValidations disablePrompts="1" count="1">
    <dataValidation type="list" allowBlank="1" showInputMessage="1" showErrorMessage="1" sqref="T21" xr:uid="{9E20CE94-DC9F-483E-993A-7C5353D912E9}">
      <formula1>"4 Movie(s),5 Movie(s),6 Movie(s),7 Movie(s),8 Movie(s)"</formula1>
    </dataValidation>
  </dataValidation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67BE7-0BC4-4896-82D0-96F29D0B1E06}">
  <dimension ref="A1"/>
  <sheetViews>
    <sheetView workbookViewId="0">
      <selection activeCell="U12" sqref="U12"/>
    </sheetView>
  </sheetViews>
  <sheetFormatPr defaultRowHeight="12.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C8BD-50BD-4E13-B407-B0BAE19D67BC}">
  <dimension ref="A1:T184"/>
  <sheetViews>
    <sheetView workbookViewId="0">
      <selection activeCell="U12" sqref="U12"/>
    </sheetView>
  </sheetViews>
  <sheetFormatPr defaultRowHeight="12.5" x14ac:dyDescent="0.25"/>
  <cols>
    <col min="1" max="1" width="33" bestFit="1" customWidth="1"/>
    <col min="2" max="2" width="15.36328125" bestFit="1" customWidth="1"/>
    <col min="3" max="3" width="12.36328125" bestFit="1" customWidth="1"/>
    <col min="4" max="4" width="16" bestFit="1" customWidth="1"/>
    <col min="5" max="5" width="15.1796875" bestFit="1" customWidth="1"/>
    <col min="6" max="6" width="3.54296875" bestFit="1" customWidth="1"/>
    <col min="7" max="7" width="11.453125" style="1" customWidth="1"/>
    <col min="8" max="9" width="3.54296875" bestFit="1" customWidth="1"/>
    <col min="10" max="10" width="9" bestFit="1" customWidth="1"/>
    <col min="11" max="11" width="9.54296875" bestFit="1" customWidth="1"/>
    <col min="12" max="12" width="3.54296875" customWidth="1"/>
    <col min="13" max="13" width="13.1796875" bestFit="1" customWidth="1"/>
    <col min="14" max="14" width="15.1796875" bestFit="1" customWidth="1"/>
    <col min="15" max="15" width="7" bestFit="1" customWidth="1"/>
    <col min="16" max="16" width="11.54296875" bestFit="1" customWidth="1"/>
    <col min="17" max="17" width="16.7265625" bestFit="1" customWidth="1"/>
    <col min="18" max="18" width="10.1796875" bestFit="1" customWidth="1"/>
    <col min="19" max="19" width="18.6328125" bestFit="1" customWidth="1"/>
    <col min="20" max="20" width="13.6328125" bestFit="1" customWidth="1"/>
    <col min="21" max="21" width="14.08984375" bestFit="1" customWidth="1"/>
  </cols>
  <sheetData>
    <row r="1" spans="1:20" x14ac:dyDescent="0.25">
      <c r="A1" s="3" t="s">
        <v>23</v>
      </c>
      <c r="B1" s="4" t="s">
        <v>38</v>
      </c>
      <c r="C1" s="14" t="s">
        <v>28</v>
      </c>
      <c r="D1" s="14" t="s">
        <v>40</v>
      </c>
      <c r="E1" s="5" t="s">
        <v>41</v>
      </c>
      <c r="G1" s="31" t="s">
        <v>25</v>
      </c>
      <c r="H1" s="10" t="s">
        <v>39</v>
      </c>
      <c r="I1" s="10" t="s">
        <v>37</v>
      </c>
      <c r="J1" s="10" t="s">
        <v>68</v>
      </c>
      <c r="M1" s="31" t="s">
        <v>224</v>
      </c>
      <c r="N1" s="10" t="s">
        <v>225</v>
      </c>
      <c r="O1" s="61" t="s">
        <v>231</v>
      </c>
      <c r="P1" s="3" t="s">
        <v>23</v>
      </c>
      <c r="Q1" s="52" t="s">
        <v>230</v>
      </c>
      <c r="S1" s="3" t="s">
        <v>23</v>
      </c>
      <c r="T1" s="52" t="s">
        <v>269</v>
      </c>
    </row>
    <row r="2" spans="1:20" x14ac:dyDescent="0.25">
      <c r="A2" s="6" t="s">
        <v>29</v>
      </c>
      <c r="B2" s="25">
        <v>34</v>
      </c>
      <c r="C2" s="33">
        <v>152</v>
      </c>
      <c r="D2" s="33">
        <v>885</v>
      </c>
      <c r="E2" s="28">
        <v>9845</v>
      </c>
      <c r="G2" s="1" t="str">
        <f t="shared" ref="G2:J9" si="0">A2</f>
        <v>Harry Potter and the Philosopher's Stone</v>
      </c>
      <c r="H2" s="24">
        <f t="shared" si="0"/>
        <v>34</v>
      </c>
      <c r="I2" s="32">
        <f t="shared" si="0"/>
        <v>152</v>
      </c>
      <c r="J2" s="21">
        <f t="shared" si="0"/>
        <v>885</v>
      </c>
      <c r="M2" t="str">
        <f>B18</f>
        <v>Harry Potter</v>
      </c>
      <c r="N2">
        <f>GETPIVOTDATA("[Measures].[Count of Dialogue ID]",$B$16,"[Characters].[Character Name]","[Characters].[Character Name].&amp;["&amp;M2&amp;"]")</f>
        <v>1922</v>
      </c>
      <c r="P2" s="6" t="s">
        <v>226</v>
      </c>
      <c r="Q2" s="53">
        <v>31</v>
      </c>
      <c r="S2" s="6" t="s">
        <v>267</v>
      </c>
      <c r="T2" s="53">
        <v>45</v>
      </c>
    </row>
    <row r="3" spans="1:20" x14ac:dyDescent="0.25">
      <c r="A3" s="2" t="s">
        <v>30</v>
      </c>
      <c r="B3" s="26">
        <v>36</v>
      </c>
      <c r="C3" s="34">
        <v>161</v>
      </c>
      <c r="D3" s="34">
        <v>986</v>
      </c>
      <c r="E3" s="29">
        <v>10729</v>
      </c>
      <c r="G3" s="1" t="str">
        <f t="shared" si="0"/>
        <v>Harry Potter and the Chamber of Secrets</v>
      </c>
      <c r="H3" s="24">
        <f t="shared" si="0"/>
        <v>36</v>
      </c>
      <c r="I3" s="32">
        <f t="shared" si="0"/>
        <v>161</v>
      </c>
      <c r="J3" s="21">
        <f t="shared" si="0"/>
        <v>986</v>
      </c>
      <c r="M3" t="str">
        <f t="shared" ref="M3:M11" si="1">B19</f>
        <v>Ron Weasley</v>
      </c>
      <c r="N3">
        <f t="shared" ref="N3:N11" si="2">GETPIVOTDATA("[Measures].[Count of Dialogue ID]",$B$16,"[Characters].[Character Name]","[Characters].[Character Name].&amp;["&amp;M3&amp;"]")</f>
        <v>865</v>
      </c>
      <c r="P3" s="2" t="s">
        <v>227</v>
      </c>
      <c r="Q3" s="54">
        <v>8</v>
      </c>
      <c r="S3" s="2" t="s">
        <v>265</v>
      </c>
      <c r="T3" s="54">
        <v>12</v>
      </c>
    </row>
    <row r="4" spans="1:20" x14ac:dyDescent="0.25">
      <c r="A4" s="2" t="s">
        <v>31</v>
      </c>
      <c r="B4" s="26">
        <v>33</v>
      </c>
      <c r="C4" s="34">
        <v>142</v>
      </c>
      <c r="D4" s="34">
        <v>881</v>
      </c>
      <c r="E4" s="29">
        <v>9684</v>
      </c>
      <c r="G4" s="1" t="str">
        <f t="shared" si="0"/>
        <v>Harry Potter and the Prisoner of Azkaban</v>
      </c>
      <c r="H4" s="24">
        <f t="shared" si="0"/>
        <v>33</v>
      </c>
      <c r="I4" s="32">
        <f t="shared" si="0"/>
        <v>142</v>
      </c>
      <c r="J4" s="21">
        <f t="shared" si="0"/>
        <v>881</v>
      </c>
      <c r="M4" t="str">
        <f t="shared" si="1"/>
        <v>Hermione Granger</v>
      </c>
      <c r="N4">
        <f t="shared" si="2"/>
        <v>848</v>
      </c>
      <c r="P4" s="2" t="s">
        <v>228</v>
      </c>
      <c r="Q4" s="54">
        <v>12</v>
      </c>
      <c r="S4" s="2" t="s">
        <v>268</v>
      </c>
      <c r="T4" s="54">
        <v>7</v>
      </c>
    </row>
    <row r="5" spans="1:20" x14ac:dyDescent="0.25">
      <c r="A5" s="2" t="s">
        <v>32</v>
      </c>
      <c r="B5" s="26">
        <v>27</v>
      </c>
      <c r="C5" s="34">
        <v>157</v>
      </c>
      <c r="D5" s="34">
        <v>741</v>
      </c>
      <c r="E5" s="29">
        <v>8216</v>
      </c>
      <c r="G5" s="1" t="str">
        <f t="shared" si="0"/>
        <v>Harry Potter and the Goblet of Fire</v>
      </c>
      <c r="H5" s="24">
        <f t="shared" si="0"/>
        <v>27</v>
      </c>
      <c r="I5" s="32">
        <f t="shared" si="0"/>
        <v>157</v>
      </c>
      <c r="J5" s="21">
        <f t="shared" si="0"/>
        <v>741</v>
      </c>
      <c r="M5" t="str">
        <f t="shared" si="1"/>
        <v>Albus Dumbledore</v>
      </c>
      <c r="N5">
        <f t="shared" si="2"/>
        <v>474</v>
      </c>
      <c r="P5" s="2" t="s">
        <v>229</v>
      </c>
      <c r="Q5" s="54">
        <v>20</v>
      </c>
      <c r="S5" s="2" t="s">
        <v>264</v>
      </c>
      <c r="T5" s="54">
        <v>6</v>
      </c>
    </row>
    <row r="6" spans="1:20" x14ac:dyDescent="0.25">
      <c r="A6" s="2" t="s">
        <v>33</v>
      </c>
      <c r="B6" s="26">
        <v>27</v>
      </c>
      <c r="C6" s="34">
        <v>138</v>
      </c>
      <c r="D6" s="34">
        <v>1157</v>
      </c>
      <c r="E6" s="29">
        <v>9553</v>
      </c>
      <c r="G6" s="1" t="str">
        <f t="shared" si="0"/>
        <v>Harry Potter and the Order of the Phoenix</v>
      </c>
      <c r="H6" s="24">
        <f t="shared" si="0"/>
        <v>27</v>
      </c>
      <c r="I6" s="32">
        <f t="shared" si="0"/>
        <v>138</v>
      </c>
      <c r="J6" s="21">
        <f t="shared" si="0"/>
        <v>1157</v>
      </c>
      <c r="M6" t="str">
        <f t="shared" si="1"/>
        <v>Rubeus Hagrid</v>
      </c>
      <c r="N6">
        <f t="shared" si="2"/>
        <v>228</v>
      </c>
      <c r="P6" s="7" t="s">
        <v>24</v>
      </c>
      <c r="Q6" s="60">
        <v>71</v>
      </c>
      <c r="S6" s="2" t="s">
        <v>266</v>
      </c>
      <c r="T6" s="54">
        <v>4</v>
      </c>
    </row>
    <row r="7" spans="1:20" x14ac:dyDescent="0.25">
      <c r="A7" s="2" t="s">
        <v>34</v>
      </c>
      <c r="B7" s="26">
        <v>26</v>
      </c>
      <c r="C7" s="34">
        <v>153</v>
      </c>
      <c r="D7" s="34">
        <v>1070</v>
      </c>
      <c r="E7" s="29">
        <v>12245</v>
      </c>
      <c r="G7" s="1" t="str">
        <f t="shared" si="0"/>
        <v>Harry Potter and the Half-Blood Prince</v>
      </c>
      <c r="H7" s="24">
        <f t="shared" si="0"/>
        <v>26</v>
      </c>
      <c r="I7" s="32">
        <f t="shared" si="0"/>
        <v>153</v>
      </c>
      <c r="J7" s="21">
        <f t="shared" si="0"/>
        <v>1070</v>
      </c>
      <c r="M7" t="str">
        <f t="shared" si="1"/>
        <v>Severus Snape</v>
      </c>
      <c r="N7">
        <f t="shared" si="2"/>
        <v>168</v>
      </c>
      <c r="S7" s="7" t="s">
        <v>24</v>
      </c>
      <c r="T7" s="60">
        <v>74</v>
      </c>
    </row>
    <row r="8" spans="1:20" x14ac:dyDescent="0.25">
      <c r="A8" s="2" t="s">
        <v>35</v>
      </c>
      <c r="B8" s="26">
        <v>25</v>
      </c>
      <c r="C8" s="34">
        <v>146</v>
      </c>
      <c r="D8" s="34">
        <v>1012</v>
      </c>
      <c r="E8" s="29">
        <v>10923</v>
      </c>
      <c r="G8" s="1" t="str">
        <f t="shared" si="0"/>
        <v>Harry Potter and the Deathly Hallows Part 1</v>
      </c>
      <c r="H8" s="24">
        <f t="shared" si="0"/>
        <v>25</v>
      </c>
      <c r="I8" s="32">
        <f t="shared" si="0"/>
        <v>146</v>
      </c>
      <c r="J8" s="21">
        <f t="shared" si="0"/>
        <v>1012</v>
      </c>
      <c r="M8" t="str">
        <f t="shared" si="1"/>
        <v>Minerva McGonagall</v>
      </c>
      <c r="N8">
        <f t="shared" si="2"/>
        <v>130</v>
      </c>
    </row>
    <row r="9" spans="1:20" x14ac:dyDescent="0.25">
      <c r="A9" s="2" t="s">
        <v>36</v>
      </c>
      <c r="B9" s="26">
        <v>26</v>
      </c>
      <c r="C9" s="34">
        <v>130</v>
      </c>
      <c r="D9" s="34">
        <v>712</v>
      </c>
      <c r="E9" s="29">
        <v>6564</v>
      </c>
      <c r="G9" s="1" t="str">
        <f t="shared" si="0"/>
        <v>Harry Potter and the Deathly Hallows Part 2</v>
      </c>
      <c r="H9" s="24">
        <f t="shared" si="0"/>
        <v>26</v>
      </c>
      <c r="I9" s="32">
        <f t="shared" si="0"/>
        <v>130</v>
      </c>
      <c r="J9" s="21">
        <f t="shared" si="0"/>
        <v>712</v>
      </c>
      <c r="M9" t="str">
        <f t="shared" si="1"/>
        <v>Horace Slughorn</v>
      </c>
      <c r="N9">
        <f t="shared" si="2"/>
        <v>128</v>
      </c>
    </row>
    <row r="10" spans="1:20" x14ac:dyDescent="0.25">
      <c r="A10" s="7" t="s">
        <v>24</v>
      </c>
      <c r="B10" s="27">
        <v>234</v>
      </c>
      <c r="C10" s="35">
        <v>1179</v>
      </c>
      <c r="D10" s="35">
        <v>7444</v>
      </c>
      <c r="E10" s="30">
        <v>77759</v>
      </c>
      <c r="M10" t="str">
        <f t="shared" si="1"/>
        <v>Voldemort</v>
      </c>
      <c r="N10">
        <f t="shared" si="2"/>
        <v>118</v>
      </c>
    </row>
    <row r="11" spans="1:20" x14ac:dyDescent="0.25">
      <c r="M11" t="str">
        <f t="shared" si="1"/>
        <v>Neville Longbottom</v>
      </c>
      <c r="N11">
        <f t="shared" si="2"/>
        <v>111</v>
      </c>
    </row>
    <row r="15" spans="1:20" x14ac:dyDescent="0.25">
      <c r="G15"/>
    </row>
    <row r="16" spans="1:20" x14ac:dyDescent="0.25">
      <c r="B16" s="3" t="s">
        <v>40</v>
      </c>
      <c r="C16" s="3" t="s">
        <v>42</v>
      </c>
      <c r="D16" s="22"/>
      <c r="E16" s="22"/>
      <c r="F16" s="22"/>
      <c r="G16" s="22"/>
      <c r="H16" s="22"/>
      <c r="I16" s="22"/>
      <c r="J16" s="22"/>
      <c r="K16" s="23"/>
    </row>
    <row r="17" spans="1:14" x14ac:dyDescent="0.25">
      <c r="A17" s="1" t="s">
        <v>43</v>
      </c>
      <c r="B17" s="3" t="s">
        <v>23</v>
      </c>
      <c r="C17" s="4">
        <v>1</v>
      </c>
      <c r="D17" s="14">
        <v>2</v>
      </c>
      <c r="E17" s="14">
        <v>3</v>
      </c>
      <c r="F17" s="14">
        <v>4</v>
      </c>
      <c r="G17" s="14">
        <v>5</v>
      </c>
      <c r="H17" s="14">
        <v>6</v>
      </c>
      <c r="I17" s="14">
        <v>7</v>
      </c>
      <c r="J17" s="14">
        <v>8</v>
      </c>
      <c r="K17" s="52" t="s">
        <v>24</v>
      </c>
      <c r="M17" s="44" t="s">
        <v>23</v>
      </c>
      <c r="N17" s="48" t="s">
        <v>69</v>
      </c>
    </row>
    <row r="18" spans="1:14" x14ac:dyDescent="0.25">
      <c r="A18" t="str">
        <f t="shared" ref="A18:A49" si="3">COUNTA(C18:J18)&amp;" Movie(s)"</f>
        <v>8 Movie(s)</v>
      </c>
      <c r="B18" s="6" t="s">
        <v>4</v>
      </c>
      <c r="C18" s="25">
        <v>242</v>
      </c>
      <c r="D18" s="33">
        <v>268</v>
      </c>
      <c r="E18" s="33">
        <v>203</v>
      </c>
      <c r="F18" s="33">
        <v>161</v>
      </c>
      <c r="G18" s="33">
        <v>314</v>
      </c>
      <c r="H18" s="33">
        <v>266</v>
      </c>
      <c r="I18" s="33">
        <v>282</v>
      </c>
      <c r="J18" s="33">
        <v>186</v>
      </c>
      <c r="K18" s="53">
        <v>1922</v>
      </c>
      <c r="M18" s="45" t="s">
        <v>73</v>
      </c>
      <c r="N18" s="49">
        <v>89</v>
      </c>
    </row>
    <row r="19" spans="1:14" x14ac:dyDescent="0.25">
      <c r="A19" t="str">
        <f t="shared" si="3"/>
        <v>8 Movie(s)</v>
      </c>
      <c r="B19" s="2" t="s">
        <v>5</v>
      </c>
      <c r="C19" s="26">
        <v>142</v>
      </c>
      <c r="D19" s="34">
        <v>146</v>
      </c>
      <c r="E19" s="34">
        <v>102</v>
      </c>
      <c r="F19" s="34">
        <v>76</v>
      </c>
      <c r="G19" s="34">
        <v>53</v>
      </c>
      <c r="H19" s="34">
        <v>100</v>
      </c>
      <c r="I19" s="34">
        <v>167</v>
      </c>
      <c r="J19" s="34">
        <v>79</v>
      </c>
      <c r="K19" s="54">
        <v>865</v>
      </c>
      <c r="M19" s="46" t="s">
        <v>76</v>
      </c>
      <c r="N19" s="50">
        <v>26</v>
      </c>
    </row>
    <row r="20" spans="1:14" x14ac:dyDescent="0.25">
      <c r="A20" t="str">
        <f t="shared" si="3"/>
        <v>8 Movie(s)</v>
      </c>
      <c r="B20" s="2" t="s">
        <v>6</v>
      </c>
      <c r="C20" s="26">
        <v>97</v>
      </c>
      <c r="D20" s="34">
        <v>70</v>
      </c>
      <c r="E20" s="34">
        <v>131</v>
      </c>
      <c r="F20" s="34">
        <v>63</v>
      </c>
      <c r="G20" s="34">
        <v>94</v>
      </c>
      <c r="H20" s="34">
        <v>108</v>
      </c>
      <c r="I20" s="34">
        <v>221</v>
      </c>
      <c r="J20" s="34">
        <v>64</v>
      </c>
      <c r="K20" s="54">
        <v>848</v>
      </c>
      <c r="M20" s="46" t="s">
        <v>75</v>
      </c>
      <c r="N20" s="50">
        <v>18</v>
      </c>
    </row>
    <row r="21" spans="1:14" x14ac:dyDescent="0.25">
      <c r="A21" t="str">
        <f t="shared" si="3"/>
        <v>7 Movie(s)</v>
      </c>
      <c r="B21" s="2" t="s">
        <v>7</v>
      </c>
      <c r="C21" s="26">
        <v>24</v>
      </c>
      <c r="D21" s="34">
        <v>45</v>
      </c>
      <c r="E21" s="34">
        <v>37</v>
      </c>
      <c r="F21" s="34">
        <v>71</v>
      </c>
      <c r="G21" s="34">
        <v>99</v>
      </c>
      <c r="H21" s="34">
        <v>144</v>
      </c>
      <c r="I21" s="34"/>
      <c r="J21" s="34">
        <v>54</v>
      </c>
      <c r="K21" s="54">
        <v>474</v>
      </c>
      <c r="M21" s="46" t="s">
        <v>77</v>
      </c>
      <c r="N21" s="50">
        <v>8</v>
      </c>
    </row>
    <row r="22" spans="1:14" x14ac:dyDescent="0.25">
      <c r="A22" t="str">
        <f t="shared" si="3"/>
        <v>7 Movie(s)</v>
      </c>
      <c r="B22" s="2" t="s">
        <v>8</v>
      </c>
      <c r="C22" s="26">
        <v>86</v>
      </c>
      <c r="D22" s="34">
        <v>38</v>
      </c>
      <c r="E22" s="34">
        <v>31</v>
      </c>
      <c r="F22" s="34">
        <v>16</v>
      </c>
      <c r="G22" s="34">
        <v>24</v>
      </c>
      <c r="H22" s="34">
        <v>22</v>
      </c>
      <c r="I22" s="34">
        <v>11</v>
      </c>
      <c r="J22" s="34"/>
      <c r="K22" s="54">
        <v>228</v>
      </c>
      <c r="M22" s="46" t="s">
        <v>74</v>
      </c>
      <c r="N22" s="50">
        <v>7</v>
      </c>
    </row>
    <row r="23" spans="1:14" x14ac:dyDescent="0.25">
      <c r="A23" t="str">
        <f t="shared" si="3"/>
        <v>8 Movie(s)</v>
      </c>
      <c r="B23" s="2" t="s">
        <v>9</v>
      </c>
      <c r="C23" s="26">
        <v>10</v>
      </c>
      <c r="D23" s="34">
        <v>12</v>
      </c>
      <c r="E23" s="34">
        <v>28</v>
      </c>
      <c r="F23" s="34">
        <v>6</v>
      </c>
      <c r="G23" s="34">
        <v>29</v>
      </c>
      <c r="H23" s="34">
        <v>39</v>
      </c>
      <c r="I23" s="34">
        <v>4</v>
      </c>
      <c r="J23" s="34">
        <v>40</v>
      </c>
      <c r="K23" s="54">
        <v>168</v>
      </c>
      <c r="M23" s="46" t="s">
        <v>72</v>
      </c>
      <c r="N23" s="50">
        <v>4</v>
      </c>
    </row>
    <row r="24" spans="1:14" x14ac:dyDescent="0.25">
      <c r="A24" t="str">
        <f t="shared" si="3"/>
        <v>6 Movie(s)</v>
      </c>
      <c r="B24" s="2" t="s">
        <v>10</v>
      </c>
      <c r="C24" s="26">
        <v>31</v>
      </c>
      <c r="D24" s="34">
        <v>24</v>
      </c>
      <c r="E24" s="34">
        <v>11</v>
      </c>
      <c r="F24" s="34">
        <v>21</v>
      </c>
      <c r="G24" s="34">
        <v>24</v>
      </c>
      <c r="H24" s="34">
        <v>19</v>
      </c>
      <c r="I24" s="34"/>
      <c r="J24" s="34"/>
      <c r="K24" s="54">
        <v>130</v>
      </c>
      <c r="M24" s="46" t="s">
        <v>71</v>
      </c>
      <c r="N24" s="50">
        <v>6</v>
      </c>
    </row>
    <row r="25" spans="1:14" x14ac:dyDescent="0.25">
      <c r="A25" t="str">
        <f t="shared" si="3"/>
        <v>1 Movie(s)</v>
      </c>
      <c r="B25" s="2" t="s">
        <v>3</v>
      </c>
      <c r="C25" s="26"/>
      <c r="D25" s="34"/>
      <c r="E25" s="34"/>
      <c r="F25" s="34"/>
      <c r="G25" s="34"/>
      <c r="H25" s="34">
        <v>128</v>
      </c>
      <c r="I25" s="34"/>
      <c r="J25" s="34"/>
      <c r="K25" s="54">
        <v>128</v>
      </c>
      <c r="M25" s="46" t="s">
        <v>70</v>
      </c>
      <c r="N25" s="50">
        <v>8</v>
      </c>
    </row>
    <row r="26" spans="1:14" x14ac:dyDescent="0.25">
      <c r="A26" t="str">
        <f t="shared" si="3"/>
        <v>5 Movie(s)</v>
      </c>
      <c r="B26" s="2" t="s">
        <v>11</v>
      </c>
      <c r="C26" s="26">
        <v>10</v>
      </c>
      <c r="D26" s="34"/>
      <c r="E26" s="34"/>
      <c r="F26" s="34">
        <v>23</v>
      </c>
      <c r="G26" s="34">
        <v>11</v>
      </c>
      <c r="H26" s="34"/>
      <c r="I26" s="34">
        <v>28</v>
      </c>
      <c r="J26" s="34">
        <v>46</v>
      </c>
      <c r="K26" s="54">
        <v>118</v>
      </c>
      <c r="M26" s="47" t="s">
        <v>24</v>
      </c>
      <c r="N26" s="51">
        <v>166</v>
      </c>
    </row>
    <row r="27" spans="1:14" x14ac:dyDescent="0.25">
      <c r="A27" t="str">
        <f t="shared" si="3"/>
        <v>8 Movie(s)</v>
      </c>
      <c r="B27" s="2" t="s">
        <v>12</v>
      </c>
      <c r="C27" s="26">
        <v>18</v>
      </c>
      <c r="D27" s="34">
        <v>7</v>
      </c>
      <c r="E27" s="34">
        <v>11</v>
      </c>
      <c r="F27" s="34">
        <v>13</v>
      </c>
      <c r="G27" s="34">
        <v>22</v>
      </c>
      <c r="H27" s="34">
        <v>4</v>
      </c>
      <c r="I27" s="34">
        <v>1</v>
      </c>
      <c r="J27" s="34">
        <v>35</v>
      </c>
      <c r="K27" s="54">
        <v>111</v>
      </c>
    </row>
    <row r="28" spans="1:14" x14ac:dyDescent="0.25">
      <c r="A28" t="str">
        <f t="shared" si="3"/>
        <v>5 Movie(s)</v>
      </c>
      <c r="B28" s="2" t="s">
        <v>13</v>
      </c>
      <c r="C28" s="26"/>
      <c r="D28" s="34"/>
      <c r="E28" s="34">
        <v>65</v>
      </c>
      <c r="F28" s="34"/>
      <c r="G28" s="34">
        <v>21</v>
      </c>
      <c r="H28" s="34">
        <v>6</v>
      </c>
      <c r="I28" s="34">
        <v>12</v>
      </c>
      <c r="J28" s="34">
        <v>6</v>
      </c>
      <c r="K28" s="54">
        <v>110</v>
      </c>
      <c r="M28" t="str">
        <f>Dashboard!T21</f>
        <v>8 Movie(s)</v>
      </c>
    </row>
    <row r="29" spans="1:14" x14ac:dyDescent="0.25">
      <c r="A29" t="str">
        <f t="shared" si="3"/>
        <v>8 Movie(s)</v>
      </c>
      <c r="B29" s="2" t="s">
        <v>14</v>
      </c>
      <c r="C29" s="26">
        <v>13</v>
      </c>
      <c r="D29" s="34">
        <v>25</v>
      </c>
      <c r="E29" s="34">
        <v>19</v>
      </c>
      <c r="F29" s="34">
        <v>3</v>
      </c>
      <c r="G29" s="34">
        <v>8</v>
      </c>
      <c r="H29" s="34">
        <v>27</v>
      </c>
      <c r="I29" s="34">
        <v>2</v>
      </c>
      <c r="J29" s="34">
        <v>6</v>
      </c>
      <c r="K29" s="54">
        <v>103</v>
      </c>
      <c r="M29" t="str">
        <f t="array" ref="M29">_xlfn.TEXTJOIN(" / ",TRUE,IF(A18:A183=M28,B18:B183,""))</f>
        <v>Harry Potter / Ron Weasley / Hermione Granger / Severus Snape / Neville Longbottom / Draco Malfoy / Fred Weasley / Ginny Weasley</v>
      </c>
    </row>
    <row r="30" spans="1:14" x14ac:dyDescent="0.25">
      <c r="A30" t="str">
        <f t="shared" si="3"/>
        <v>3 Movie(s)</v>
      </c>
      <c r="B30" s="2" t="s">
        <v>79</v>
      </c>
      <c r="C30" s="26"/>
      <c r="D30" s="34"/>
      <c r="E30" s="34"/>
      <c r="F30" s="34">
        <v>55</v>
      </c>
      <c r="G30" s="34">
        <v>20</v>
      </c>
      <c r="H30" s="34"/>
      <c r="I30" s="34">
        <v>18</v>
      </c>
      <c r="J30" s="34"/>
      <c r="K30" s="54">
        <v>93</v>
      </c>
    </row>
    <row r="31" spans="1:14" x14ac:dyDescent="0.25">
      <c r="A31" t="str">
        <f t="shared" si="3"/>
        <v>8 Movie(s)</v>
      </c>
      <c r="B31" s="2" t="s">
        <v>80</v>
      </c>
      <c r="C31" s="26">
        <v>5</v>
      </c>
      <c r="D31" s="34">
        <v>7</v>
      </c>
      <c r="E31" s="34">
        <v>21</v>
      </c>
      <c r="F31" s="34">
        <v>19</v>
      </c>
      <c r="G31" s="34">
        <v>15</v>
      </c>
      <c r="H31" s="34">
        <v>14</v>
      </c>
      <c r="I31" s="34">
        <v>10</v>
      </c>
      <c r="J31" s="34">
        <v>1</v>
      </c>
      <c r="K31" s="54">
        <v>92</v>
      </c>
    </row>
    <row r="32" spans="1:14" x14ac:dyDescent="0.25">
      <c r="A32" t="str">
        <f t="shared" si="3"/>
        <v>7 Movie(s)</v>
      </c>
      <c r="B32" s="2" t="s">
        <v>81</v>
      </c>
      <c r="C32" s="26"/>
      <c r="D32" s="34">
        <v>14</v>
      </c>
      <c r="E32" s="34">
        <v>10</v>
      </c>
      <c r="F32" s="34">
        <v>19</v>
      </c>
      <c r="G32" s="34">
        <v>23</v>
      </c>
      <c r="H32" s="34">
        <v>9</v>
      </c>
      <c r="I32" s="34">
        <v>12</v>
      </c>
      <c r="J32" s="34">
        <v>1</v>
      </c>
      <c r="K32" s="54">
        <v>88</v>
      </c>
    </row>
    <row r="33" spans="1:11" x14ac:dyDescent="0.25">
      <c r="A33" t="str">
        <f t="shared" si="3"/>
        <v>2 Movie(s)</v>
      </c>
      <c r="B33" s="2" t="s">
        <v>15</v>
      </c>
      <c r="C33" s="26"/>
      <c r="D33" s="34"/>
      <c r="E33" s="34"/>
      <c r="F33" s="34"/>
      <c r="G33" s="34">
        <v>80</v>
      </c>
      <c r="H33" s="34"/>
      <c r="I33" s="34">
        <v>8</v>
      </c>
      <c r="J33" s="34"/>
      <c r="K33" s="54">
        <v>88</v>
      </c>
    </row>
    <row r="34" spans="1:11" x14ac:dyDescent="0.25">
      <c r="A34" t="str">
        <f t="shared" si="3"/>
        <v>4 Movie(s)</v>
      </c>
      <c r="B34" s="2" t="s">
        <v>82</v>
      </c>
      <c r="C34" s="26"/>
      <c r="D34" s="34"/>
      <c r="E34" s="34">
        <v>32</v>
      </c>
      <c r="F34" s="34">
        <v>11</v>
      </c>
      <c r="G34" s="34">
        <v>41</v>
      </c>
      <c r="H34" s="34"/>
      <c r="I34" s="34"/>
      <c r="J34" s="34">
        <v>2</v>
      </c>
      <c r="K34" s="54">
        <v>86</v>
      </c>
    </row>
    <row r="35" spans="1:11" x14ac:dyDescent="0.25">
      <c r="A35" t="str">
        <f t="shared" si="3"/>
        <v>4 Movie(s)</v>
      </c>
      <c r="B35" s="2" t="s">
        <v>83</v>
      </c>
      <c r="C35" s="26"/>
      <c r="D35" s="34">
        <v>5</v>
      </c>
      <c r="E35" s="34">
        <v>37</v>
      </c>
      <c r="F35" s="34">
        <v>6</v>
      </c>
      <c r="G35" s="34">
        <v>38</v>
      </c>
      <c r="H35" s="34"/>
      <c r="I35" s="34"/>
      <c r="J35" s="34"/>
      <c r="K35" s="54">
        <v>86</v>
      </c>
    </row>
    <row r="36" spans="1:11" x14ac:dyDescent="0.25">
      <c r="A36" t="str">
        <f t="shared" si="3"/>
        <v>7 Movie(s)</v>
      </c>
      <c r="B36" s="2" t="s">
        <v>84</v>
      </c>
      <c r="C36" s="26">
        <v>5</v>
      </c>
      <c r="D36" s="34">
        <v>5</v>
      </c>
      <c r="E36" s="34">
        <v>21</v>
      </c>
      <c r="F36" s="34">
        <v>18</v>
      </c>
      <c r="G36" s="34">
        <v>11</v>
      </c>
      <c r="H36" s="34">
        <v>9</v>
      </c>
      <c r="I36" s="34">
        <v>9</v>
      </c>
      <c r="J36" s="34"/>
      <c r="K36" s="54">
        <v>78</v>
      </c>
    </row>
    <row r="37" spans="1:11" x14ac:dyDescent="0.25">
      <c r="A37" t="str">
        <f t="shared" si="3"/>
        <v>5 Movie(s)</v>
      </c>
      <c r="B37" s="2" t="s">
        <v>85</v>
      </c>
      <c r="C37" s="26">
        <v>25</v>
      </c>
      <c r="D37" s="34">
        <v>23</v>
      </c>
      <c r="E37" s="34">
        <v>11</v>
      </c>
      <c r="F37" s="34"/>
      <c r="G37" s="34">
        <v>8</v>
      </c>
      <c r="H37" s="34"/>
      <c r="I37" s="34">
        <v>6</v>
      </c>
      <c r="J37" s="34"/>
      <c r="K37" s="54">
        <v>73</v>
      </c>
    </row>
    <row r="38" spans="1:11" x14ac:dyDescent="0.25">
      <c r="A38" t="str">
        <f t="shared" si="3"/>
        <v>8 Movie(s)</v>
      </c>
      <c r="B38" s="2" t="s">
        <v>86</v>
      </c>
      <c r="C38" s="26">
        <v>1</v>
      </c>
      <c r="D38" s="34">
        <v>3</v>
      </c>
      <c r="E38" s="34">
        <v>1</v>
      </c>
      <c r="F38" s="34">
        <v>2</v>
      </c>
      <c r="G38" s="34">
        <v>10</v>
      </c>
      <c r="H38" s="34">
        <v>36</v>
      </c>
      <c r="I38" s="34">
        <v>8</v>
      </c>
      <c r="J38" s="34">
        <v>12</v>
      </c>
      <c r="K38" s="54">
        <v>73</v>
      </c>
    </row>
    <row r="39" spans="1:11" x14ac:dyDescent="0.25">
      <c r="A39" t="str">
        <f t="shared" si="3"/>
        <v>4 Movie(s)</v>
      </c>
      <c r="B39" s="2" t="s">
        <v>16</v>
      </c>
      <c r="C39" s="26"/>
      <c r="D39" s="34"/>
      <c r="E39" s="34"/>
      <c r="F39" s="34"/>
      <c r="G39" s="34">
        <v>19</v>
      </c>
      <c r="H39" s="34">
        <v>20</v>
      </c>
      <c r="I39" s="34">
        <v>15</v>
      </c>
      <c r="J39" s="34">
        <v>12</v>
      </c>
      <c r="K39" s="54">
        <v>66</v>
      </c>
    </row>
    <row r="40" spans="1:11" x14ac:dyDescent="0.25">
      <c r="A40" t="str">
        <f t="shared" si="3"/>
        <v>5 Movie(s)</v>
      </c>
      <c r="B40" s="2" t="s">
        <v>17</v>
      </c>
      <c r="C40" s="26"/>
      <c r="D40" s="34">
        <v>27</v>
      </c>
      <c r="E40" s="34"/>
      <c r="F40" s="34">
        <v>4</v>
      </c>
      <c r="G40" s="34">
        <v>22</v>
      </c>
      <c r="H40" s="34"/>
      <c r="I40" s="34">
        <v>6</v>
      </c>
      <c r="J40" s="34">
        <v>4</v>
      </c>
      <c r="K40" s="54">
        <v>63</v>
      </c>
    </row>
    <row r="41" spans="1:11" x14ac:dyDescent="0.25">
      <c r="A41" t="str">
        <f t="shared" si="3"/>
        <v>2 Movie(s)</v>
      </c>
      <c r="B41" s="2" t="s">
        <v>1</v>
      </c>
      <c r="C41" s="26"/>
      <c r="D41" s="34">
        <v>32</v>
      </c>
      <c r="E41" s="34"/>
      <c r="F41" s="34"/>
      <c r="G41" s="34"/>
      <c r="H41" s="34">
        <v>29</v>
      </c>
      <c r="I41" s="34"/>
      <c r="J41" s="34"/>
      <c r="K41" s="54">
        <v>61</v>
      </c>
    </row>
    <row r="42" spans="1:11" x14ac:dyDescent="0.25">
      <c r="A42" t="str">
        <f t="shared" si="3"/>
        <v>4 Movie(s)</v>
      </c>
      <c r="B42" s="2" t="s">
        <v>87</v>
      </c>
      <c r="C42" s="26"/>
      <c r="D42" s="34"/>
      <c r="E42" s="34"/>
      <c r="F42" s="34"/>
      <c r="G42" s="34">
        <v>20</v>
      </c>
      <c r="H42" s="34">
        <v>16</v>
      </c>
      <c r="I42" s="34">
        <v>8</v>
      </c>
      <c r="J42" s="34">
        <v>16</v>
      </c>
      <c r="K42" s="54">
        <v>60</v>
      </c>
    </row>
    <row r="43" spans="1:11" x14ac:dyDescent="0.25">
      <c r="A43" t="str">
        <f t="shared" si="3"/>
        <v>7 Movie(s)</v>
      </c>
      <c r="B43" s="2" t="s">
        <v>88</v>
      </c>
      <c r="C43" s="26">
        <v>5</v>
      </c>
      <c r="D43" s="34">
        <v>20</v>
      </c>
      <c r="E43" s="34">
        <v>7</v>
      </c>
      <c r="F43" s="34"/>
      <c r="G43" s="34">
        <v>12</v>
      </c>
      <c r="H43" s="34">
        <v>9</v>
      </c>
      <c r="I43" s="34">
        <v>3</v>
      </c>
      <c r="J43" s="34">
        <v>1</v>
      </c>
      <c r="K43" s="54">
        <v>57</v>
      </c>
    </row>
    <row r="44" spans="1:11" x14ac:dyDescent="0.25">
      <c r="A44" t="str">
        <f t="shared" si="3"/>
        <v>3 Movie(s)</v>
      </c>
      <c r="B44" s="2" t="s">
        <v>89</v>
      </c>
      <c r="C44" s="26"/>
      <c r="D44" s="34">
        <v>37</v>
      </c>
      <c r="E44" s="34"/>
      <c r="F44" s="34"/>
      <c r="G44" s="34">
        <v>5</v>
      </c>
      <c r="H44" s="34"/>
      <c r="I44" s="34">
        <v>13</v>
      </c>
      <c r="J44" s="34"/>
      <c r="K44" s="54">
        <v>55</v>
      </c>
    </row>
    <row r="45" spans="1:11" x14ac:dyDescent="0.25">
      <c r="A45" t="str">
        <f t="shared" si="3"/>
        <v>1 Movie(s)</v>
      </c>
      <c r="B45" s="2" t="s">
        <v>0</v>
      </c>
      <c r="C45" s="26"/>
      <c r="D45" s="34">
        <v>47</v>
      </c>
      <c r="E45" s="34"/>
      <c r="F45" s="34"/>
      <c r="G45" s="34"/>
      <c r="H45" s="34"/>
      <c r="I45" s="34"/>
      <c r="J45" s="34"/>
      <c r="K45" s="54">
        <v>47</v>
      </c>
    </row>
    <row r="46" spans="1:11" x14ac:dyDescent="0.25">
      <c r="A46" t="str">
        <f t="shared" si="3"/>
        <v>7 Movie(s)</v>
      </c>
      <c r="B46" s="2" t="s">
        <v>90</v>
      </c>
      <c r="C46" s="26">
        <v>8</v>
      </c>
      <c r="D46" s="34">
        <v>4</v>
      </c>
      <c r="E46" s="34">
        <v>9</v>
      </c>
      <c r="F46" s="34">
        <v>4</v>
      </c>
      <c r="G46" s="34">
        <v>3</v>
      </c>
      <c r="H46" s="34">
        <v>1</v>
      </c>
      <c r="I46" s="34"/>
      <c r="J46" s="34">
        <v>8</v>
      </c>
      <c r="K46" s="54">
        <v>37</v>
      </c>
    </row>
    <row r="47" spans="1:11" x14ac:dyDescent="0.25">
      <c r="A47" t="str">
        <f t="shared" si="3"/>
        <v>3 Movie(s)</v>
      </c>
      <c r="B47" s="2" t="s">
        <v>91</v>
      </c>
      <c r="C47" s="26">
        <v>3</v>
      </c>
      <c r="D47" s="34"/>
      <c r="E47" s="34"/>
      <c r="F47" s="34"/>
      <c r="G47" s="34"/>
      <c r="H47" s="34"/>
      <c r="I47" s="34">
        <v>3</v>
      </c>
      <c r="J47" s="34">
        <v>30</v>
      </c>
      <c r="K47" s="54">
        <v>36</v>
      </c>
    </row>
    <row r="48" spans="1:11" x14ac:dyDescent="0.25">
      <c r="A48" t="str">
        <f t="shared" si="3"/>
        <v>4 Movie(s)</v>
      </c>
      <c r="B48" s="2" t="s">
        <v>92</v>
      </c>
      <c r="C48" s="26">
        <v>17</v>
      </c>
      <c r="D48" s="34">
        <v>6</v>
      </c>
      <c r="E48" s="34"/>
      <c r="F48" s="34"/>
      <c r="G48" s="34">
        <v>9</v>
      </c>
      <c r="H48" s="34"/>
      <c r="I48" s="34">
        <v>4</v>
      </c>
      <c r="J48" s="34"/>
      <c r="K48" s="54">
        <v>36</v>
      </c>
    </row>
    <row r="49" spans="1:11" x14ac:dyDescent="0.25">
      <c r="A49" t="str">
        <f t="shared" si="3"/>
        <v>6 Movie(s)</v>
      </c>
      <c r="B49" s="2" t="s">
        <v>93</v>
      </c>
      <c r="C49" s="26">
        <v>17</v>
      </c>
      <c r="D49" s="34">
        <v>5</v>
      </c>
      <c r="E49" s="34">
        <v>3</v>
      </c>
      <c r="F49" s="34"/>
      <c r="G49" s="34">
        <v>2</v>
      </c>
      <c r="H49" s="34"/>
      <c r="I49" s="34">
        <v>4</v>
      </c>
      <c r="J49" s="34">
        <v>2</v>
      </c>
      <c r="K49" s="54">
        <v>33</v>
      </c>
    </row>
    <row r="50" spans="1:11" x14ac:dyDescent="0.25">
      <c r="A50" t="str">
        <f t="shared" ref="A50:A81" si="4">COUNTA(C50:J50)&amp;" Movie(s)"</f>
        <v>1 Movie(s)</v>
      </c>
      <c r="B50" s="2" t="s">
        <v>94</v>
      </c>
      <c r="C50" s="26"/>
      <c r="D50" s="34"/>
      <c r="E50" s="34"/>
      <c r="F50" s="34">
        <v>26</v>
      </c>
      <c r="G50" s="34"/>
      <c r="H50" s="34"/>
      <c r="I50" s="34"/>
      <c r="J50" s="34"/>
      <c r="K50" s="54">
        <v>26</v>
      </c>
    </row>
    <row r="51" spans="1:11" x14ac:dyDescent="0.25">
      <c r="A51" t="str">
        <f t="shared" si="4"/>
        <v>6 Movie(s)</v>
      </c>
      <c r="B51" s="2" t="s">
        <v>95</v>
      </c>
      <c r="C51" s="26">
        <v>6</v>
      </c>
      <c r="D51" s="34">
        <v>7</v>
      </c>
      <c r="E51" s="34">
        <v>4</v>
      </c>
      <c r="F51" s="34"/>
      <c r="G51" s="34">
        <v>2</v>
      </c>
      <c r="H51" s="34">
        <v>2</v>
      </c>
      <c r="I51" s="34"/>
      <c r="J51" s="34">
        <v>4</v>
      </c>
      <c r="K51" s="54">
        <v>25</v>
      </c>
    </row>
    <row r="52" spans="1:11" x14ac:dyDescent="0.25">
      <c r="A52" t="str">
        <f t="shared" si="4"/>
        <v>1 Movie(s)</v>
      </c>
      <c r="B52" s="2" t="s">
        <v>96</v>
      </c>
      <c r="C52" s="26"/>
      <c r="D52" s="34"/>
      <c r="E52" s="34"/>
      <c r="F52" s="34"/>
      <c r="G52" s="34"/>
      <c r="H52" s="34"/>
      <c r="I52" s="34">
        <v>25</v>
      </c>
      <c r="J52" s="34"/>
      <c r="K52" s="54">
        <v>25</v>
      </c>
    </row>
    <row r="53" spans="1:11" x14ac:dyDescent="0.25">
      <c r="A53" t="str">
        <f t="shared" si="4"/>
        <v>5 Movie(s)</v>
      </c>
      <c r="B53" s="2" t="s">
        <v>97</v>
      </c>
      <c r="C53" s="26">
        <v>9</v>
      </c>
      <c r="D53" s="34">
        <v>6</v>
      </c>
      <c r="E53" s="34">
        <v>5</v>
      </c>
      <c r="F53" s="34"/>
      <c r="G53" s="34">
        <v>1</v>
      </c>
      <c r="H53" s="34"/>
      <c r="I53" s="34">
        <v>1</v>
      </c>
      <c r="J53" s="34"/>
      <c r="K53" s="54">
        <v>22</v>
      </c>
    </row>
    <row r="54" spans="1:11" x14ac:dyDescent="0.25">
      <c r="A54" t="str">
        <f t="shared" si="4"/>
        <v>1 Movie(s)</v>
      </c>
      <c r="B54" s="2" t="s">
        <v>98</v>
      </c>
      <c r="C54" s="26"/>
      <c r="D54" s="34"/>
      <c r="E54" s="34"/>
      <c r="F54" s="34">
        <v>22</v>
      </c>
      <c r="G54" s="34"/>
      <c r="H54" s="34"/>
      <c r="I54" s="34"/>
      <c r="J54" s="34"/>
      <c r="K54" s="54">
        <v>22</v>
      </c>
    </row>
    <row r="55" spans="1:11" x14ac:dyDescent="0.25">
      <c r="A55" t="str">
        <f t="shared" si="4"/>
        <v>3 Movie(s)</v>
      </c>
      <c r="B55" s="2" t="s">
        <v>18</v>
      </c>
      <c r="C55" s="26"/>
      <c r="D55" s="34"/>
      <c r="E55" s="34">
        <v>9</v>
      </c>
      <c r="F55" s="34"/>
      <c r="G55" s="34">
        <v>10</v>
      </c>
      <c r="H55" s="34"/>
      <c r="I55" s="34"/>
      <c r="J55" s="34">
        <v>2</v>
      </c>
      <c r="K55" s="54">
        <v>21</v>
      </c>
    </row>
    <row r="56" spans="1:11" x14ac:dyDescent="0.25">
      <c r="A56" t="str">
        <f t="shared" si="4"/>
        <v>2 Movie(s)</v>
      </c>
      <c r="B56" s="2" t="s">
        <v>99</v>
      </c>
      <c r="C56" s="26"/>
      <c r="D56" s="34">
        <v>14</v>
      </c>
      <c r="E56" s="34"/>
      <c r="F56" s="34">
        <v>6</v>
      </c>
      <c r="G56" s="34"/>
      <c r="H56" s="34"/>
      <c r="I56" s="34"/>
      <c r="J56" s="34"/>
      <c r="K56" s="54">
        <v>20</v>
      </c>
    </row>
    <row r="57" spans="1:11" x14ac:dyDescent="0.25">
      <c r="A57" t="str">
        <f t="shared" si="4"/>
        <v>1 Movie(s)</v>
      </c>
      <c r="B57" s="2" t="s">
        <v>100</v>
      </c>
      <c r="C57" s="26"/>
      <c r="D57" s="34"/>
      <c r="E57" s="34"/>
      <c r="F57" s="34"/>
      <c r="G57" s="34"/>
      <c r="H57" s="34"/>
      <c r="I57" s="34"/>
      <c r="J57" s="34">
        <v>18</v>
      </c>
      <c r="K57" s="54">
        <v>18</v>
      </c>
    </row>
    <row r="58" spans="1:11" x14ac:dyDescent="0.25">
      <c r="A58" t="str">
        <f t="shared" si="4"/>
        <v>3 Movie(s)</v>
      </c>
      <c r="B58" s="2" t="s">
        <v>101</v>
      </c>
      <c r="C58" s="26"/>
      <c r="D58" s="34"/>
      <c r="E58" s="34"/>
      <c r="F58" s="34">
        <v>1</v>
      </c>
      <c r="G58" s="34">
        <v>14</v>
      </c>
      <c r="H58" s="34"/>
      <c r="I58" s="34"/>
      <c r="J58" s="34">
        <v>2</v>
      </c>
      <c r="K58" s="54">
        <v>17</v>
      </c>
    </row>
    <row r="59" spans="1:11" x14ac:dyDescent="0.25">
      <c r="A59" t="str">
        <f t="shared" si="4"/>
        <v>1 Movie(s)</v>
      </c>
      <c r="B59" s="2" t="s">
        <v>19</v>
      </c>
      <c r="C59" s="26">
        <v>17</v>
      </c>
      <c r="D59" s="34"/>
      <c r="E59" s="34"/>
      <c r="F59" s="34"/>
      <c r="G59" s="34"/>
      <c r="H59" s="34"/>
      <c r="I59" s="34"/>
      <c r="J59" s="34"/>
      <c r="K59" s="54">
        <v>17</v>
      </c>
    </row>
    <row r="60" spans="1:11" x14ac:dyDescent="0.25">
      <c r="A60" t="str">
        <f t="shared" si="4"/>
        <v>4 Movie(s)</v>
      </c>
      <c r="B60" s="2" t="s">
        <v>102</v>
      </c>
      <c r="C60" s="26"/>
      <c r="D60" s="34"/>
      <c r="E60" s="34"/>
      <c r="F60" s="34">
        <v>1</v>
      </c>
      <c r="G60" s="34">
        <v>9</v>
      </c>
      <c r="H60" s="34"/>
      <c r="I60" s="34">
        <v>2</v>
      </c>
      <c r="J60" s="34">
        <v>4</v>
      </c>
      <c r="K60" s="54">
        <v>16</v>
      </c>
    </row>
    <row r="61" spans="1:11" x14ac:dyDescent="0.25">
      <c r="A61" t="str">
        <f t="shared" si="4"/>
        <v>3 Movie(s)</v>
      </c>
      <c r="B61" s="2" t="s">
        <v>20</v>
      </c>
      <c r="C61" s="26">
        <v>3</v>
      </c>
      <c r="D61" s="34"/>
      <c r="E61" s="34"/>
      <c r="F61" s="34"/>
      <c r="G61" s="34"/>
      <c r="H61" s="34"/>
      <c r="I61" s="34">
        <v>4</v>
      </c>
      <c r="J61" s="34">
        <v>9</v>
      </c>
      <c r="K61" s="54">
        <v>16</v>
      </c>
    </row>
    <row r="62" spans="1:11" x14ac:dyDescent="0.25">
      <c r="A62" t="str">
        <f t="shared" si="4"/>
        <v>3 Movie(s)</v>
      </c>
      <c r="B62" s="2" t="s">
        <v>103</v>
      </c>
      <c r="C62" s="26">
        <v>8</v>
      </c>
      <c r="D62" s="34">
        <v>7</v>
      </c>
      <c r="E62" s="34"/>
      <c r="F62" s="34"/>
      <c r="G62" s="34"/>
      <c r="H62" s="34"/>
      <c r="I62" s="34"/>
      <c r="J62" s="34">
        <v>1</v>
      </c>
      <c r="K62" s="54">
        <v>16</v>
      </c>
    </row>
    <row r="63" spans="1:11" x14ac:dyDescent="0.25">
      <c r="A63" t="str">
        <f t="shared" si="4"/>
        <v>3 Movie(s)</v>
      </c>
      <c r="B63" s="2" t="s">
        <v>2</v>
      </c>
      <c r="C63" s="26"/>
      <c r="D63" s="34"/>
      <c r="E63" s="34">
        <v>5</v>
      </c>
      <c r="F63" s="34">
        <v>8</v>
      </c>
      <c r="G63" s="34"/>
      <c r="H63" s="34"/>
      <c r="I63" s="34">
        <v>3</v>
      </c>
      <c r="J63" s="34"/>
      <c r="K63" s="54">
        <v>16</v>
      </c>
    </row>
    <row r="64" spans="1:11" x14ac:dyDescent="0.25">
      <c r="A64" t="str">
        <f t="shared" si="4"/>
        <v>2 Movie(s)</v>
      </c>
      <c r="B64" s="2" t="s">
        <v>104</v>
      </c>
      <c r="C64" s="26">
        <v>13</v>
      </c>
      <c r="D64" s="34"/>
      <c r="E64" s="34"/>
      <c r="F64" s="34"/>
      <c r="G64" s="34">
        <v>2</v>
      </c>
      <c r="H64" s="34"/>
      <c r="I64" s="34"/>
      <c r="J64" s="34"/>
      <c r="K64" s="54">
        <v>15</v>
      </c>
    </row>
    <row r="65" spans="1:11" x14ac:dyDescent="0.25">
      <c r="A65" t="str">
        <f t="shared" si="4"/>
        <v>1 Movie(s)</v>
      </c>
      <c r="B65" s="2" t="s">
        <v>105</v>
      </c>
      <c r="C65" s="26"/>
      <c r="D65" s="34"/>
      <c r="E65" s="34"/>
      <c r="F65" s="34">
        <v>15</v>
      </c>
      <c r="G65" s="34"/>
      <c r="H65" s="34"/>
      <c r="I65" s="34"/>
      <c r="J65" s="34"/>
      <c r="K65" s="54">
        <v>15</v>
      </c>
    </row>
    <row r="66" spans="1:11" x14ac:dyDescent="0.25">
      <c r="A66" t="str">
        <f t="shared" si="4"/>
        <v>2 Movie(s)</v>
      </c>
      <c r="B66" s="2" t="s">
        <v>106</v>
      </c>
      <c r="C66" s="26"/>
      <c r="D66" s="34"/>
      <c r="E66" s="34"/>
      <c r="F66" s="34"/>
      <c r="G66" s="34">
        <v>5</v>
      </c>
      <c r="H66" s="34"/>
      <c r="I66" s="34">
        <v>10</v>
      </c>
      <c r="J66" s="34"/>
      <c r="K66" s="54">
        <v>15</v>
      </c>
    </row>
    <row r="67" spans="1:11" x14ac:dyDescent="0.25">
      <c r="A67" t="str">
        <f t="shared" si="4"/>
        <v>2 Movie(s)</v>
      </c>
      <c r="B67" s="2" t="s">
        <v>107</v>
      </c>
      <c r="C67" s="26"/>
      <c r="D67" s="34">
        <v>11</v>
      </c>
      <c r="E67" s="34">
        <v>4</v>
      </c>
      <c r="F67" s="34"/>
      <c r="G67" s="34"/>
      <c r="H67" s="34"/>
      <c r="I67" s="34"/>
      <c r="J67" s="34"/>
      <c r="K67" s="54">
        <v>15</v>
      </c>
    </row>
    <row r="68" spans="1:11" x14ac:dyDescent="0.25">
      <c r="A68" t="str">
        <f t="shared" si="4"/>
        <v>3 Movie(s)</v>
      </c>
      <c r="B68" s="2" t="s">
        <v>108</v>
      </c>
      <c r="C68" s="26">
        <v>5</v>
      </c>
      <c r="D68" s="34">
        <v>4</v>
      </c>
      <c r="E68" s="34"/>
      <c r="F68" s="34"/>
      <c r="G68" s="34">
        <v>6</v>
      </c>
      <c r="H68" s="34"/>
      <c r="I68" s="34"/>
      <c r="J68" s="34"/>
      <c r="K68" s="54">
        <v>15</v>
      </c>
    </row>
    <row r="69" spans="1:11" x14ac:dyDescent="0.25">
      <c r="A69" t="str">
        <f t="shared" si="4"/>
        <v>1 Movie(s)</v>
      </c>
      <c r="B69" s="2" t="s">
        <v>109</v>
      </c>
      <c r="C69" s="26"/>
      <c r="D69" s="34"/>
      <c r="E69" s="34"/>
      <c r="F69" s="34"/>
      <c r="G69" s="34"/>
      <c r="H69" s="34"/>
      <c r="I69" s="34">
        <v>14</v>
      </c>
      <c r="J69" s="34"/>
      <c r="K69" s="54">
        <v>14</v>
      </c>
    </row>
    <row r="70" spans="1:11" x14ac:dyDescent="0.25">
      <c r="A70" t="str">
        <f t="shared" si="4"/>
        <v>3 Movie(s)</v>
      </c>
      <c r="B70" s="2" t="s">
        <v>110</v>
      </c>
      <c r="C70" s="26">
        <v>9</v>
      </c>
      <c r="D70" s="34">
        <v>2</v>
      </c>
      <c r="E70" s="34"/>
      <c r="F70" s="34"/>
      <c r="G70" s="34">
        <v>2</v>
      </c>
      <c r="H70" s="34"/>
      <c r="I70" s="34"/>
      <c r="J70" s="34"/>
      <c r="K70" s="54">
        <v>13</v>
      </c>
    </row>
    <row r="71" spans="1:11" x14ac:dyDescent="0.25">
      <c r="A71" t="str">
        <f t="shared" si="4"/>
        <v>1 Movie(s)</v>
      </c>
      <c r="B71" s="2" t="s">
        <v>111</v>
      </c>
      <c r="C71" s="26"/>
      <c r="D71" s="34"/>
      <c r="E71" s="34"/>
      <c r="F71" s="34"/>
      <c r="G71" s="34"/>
      <c r="H71" s="34"/>
      <c r="I71" s="34">
        <v>13</v>
      </c>
      <c r="J71" s="34"/>
      <c r="K71" s="54">
        <v>13</v>
      </c>
    </row>
    <row r="72" spans="1:11" x14ac:dyDescent="0.25">
      <c r="A72" t="str">
        <f t="shared" si="4"/>
        <v>5 Movie(s)</v>
      </c>
      <c r="B72" s="2" t="s">
        <v>112</v>
      </c>
      <c r="C72" s="26">
        <v>1</v>
      </c>
      <c r="D72" s="34">
        <v>9</v>
      </c>
      <c r="E72" s="34">
        <v>1</v>
      </c>
      <c r="F72" s="34"/>
      <c r="G72" s="34">
        <v>1</v>
      </c>
      <c r="H72" s="34">
        <v>1</v>
      </c>
      <c r="I72" s="34"/>
      <c r="J72" s="34"/>
      <c r="K72" s="54">
        <v>13</v>
      </c>
    </row>
    <row r="73" spans="1:11" x14ac:dyDescent="0.25">
      <c r="A73" t="str">
        <f t="shared" si="4"/>
        <v>1 Movie(s)</v>
      </c>
      <c r="B73" s="2" t="s">
        <v>113</v>
      </c>
      <c r="C73" s="26"/>
      <c r="D73" s="34"/>
      <c r="E73" s="34"/>
      <c r="F73" s="34"/>
      <c r="G73" s="34"/>
      <c r="H73" s="34"/>
      <c r="I73" s="34"/>
      <c r="J73" s="34">
        <v>12</v>
      </c>
      <c r="K73" s="54">
        <v>12</v>
      </c>
    </row>
    <row r="74" spans="1:11" x14ac:dyDescent="0.25">
      <c r="A74" t="str">
        <f t="shared" si="4"/>
        <v>1 Movie(s)</v>
      </c>
      <c r="B74" s="2" t="s">
        <v>114</v>
      </c>
      <c r="C74" s="26"/>
      <c r="D74" s="34"/>
      <c r="E74" s="34">
        <v>12</v>
      </c>
      <c r="F74" s="34"/>
      <c r="G74" s="34"/>
      <c r="H74" s="34"/>
      <c r="I74" s="34"/>
      <c r="J74" s="34"/>
      <c r="K74" s="54">
        <v>12</v>
      </c>
    </row>
    <row r="75" spans="1:11" x14ac:dyDescent="0.25">
      <c r="A75" t="str">
        <f t="shared" si="4"/>
        <v>3 Movie(s)</v>
      </c>
      <c r="B75" s="2" t="s">
        <v>115</v>
      </c>
      <c r="C75" s="26"/>
      <c r="D75" s="34"/>
      <c r="E75" s="34"/>
      <c r="F75" s="34"/>
      <c r="G75" s="34">
        <v>5</v>
      </c>
      <c r="H75" s="34"/>
      <c r="I75" s="34">
        <v>4</v>
      </c>
      <c r="J75" s="34">
        <v>3</v>
      </c>
      <c r="K75" s="54">
        <v>12</v>
      </c>
    </row>
    <row r="76" spans="1:11" x14ac:dyDescent="0.25">
      <c r="A76" t="str">
        <f t="shared" si="4"/>
        <v>5 Movie(s)</v>
      </c>
      <c r="B76" s="2" t="s">
        <v>116</v>
      </c>
      <c r="C76" s="26">
        <v>5</v>
      </c>
      <c r="D76" s="34"/>
      <c r="E76" s="34">
        <v>1</v>
      </c>
      <c r="F76" s="34">
        <v>1</v>
      </c>
      <c r="G76" s="34"/>
      <c r="H76" s="34">
        <v>4</v>
      </c>
      <c r="I76" s="34"/>
      <c r="J76" s="34">
        <v>1</v>
      </c>
      <c r="K76" s="54">
        <v>12</v>
      </c>
    </row>
    <row r="77" spans="1:11" x14ac:dyDescent="0.25">
      <c r="A77" t="str">
        <f t="shared" si="4"/>
        <v>1 Movie(s)</v>
      </c>
      <c r="B77" s="2" t="s">
        <v>117</v>
      </c>
      <c r="C77" s="26"/>
      <c r="D77" s="34"/>
      <c r="E77" s="34"/>
      <c r="F77" s="34">
        <v>12</v>
      </c>
      <c r="G77" s="34"/>
      <c r="H77" s="34"/>
      <c r="I77" s="34"/>
      <c r="J77" s="34"/>
      <c r="K77" s="54">
        <v>12</v>
      </c>
    </row>
    <row r="78" spans="1:11" x14ac:dyDescent="0.25">
      <c r="A78" t="str">
        <f t="shared" si="4"/>
        <v>1 Movie(s)</v>
      </c>
      <c r="B78" s="2" t="s">
        <v>118</v>
      </c>
      <c r="C78" s="26"/>
      <c r="D78" s="34"/>
      <c r="E78" s="34">
        <v>12</v>
      </c>
      <c r="F78" s="34"/>
      <c r="G78" s="34"/>
      <c r="H78" s="34"/>
      <c r="I78" s="34"/>
      <c r="J78" s="34"/>
      <c r="K78" s="54">
        <v>12</v>
      </c>
    </row>
    <row r="79" spans="1:11" x14ac:dyDescent="0.25">
      <c r="A79" t="str">
        <f t="shared" si="4"/>
        <v>3 Movie(s)</v>
      </c>
      <c r="B79" s="2" t="s">
        <v>119</v>
      </c>
      <c r="C79" s="26"/>
      <c r="D79" s="34"/>
      <c r="E79" s="34"/>
      <c r="F79" s="34">
        <v>8</v>
      </c>
      <c r="G79" s="34">
        <v>1</v>
      </c>
      <c r="H79" s="34"/>
      <c r="I79" s="34"/>
      <c r="J79" s="34">
        <v>3</v>
      </c>
      <c r="K79" s="54">
        <v>12</v>
      </c>
    </row>
    <row r="80" spans="1:11" x14ac:dyDescent="0.25">
      <c r="A80" t="str">
        <f t="shared" si="4"/>
        <v>3 Movie(s)</v>
      </c>
      <c r="B80" s="2" t="s">
        <v>120</v>
      </c>
      <c r="C80" s="26">
        <v>7</v>
      </c>
      <c r="D80" s="34">
        <v>3</v>
      </c>
      <c r="E80" s="34"/>
      <c r="F80" s="34"/>
      <c r="G80" s="34"/>
      <c r="H80" s="34"/>
      <c r="I80" s="34"/>
      <c r="J80" s="34">
        <v>1</v>
      </c>
      <c r="K80" s="54">
        <v>11</v>
      </c>
    </row>
    <row r="81" spans="1:11" x14ac:dyDescent="0.25">
      <c r="A81" t="str">
        <f t="shared" si="4"/>
        <v>3 Movie(s)</v>
      </c>
      <c r="B81" s="2" t="s">
        <v>121</v>
      </c>
      <c r="C81" s="26"/>
      <c r="D81" s="34"/>
      <c r="E81" s="34"/>
      <c r="F81" s="34"/>
      <c r="G81" s="34"/>
      <c r="H81" s="34">
        <v>8</v>
      </c>
      <c r="I81" s="34">
        <v>1</v>
      </c>
      <c r="J81" s="34">
        <v>2</v>
      </c>
      <c r="K81" s="54">
        <v>11</v>
      </c>
    </row>
    <row r="82" spans="1:11" x14ac:dyDescent="0.25">
      <c r="A82" t="str">
        <f t="shared" ref="A82:A113" si="5">COUNTA(C82:J82)&amp;" Movie(s)"</f>
        <v>1 Movie(s)</v>
      </c>
      <c r="B82" s="2" t="s">
        <v>122</v>
      </c>
      <c r="C82" s="26"/>
      <c r="D82" s="34"/>
      <c r="E82" s="34"/>
      <c r="F82" s="34"/>
      <c r="G82" s="34"/>
      <c r="H82" s="34"/>
      <c r="I82" s="34">
        <v>11</v>
      </c>
      <c r="J82" s="34"/>
      <c r="K82" s="54">
        <v>11</v>
      </c>
    </row>
    <row r="83" spans="1:11" x14ac:dyDescent="0.25">
      <c r="A83" t="str">
        <f t="shared" si="5"/>
        <v>4 Movie(s)</v>
      </c>
      <c r="B83" s="2" t="s">
        <v>123</v>
      </c>
      <c r="C83" s="26"/>
      <c r="D83" s="34"/>
      <c r="E83" s="34"/>
      <c r="F83" s="34"/>
      <c r="G83" s="34">
        <v>3</v>
      </c>
      <c r="H83" s="34">
        <v>5</v>
      </c>
      <c r="I83" s="34">
        <v>2</v>
      </c>
      <c r="J83" s="34">
        <v>1</v>
      </c>
      <c r="K83" s="54">
        <v>11</v>
      </c>
    </row>
    <row r="84" spans="1:11" x14ac:dyDescent="0.25">
      <c r="A84" t="str">
        <f t="shared" si="5"/>
        <v>1 Movie(s)</v>
      </c>
      <c r="B84" s="2" t="s">
        <v>124</v>
      </c>
      <c r="C84" s="26"/>
      <c r="D84" s="34"/>
      <c r="E84" s="34">
        <v>10</v>
      </c>
      <c r="F84" s="34"/>
      <c r="G84" s="34"/>
      <c r="H84" s="34"/>
      <c r="I84" s="34"/>
      <c r="J84" s="34"/>
      <c r="K84" s="54">
        <v>10</v>
      </c>
    </row>
    <row r="85" spans="1:11" x14ac:dyDescent="0.25">
      <c r="A85" t="str">
        <f t="shared" si="5"/>
        <v>1 Movie(s)</v>
      </c>
      <c r="B85" s="2" t="s">
        <v>125</v>
      </c>
      <c r="C85" s="26"/>
      <c r="D85" s="34"/>
      <c r="E85" s="34"/>
      <c r="F85" s="34"/>
      <c r="G85" s="34"/>
      <c r="H85" s="34"/>
      <c r="I85" s="34"/>
      <c r="J85" s="34">
        <v>10</v>
      </c>
      <c r="K85" s="54">
        <v>10</v>
      </c>
    </row>
    <row r="86" spans="1:11" x14ac:dyDescent="0.25">
      <c r="A86" t="str">
        <f t="shared" si="5"/>
        <v>2 Movie(s)</v>
      </c>
      <c r="B86" s="2" t="s">
        <v>126</v>
      </c>
      <c r="C86" s="26"/>
      <c r="D86" s="34"/>
      <c r="E86" s="34"/>
      <c r="F86" s="34"/>
      <c r="G86" s="34">
        <v>1</v>
      </c>
      <c r="H86" s="34">
        <v>9</v>
      </c>
      <c r="I86" s="34"/>
      <c r="J86" s="34"/>
      <c r="K86" s="54">
        <v>10</v>
      </c>
    </row>
    <row r="87" spans="1:11" x14ac:dyDescent="0.25">
      <c r="A87" t="str">
        <f t="shared" si="5"/>
        <v>1 Movie(s)</v>
      </c>
      <c r="B87" s="2" t="s">
        <v>127</v>
      </c>
      <c r="C87" s="26"/>
      <c r="D87" s="34"/>
      <c r="E87" s="34"/>
      <c r="F87" s="34">
        <v>9</v>
      </c>
      <c r="G87" s="34"/>
      <c r="H87" s="34"/>
      <c r="I87" s="34"/>
      <c r="J87" s="34"/>
      <c r="K87" s="54">
        <v>9</v>
      </c>
    </row>
    <row r="88" spans="1:11" x14ac:dyDescent="0.25">
      <c r="A88" t="str">
        <f t="shared" si="5"/>
        <v>1 Movie(s)</v>
      </c>
      <c r="B88" s="2" t="s">
        <v>128</v>
      </c>
      <c r="C88" s="26"/>
      <c r="D88" s="34">
        <v>8</v>
      </c>
      <c r="E88" s="34"/>
      <c r="F88" s="34"/>
      <c r="G88" s="34"/>
      <c r="H88" s="34"/>
      <c r="I88" s="34"/>
      <c r="J88" s="34"/>
      <c r="K88" s="54">
        <v>8</v>
      </c>
    </row>
    <row r="89" spans="1:11" x14ac:dyDescent="0.25">
      <c r="A89" t="str">
        <f t="shared" si="5"/>
        <v>2 Movie(s)</v>
      </c>
      <c r="B89" s="2" t="s">
        <v>129</v>
      </c>
      <c r="C89" s="26"/>
      <c r="D89" s="34"/>
      <c r="E89" s="34"/>
      <c r="F89" s="34"/>
      <c r="G89" s="34"/>
      <c r="H89" s="34"/>
      <c r="I89" s="34">
        <v>4</v>
      </c>
      <c r="J89" s="34">
        <v>4</v>
      </c>
      <c r="K89" s="54">
        <v>8</v>
      </c>
    </row>
    <row r="90" spans="1:11" x14ac:dyDescent="0.25">
      <c r="A90" t="str">
        <f t="shared" si="5"/>
        <v>3 Movie(s)</v>
      </c>
      <c r="B90" s="2" t="s">
        <v>130</v>
      </c>
      <c r="C90" s="26"/>
      <c r="D90" s="34"/>
      <c r="E90" s="34"/>
      <c r="F90" s="34"/>
      <c r="G90" s="34">
        <v>4</v>
      </c>
      <c r="H90" s="34"/>
      <c r="I90" s="34">
        <v>2</v>
      </c>
      <c r="J90" s="34">
        <v>2</v>
      </c>
      <c r="K90" s="54">
        <v>8</v>
      </c>
    </row>
    <row r="91" spans="1:11" x14ac:dyDescent="0.25">
      <c r="A91" t="str">
        <f t="shared" si="5"/>
        <v>2 Movie(s)</v>
      </c>
      <c r="B91" s="2" t="s">
        <v>131</v>
      </c>
      <c r="C91" s="26"/>
      <c r="D91" s="34"/>
      <c r="E91" s="34"/>
      <c r="F91" s="34"/>
      <c r="G91" s="34"/>
      <c r="H91" s="34">
        <v>7</v>
      </c>
      <c r="I91" s="34">
        <v>1</v>
      </c>
      <c r="J91" s="34"/>
      <c r="K91" s="54">
        <v>8</v>
      </c>
    </row>
    <row r="92" spans="1:11" x14ac:dyDescent="0.25">
      <c r="A92" t="str">
        <f t="shared" si="5"/>
        <v>2 Movie(s)</v>
      </c>
      <c r="B92" s="2" t="s">
        <v>132</v>
      </c>
      <c r="C92" s="26">
        <v>2</v>
      </c>
      <c r="D92" s="34"/>
      <c r="E92" s="34"/>
      <c r="F92" s="34"/>
      <c r="G92" s="34"/>
      <c r="H92" s="34"/>
      <c r="I92" s="34"/>
      <c r="J92" s="34">
        <v>6</v>
      </c>
      <c r="K92" s="54">
        <v>8</v>
      </c>
    </row>
    <row r="93" spans="1:11" x14ac:dyDescent="0.25">
      <c r="A93" t="str">
        <f t="shared" si="5"/>
        <v>1 Movie(s)</v>
      </c>
      <c r="B93" s="2" t="s">
        <v>133</v>
      </c>
      <c r="C93" s="26"/>
      <c r="D93" s="34"/>
      <c r="E93" s="34"/>
      <c r="F93" s="34"/>
      <c r="G93" s="34">
        <v>8</v>
      </c>
      <c r="H93" s="34"/>
      <c r="I93" s="34"/>
      <c r="J93" s="34"/>
      <c r="K93" s="54">
        <v>8</v>
      </c>
    </row>
    <row r="94" spans="1:11" x14ac:dyDescent="0.25">
      <c r="A94" t="str">
        <f t="shared" si="5"/>
        <v>2 Movie(s)</v>
      </c>
      <c r="B94" s="2" t="s">
        <v>134</v>
      </c>
      <c r="C94" s="26"/>
      <c r="D94" s="34"/>
      <c r="E94" s="34"/>
      <c r="F94" s="34"/>
      <c r="G94" s="34"/>
      <c r="H94" s="34"/>
      <c r="I94" s="34">
        <v>6</v>
      </c>
      <c r="J94" s="34">
        <v>2</v>
      </c>
      <c r="K94" s="54">
        <v>8</v>
      </c>
    </row>
    <row r="95" spans="1:11" x14ac:dyDescent="0.25">
      <c r="A95" t="str">
        <f t="shared" si="5"/>
        <v>1 Movie(s)</v>
      </c>
      <c r="B95" s="2" t="s">
        <v>135</v>
      </c>
      <c r="C95" s="26"/>
      <c r="D95" s="34"/>
      <c r="E95" s="34"/>
      <c r="F95" s="34">
        <v>8</v>
      </c>
      <c r="G95" s="34"/>
      <c r="H95" s="34"/>
      <c r="I95" s="34"/>
      <c r="J95" s="34"/>
      <c r="K95" s="54">
        <v>8</v>
      </c>
    </row>
    <row r="96" spans="1:11" x14ac:dyDescent="0.25">
      <c r="A96" t="str">
        <f t="shared" si="5"/>
        <v>1 Movie(s)</v>
      </c>
      <c r="B96" s="2" t="s">
        <v>136</v>
      </c>
      <c r="C96" s="26"/>
      <c r="D96" s="34"/>
      <c r="E96" s="34">
        <v>7</v>
      </c>
      <c r="F96" s="34"/>
      <c r="G96" s="34"/>
      <c r="H96" s="34"/>
      <c r="I96" s="34"/>
      <c r="J96" s="34"/>
      <c r="K96" s="54">
        <v>7</v>
      </c>
    </row>
    <row r="97" spans="1:11" x14ac:dyDescent="0.25">
      <c r="A97" t="str">
        <f t="shared" si="5"/>
        <v>2 Movie(s)</v>
      </c>
      <c r="B97" s="2" t="s">
        <v>137</v>
      </c>
      <c r="C97" s="26"/>
      <c r="D97" s="34"/>
      <c r="E97" s="34"/>
      <c r="F97" s="34">
        <v>6</v>
      </c>
      <c r="G97" s="34"/>
      <c r="H97" s="34"/>
      <c r="I97" s="34"/>
      <c r="J97" s="34">
        <v>1</v>
      </c>
      <c r="K97" s="54">
        <v>7</v>
      </c>
    </row>
    <row r="98" spans="1:11" x14ac:dyDescent="0.25">
      <c r="A98" t="str">
        <f t="shared" si="5"/>
        <v>2 Movie(s)</v>
      </c>
      <c r="B98" s="2" t="s">
        <v>138</v>
      </c>
      <c r="C98" s="26"/>
      <c r="D98" s="34">
        <v>3</v>
      </c>
      <c r="E98" s="34">
        <v>4</v>
      </c>
      <c r="F98" s="34"/>
      <c r="G98" s="34"/>
      <c r="H98" s="34"/>
      <c r="I98" s="34"/>
      <c r="J98" s="34"/>
      <c r="K98" s="54">
        <v>7</v>
      </c>
    </row>
    <row r="99" spans="1:11" x14ac:dyDescent="0.25">
      <c r="A99" t="str">
        <f t="shared" si="5"/>
        <v>1 Movie(s)</v>
      </c>
      <c r="B99" s="2" t="s">
        <v>139</v>
      </c>
      <c r="C99" s="26"/>
      <c r="D99" s="34"/>
      <c r="E99" s="34"/>
      <c r="F99" s="34"/>
      <c r="G99" s="34"/>
      <c r="H99" s="34"/>
      <c r="I99" s="34">
        <v>7</v>
      </c>
      <c r="J99" s="34"/>
      <c r="K99" s="54">
        <v>7</v>
      </c>
    </row>
    <row r="100" spans="1:11" x14ac:dyDescent="0.25">
      <c r="A100" t="str">
        <f t="shared" si="5"/>
        <v>2 Movie(s)</v>
      </c>
      <c r="B100" s="2" t="s">
        <v>140</v>
      </c>
      <c r="C100" s="26"/>
      <c r="D100" s="34">
        <v>6</v>
      </c>
      <c r="E100" s="34"/>
      <c r="F100" s="34"/>
      <c r="G100" s="34"/>
      <c r="H100" s="34"/>
      <c r="I100" s="34"/>
      <c r="J100" s="34">
        <v>1</v>
      </c>
      <c r="K100" s="54">
        <v>7</v>
      </c>
    </row>
    <row r="101" spans="1:11" x14ac:dyDescent="0.25">
      <c r="A101" t="str">
        <f t="shared" si="5"/>
        <v>1 Movie(s)</v>
      </c>
      <c r="B101" s="2" t="s">
        <v>141</v>
      </c>
      <c r="C101" s="26">
        <v>7</v>
      </c>
      <c r="D101" s="34"/>
      <c r="E101" s="34"/>
      <c r="F101" s="34"/>
      <c r="G101" s="34"/>
      <c r="H101" s="34"/>
      <c r="I101" s="34"/>
      <c r="J101" s="34"/>
      <c r="K101" s="54">
        <v>7</v>
      </c>
    </row>
    <row r="102" spans="1:11" x14ac:dyDescent="0.25">
      <c r="A102" t="str">
        <f t="shared" si="5"/>
        <v>1 Movie(s)</v>
      </c>
      <c r="B102" s="2" t="s">
        <v>142</v>
      </c>
      <c r="C102" s="26"/>
      <c r="D102" s="34"/>
      <c r="E102" s="34"/>
      <c r="F102" s="34"/>
      <c r="G102" s="34"/>
      <c r="H102" s="34"/>
      <c r="I102" s="34">
        <v>7</v>
      </c>
      <c r="J102" s="34"/>
      <c r="K102" s="54">
        <v>7</v>
      </c>
    </row>
    <row r="103" spans="1:11" x14ac:dyDescent="0.25">
      <c r="A103" t="str">
        <f t="shared" si="5"/>
        <v>1 Movie(s)</v>
      </c>
      <c r="B103" s="2" t="s">
        <v>143</v>
      </c>
      <c r="C103" s="26"/>
      <c r="D103" s="34"/>
      <c r="E103" s="34"/>
      <c r="F103" s="34"/>
      <c r="G103" s="34">
        <v>7</v>
      </c>
      <c r="H103" s="34"/>
      <c r="I103" s="34"/>
      <c r="J103" s="34"/>
      <c r="K103" s="54">
        <v>7</v>
      </c>
    </row>
    <row r="104" spans="1:11" x14ac:dyDescent="0.25">
      <c r="A104" t="str">
        <f t="shared" si="5"/>
        <v>4 Movie(s)</v>
      </c>
      <c r="B104" s="2" t="s">
        <v>144</v>
      </c>
      <c r="C104" s="26">
        <v>1</v>
      </c>
      <c r="D104" s="34">
        <v>1</v>
      </c>
      <c r="E104" s="34"/>
      <c r="F104" s="34"/>
      <c r="G104" s="34">
        <v>4</v>
      </c>
      <c r="H104" s="34"/>
      <c r="I104" s="34">
        <v>1</v>
      </c>
      <c r="J104" s="34"/>
      <c r="K104" s="54">
        <v>7</v>
      </c>
    </row>
    <row r="105" spans="1:11" x14ac:dyDescent="0.25">
      <c r="A105" t="str">
        <f t="shared" si="5"/>
        <v>6 Movie(s)</v>
      </c>
      <c r="B105" s="2" t="s">
        <v>145</v>
      </c>
      <c r="C105" s="26"/>
      <c r="D105" s="34">
        <v>1</v>
      </c>
      <c r="E105" s="34">
        <v>1</v>
      </c>
      <c r="F105" s="34">
        <v>1</v>
      </c>
      <c r="G105" s="34">
        <v>1</v>
      </c>
      <c r="H105" s="34">
        <v>1</v>
      </c>
      <c r="I105" s="34"/>
      <c r="J105" s="34">
        <v>2</v>
      </c>
      <c r="K105" s="54">
        <v>7</v>
      </c>
    </row>
    <row r="106" spans="1:11" x14ac:dyDescent="0.25">
      <c r="A106" t="str">
        <f t="shared" si="5"/>
        <v>3 Movie(s)</v>
      </c>
      <c r="B106" s="2" t="s">
        <v>146</v>
      </c>
      <c r="C106" s="26"/>
      <c r="D106" s="34"/>
      <c r="E106" s="34"/>
      <c r="F106" s="34">
        <v>3</v>
      </c>
      <c r="G106" s="34"/>
      <c r="H106" s="34"/>
      <c r="I106" s="34">
        <v>2</v>
      </c>
      <c r="J106" s="34">
        <v>2</v>
      </c>
      <c r="K106" s="54">
        <v>7</v>
      </c>
    </row>
    <row r="107" spans="1:11" x14ac:dyDescent="0.25">
      <c r="A107" t="str">
        <f t="shared" si="5"/>
        <v>2 Movie(s)</v>
      </c>
      <c r="B107" s="2" t="s">
        <v>147</v>
      </c>
      <c r="C107" s="26"/>
      <c r="D107" s="34"/>
      <c r="E107" s="34">
        <v>1</v>
      </c>
      <c r="F107" s="34">
        <v>6</v>
      </c>
      <c r="G107" s="34"/>
      <c r="H107" s="34"/>
      <c r="I107" s="34"/>
      <c r="J107" s="34"/>
      <c r="K107" s="54">
        <v>7</v>
      </c>
    </row>
    <row r="108" spans="1:11" x14ac:dyDescent="0.25">
      <c r="A108" t="str">
        <f t="shared" si="5"/>
        <v>1 Movie(s)</v>
      </c>
      <c r="B108" s="2" t="s">
        <v>148</v>
      </c>
      <c r="C108" s="26"/>
      <c r="D108" s="34"/>
      <c r="E108" s="34"/>
      <c r="F108" s="34"/>
      <c r="G108" s="34"/>
      <c r="H108" s="34"/>
      <c r="I108" s="34"/>
      <c r="J108" s="34">
        <v>6</v>
      </c>
      <c r="K108" s="54">
        <v>6</v>
      </c>
    </row>
    <row r="109" spans="1:11" x14ac:dyDescent="0.25">
      <c r="A109" t="str">
        <f t="shared" si="5"/>
        <v>2 Movie(s)</v>
      </c>
      <c r="B109" s="2" t="s">
        <v>149</v>
      </c>
      <c r="C109" s="26">
        <v>2</v>
      </c>
      <c r="D109" s="34">
        <v>4</v>
      </c>
      <c r="E109" s="34"/>
      <c r="F109" s="34"/>
      <c r="G109" s="34"/>
      <c r="H109" s="34"/>
      <c r="I109" s="34"/>
      <c r="J109" s="34"/>
      <c r="K109" s="54">
        <v>6</v>
      </c>
    </row>
    <row r="110" spans="1:11" x14ac:dyDescent="0.25">
      <c r="A110" t="str">
        <f t="shared" si="5"/>
        <v>3 Movie(s)</v>
      </c>
      <c r="B110" s="2" t="s">
        <v>150</v>
      </c>
      <c r="C110" s="26">
        <v>2</v>
      </c>
      <c r="D110" s="34">
        <v>2</v>
      </c>
      <c r="E110" s="34">
        <v>2</v>
      </c>
      <c r="F110" s="34"/>
      <c r="G110" s="34"/>
      <c r="H110" s="34"/>
      <c r="I110" s="34"/>
      <c r="J110" s="34"/>
      <c r="K110" s="54">
        <v>6</v>
      </c>
    </row>
    <row r="111" spans="1:11" x14ac:dyDescent="0.25">
      <c r="A111" t="str">
        <f t="shared" si="5"/>
        <v>1 Movie(s)</v>
      </c>
      <c r="B111" s="2" t="s">
        <v>151</v>
      </c>
      <c r="C111" s="26"/>
      <c r="D111" s="34">
        <v>6</v>
      </c>
      <c r="E111" s="34"/>
      <c r="F111" s="34"/>
      <c r="G111" s="34"/>
      <c r="H111" s="34"/>
      <c r="I111" s="34"/>
      <c r="J111" s="34"/>
      <c r="K111" s="54">
        <v>6</v>
      </c>
    </row>
    <row r="112" spans="1:11" x14ac:dyDescent="0.25">
      <c r="A112" t="str">
        <f t="shared" si="5"/>
        <v>1 Movie(s)</v>
      </c>
      <c r="B112" s="2" t="s">
        <v>152</v>
      </c>
      <c r="C112" s="26"/>
      <c r="D112" s="34"/>
      <c r="E112" s="34"/>
      <c r="F112" s="34"/>
      <c r="G112" s="34"/>
      <c r="H112" s="34"/>
      <c r="I112" s="34">
        <v>6</v>
      </c>
      <c r="J112" s="34"/>
      <c r="K112" s="54">
        <v>6</v>
      </c>
    </row>
    <row r="113" spans="1:11" x14ac:dyDescent="0.25">
      <c r="A113" t="str">
        <f t="shared" si="5"/>
        <v>1 Movie(s)</v>
      </c>
      <c r="B113" s="2" t="s">
        <v>153</v>
      </c>
      <c r="C113" s="26"/>
      <c r="D113" s="34"/>
      <c r="E113" s="34"/>
      <c r="F113" s="34"/>
      <c r="G113" s="34"/>
      <c r="H113" s="34"/>
      <c r="I113" s="34">
        <v>6</v>
      </c>
      <c r="J113" s="34"/>
      <c r="K113" s="54">
        <v>6</v>
      </c>
    </row>
    <row r="114" spans="1:11" x14ac:dyDescent="0.25">
      <c r="A114" t="str">
        <f t="shared" ref="A114:A145" si="6">COUNTA(C114:J114)&amp;" Movie(s)"</f>
        <v>1 Movie(s)</v>
      </c>
      <c r="B114" s="2" t="s">
        <v>154</v>
      </c>
      <c r="C114" s="26"/>
      <c r="D114" s="34"/>
      <c r="E114" s="34">
        <v>5</v>
      </c>
      <c r="F114" s="34"/>
      <c r="G114" s="34"/>
      <c r="H114" s="34"/>
      <c r="I114" s="34"/>
      <c r="J114" s="34"/>
      <c r="K114" s="54">
        <v>5</v>
      </c>
    </row>
    <row r="115" spans="1:11" x14ac:dyDescent="0.25">
      <c r="A115" t="str">
        <f t="shared" si="6"/>
        <v>1 Movie(s)</v>
      </c>
      <c r="B115" s="2" t="s">
        <v>155</v>
      </c>
      <c r="C115" s="26"/>
      <c r="D115" s="34">
        <v>5</v>
      </c>
      <c r="E115" s="34"/>
      <c r="F115" s="34"/>
      <c r="G115" s="34"/>
      <c r="H115" s="34"/>
      <c r="I115" s="34"/>
      <c r="J115" s="34"/>
      <c r="K115" s="54">
        <v>5</v>
      </c>
    </row>
    <row r="116" spans="1:11" x14ac:dyDescent="0.25">
      <c r="A116" t="str">
        <f t="shared" si="6"/>
        <v>2 Movie(s)</v>
      </c>
      <c r="B116" s="2" t="s">
        <v>156</v>
      </c>
      <c r="C116" s="26">
        <v>2</v>
      </c>
      <c r="D116" s="34"/>
      <c r="E116" s="34">
        <v>3</v>
      </c>
      <c r="F116" s="34"/>
      <c r="G116" s="34"/>
      <c r="H116" s="34"/>
      <c r="I116" s="34"/>
      <c r="J116" s="34"/>
      <c r="K116" s="54">
        <v>5</v>
      </c>
    </row>
    <row r="117" spans="1:11" x14ac:dyDescent="0.25">
      <c r="A117" t="str">
        <f t="shared" si="6"/>
        <v>1 Movie(s)</v>
      </c>
      <c r="B117" s="2" t="s">
        <v>157</v>
      </c>
      <c r="C117" s="26">
        <v>5</v>
      </c>
      <c r="D117" s="34"/>
      <c r="E117" s="34"/>
      <c r="F117" s="34"/>
      <c r="G117" s="34"/>
      <c r="H117" s="34"/>
      <c r="I117" s="34"/>
      <c r="J117" s="34"/>
      <c r="K117" s="54">
        <v>5</v>
      </c>
    </row>
    <row r="118" spans="1:11" x14ac:dyDescent="0.25">
      <c r="A118" t="str">
        <f t="shared" si="6"/>
        <v>1 Movie(s)</v>
      </c>
      <c r="B118" s="2" t="s">
        <v>158</v>
      </c>
      <c r="C118" s="26">
        <v>5</v>
      </c>
      <c r="D118" s="34"/>
      <c r="E118" s="34"/>
      <c r="F118" s="34"/>
      <c r="G118" s="34"/>
      <c r="H118" s="34"/>
      <c r="I118" s="34"/>
      <c r="J118" s="34"/>
      <c r="K118" s="54">
        <v>5</v>
      </c>
    </row>
    <row r="119" spans="1:11" x14ac:dyDescent="0.25">
      <c r="A119" t="str">
        <f t="shared" si="6"/>
        <v>3 Movie(s)</v>
      </c>
      <c r="B119" s="2" t="s">
        <v>159</v>
      </c>
      <c r="C119" s="26"/>
      <c r="D119" s="34"/>
      <c r="E119" s="34">
        <v>1</v>
      </c>
      <c r="F119" s="34"/>
      <c r="G119" s="34"/>
      <c r="H119" s="34">
        <v>2</v>
      </c>
      <c r="I119" s="34"/>
      <c r="J119" s="34">
        <v>2</v>
      </c>
      <c r="K119" s="54">
        <v>5</v>
      </c>
    </row>
    <row r="120" spans="1:11" x14ac:dyDescent="0.25">
      <c r="A120" t="str">
        <f t="shared" si="6"/>
        <v>2 Movie(s)</v>
      </c>
      <c r="B120" s="2" t="s">
        <v>160</v>
      </c>
      <c r="C120" s="26">
        <v>4</v>
      </c>
      <c r="D120" s="34"/>
      <c r="E120" s="34"/>
      <c r="F120" s="34"/>
      <c r="G120" s="34"/>
      <c r="H120" s="34"/>
      <c r="I120" s="34">
        <v>1</v>
      </c>
      <c r="J120" s="34"/>
      <c r="K120" s="54">
        <v>5</v>
      </c>
    </row>
    <row r="121" spans="1:11" x14ac:dyDescent="0.25">
      <c r="A121" t="str">
        <f t="shared" si="6"/>
        <v>1 Movie(s)</v>
      </c>
      <c r="B121" s="2" t="s">
        <v>161</v>
      </c>
      <c r="C121" s="26"/>
      <c r="D121" s="34"/>
      <c r="E121" s="34"/>
      <c r="F121" s="34"/>
      <c r="G121" s="34">
        <v>5</v>
      </c>
      <c r="H121" s="34"/>
      <c r="I121" s="34"/>
      <c r="J121" s="34"/>
      <c r="K121" s="54">
        <v>5</v>
      </c>
    </row>
    <row r="122" spans="1:11" x14ac:dyDescent="0.25">
      <c r="A122" t="str">
        <f t="shared" si="6"/>
        <v>2 Movie(s)</v>
      </c>
      <c r="B122" s="2" t="s">
        <v>162</v>
      </c>
      <c r="C122" s="26">
        <v>1</v>
      </c>
      <c r="D122" s="34"/>
      <c r="E122" s="34"/>
      <c r="F122" s="34"/>
      <c r="G122" s="34"/>
      <c r="H122" s="34"/>
      <c r="I122" s="34">
        <v>4</v>
      </c>
      <c r="J122" s="34"/>
      <c r="K122" s="54">
        <v>5</v>
      </c>
    </row>
    <row r="123" spans="1:11" x14ac:dyDescent="0.25">
      <c r="A123" t="str">
        <f t="shared" si="6"/>
        <v>1 Movie(s)</v>
      </c>
      <c r="B123" s="2" t="s">
        <v>163</v>
      </c>
      <c r="C123" s="26"/>
      <c r="D123" s="34"/>
      <c r="E123" s="34"/>
      <c r="F123" s="34"/>
      <c r="G123" s="34"/>
      <c r="H123" s="34">
        <v>5</v>
      </c>
      <c r="I123" s="34"/>
      <c r="J123" s="34"/>
      <c r="K123" s="54">
        <v>5</v>
      </c>
    </row>
    <row r="124" spans="1:11" x14ac:dyDescent="0.25">
      <c r="A124" t="str">
        <f t="shared" si="6"/>
        <v>1 Movie(s)</v>
      </c>
      <c r="B124" s="2" t="s">
        <v>164</v>
      </c>
      <c r="C124" s="26"/>
      <c r="D124" s="34"/>
      <c r="E124" s="34"/>
      <c r="F124" s="34">
        <v>5</v>
      </c>
      <c r="G124" s="34"/>
      <c r="H124" s="34"/>
      <c r="I124" s="34"/>
      <c r="J124" s="34"/>
      <c r="K124" s="54">
        <v>5</v>
      </c>
    </row>
    <row r="125" spans="1:11" x14ac:dyDescent="0.25">
      <c r="A125" t="str">
        <f t="shared" si="6"/>
        <v>1 Movie(s)</v>
      </c>
      <c r="B125" s="2" t="s">
        <v>165</v>
      </c>
      <c r="C125" s="26"/>
      <c r="D125" s="34"/>
      <c r="E125" s="34"/>
      <c r="F125" s="34"/>
      <c r="G125" s="34"/>
      <c r="H125" s="34">
        <v>4</v>
      </c>
      <c r="I125" s="34"/>
      <c r="J125" s="34"/>
      <c r="K125" s="54">
        <v>4</v>
      </c>
    </row>
    <row r="126" spans="1:11" x14ac:dyDescent="0.25">
      <c r="A126" t="str">
        <f t="shared" si="6"/>
        <v>2 Movie(s)</v>
      </c>
      <c r="B126" s="2" t="s">
        <v>166</v>
      </c>
      <c r="C126" s="26">
        <v>1</v>
      </c>
      <c r="D126" s="34"/>
      <c r="E126" s="34">
        <v>3</v>
      </c>
      <c r="F126" s="34"/>
      <c r="G126" s="34"/>
      <c r="H126" s="34"/>
      <c r="I126" s="34"/>
      <c r="J126" s="34"/>
      <c r="K126" s="54">
        <v>4</v>
      </c>
    </row>
    <row r="127" spans="1:11" x14ac:dyDescent="0.25">
      <c r="A127" t="str">
        <f t="shared" si="6"/>
        <v>1 Movie(s)</v>
      </c>
      <c r="B127" s="2" t="s">
        <v>167</v>
      </c>
      <c r="C127" s="26"/>
      <c r="D127" s="34"/>
      <c r="E127" s="34"/>
      <c r="F127" s="34"/>
      <c r="G127" s="34"/>
      <c r="H127" s="34">
        <v>4</v>
      </c>
      <c r="I127" s="34"/>
      <c r="J127" s="34"/>
      <c r="K127" s="54">
        <v>4</v>
      </c>
    </row>
    <row r="128" spans="1:11" x14ac:dyDescent="0.25">
      <c r="A128" t="str">
        <f t="shared" si="6"/>
        <v>2 Movie(s)</v>
      </c>
      <c r="B128" s="2" t="s">
        <v>168</v>
      </c>
      <c r="C128" s="26"/>
      <c r="D128" s="34"/>
      <c r="E128" s="34"/>
      <c r="F128" s="34"/>
      <c r="G128" s="34"/>
      <c r="H128" s="34"/>
      <c r="I128" s="34">
        <v>3</v>
      </c>
      <c r="J128" s="34">
        <v>1</v>
      </c>
      <c r="K128" s="54">
        <v>4</v>
      </c>
    </row>
    <row r="129" spans="1:11" x14ac:dyDescent="0.25">
      <c r="A129" t="str">
        <f t="shared" si="6"/>
        <v>1 Movie(s)</v>
      </c>
      <c r="B129" s="2" t="s">
        <v>169</v>
      </c>
      <c r="C129" s="26"/>
      <c r="D129" s="34"/>
      <c r="E129" s="34"/>
      <c r="F129" s="34"/>
      <c r="G129" s="34">
        <v>4</v>
      </c>
      <c r="H129" s="34"/>
      <c r="I129" s="34"/>
      <c r="J129" s="34"/>
      <c r="K129" s="54">
        <v>4</v>
      </c>
    </row>
    <row r="130" spans="1:11" x14ac:dyDescent="0.25">
      <c r="A130" t="str">
        <f t="shared" si="6"/>
        <v>1 Movie(s)</v>
      </c>
      <c r="B130" s="2" t="s">
        <v>170</v>
      </c>
      <c r="C130" s="26"/>
      <c r="D130" s="34">
        <v>4</v>
      </c>
      <c r="E130" s="34"/>
      <c r="F130" s="34"/>
      <c r="G130" s="34"/>
      <c r="H130" s="34"/>
      <c r="I130" s="34"/>
      <c r="J130" s="34"/>
      <c r="K130" s="54">
        <v>4</v>
      </c>
    </row>
    <row r="131" spans="1:11" x14ac:dyDescent="0.25">
      <c r="A131" t="str">
        <f t="shared" si="6"/>
        <v>1 Movie(s)</v>
      </c>
      <c r="B131" s="2" t="s">
        <v>171</v>
      </c>
      <c r="C131" s="26"/>
      <c r="D131" s="34"/>
      <c r="E131" s="34"/>
      <c r="F131" s="34"/>
      <c r="G131" s="34"/>
      <c r="H131" s="34"/>
      <c r="I131" s="34">
        <v>4</v>
      </c>
      <c r="J131" s="34"/>
      <c r="K131" s="54">
        <v>4</v>
      </c>
    </row>
    <row r="132" spans="1:11" x14ac:dyDescent="0.25">
      <c r="A132" t="str">
        <f t="shared" si="6"/>
        <v>1 Movie(s)</v>
      </c>
      <c r="B132" s="2" t="s">
        <v>172</v>
      </c>
      <c r="C132" s="26"/>
      <c r="D132" s="34"/>
      <c r="E132" s="34"/>
      <c r="F132" s="34"/>
      <c r="G132" s="34"/>
      <c r="H132" s="34"/>
      <c r="I132" s="34">
        <v>3</v>
      </c>
      <c r="J132" s="34"/>
      <c r="K132" s="54">
        <v>3</v>
      </c>
    </row>
    <row r="133" spans="1:11" x14ac:dyDescent="0.25">
      <c r="A133" t="str">
        <f t="shared" si="6"/>
        <v>1 Movie(s)</v>
      </c>
      <c r="B133" s="2" t="s">
        <v>173</v>
      </c>
      <c r="C133" s="26"/>
      <c r="D133" s="34"/>
      <c r="E133" s="34"/>
      <c r="F133" s="34">
        <v>3</v>
      </c>
      <c r="G133" s="34"/>
      <c r="H133" s="34"/>
      <c r="I133" s="34"/>
      <c r="J133" s="34"/>
      <c r="K133" s="54">
        <v>3</v>
      </c>
    </row>
    <row r="134" spans="1:11" x14ac:dyDescent="0.25">
      <c r="A134" t="str">
        <f t="shared" si="6"/>
        <v>1 Movie(s)</v>
      </c>
      <c r="B134" s="2" t="s">
        <v>174</v>
      </c>
      <c r="C134" s="26"/>
      <c r="D134" s="34"/>
      <c r="E134" s="34"/>
      <c r="F134" s="34">
        <v>3</v>
      </c>
      <c r="G134" s="34"/>
      <c r="H134" s="34"/>
      <c r="I134" s="34"/>
      <c r="J134" s="34"/>
      <c r="K134" s="54">
        <v>3</v>
      </c>
    </row>
    <row r="135" spans="1:11" x14ac:dyDescent="0.25">
      <c r="A135" t="str">
        <f t="shared" si="6"/>
        <v>1 Movie(s)</v>
      </c>
      <c r="B135" s="2" t="s">
        <v>175</v>
      </c>
      <c r="C135" s="26"/>
      <c r="D135" s="34">
        <v>3</v>
      </c>
      <c r="E135" s="34"/>
      <c r="F135" s="34"/>
      <c r="G135" s="34"/>
      <c r="H135" s="34"/>
      <c r="I135" s="34"/>
      <c r="J135" s="34"/>
      <c r="K135" s="54">
        <v>3</v>
      </c>
    </row>
    <row r="136" spans="1:11" x14ac:dyDescent="0.25">
      <c r="A136" t="str">
        <f t="shared" si="6"/>
        <v>1 Movie(s)</v>
      </c>
      <c r="B136" s="2" t="s">
        <v>176</v>
      </c>
      <c r="C136" s="26"/>
      <c r="D136" s="34"/>
      <c r="E136" s="34"/>
      <c r="F136" s="34"/>
      <c r="G136" s="34">
        <v>3</v>
      </c>
      <c r="H136" s="34"/>
      <c r="I136" s="34"/>
      <c r="J136" s="34"/>
      <c r="K136" s="54">
        <v>3</v>
      </c>
    </row>
    <row r="137" spans="1:11" x14ac:dyDescent="0.25">
      <c r="A137" t="str">
        <f t="shared" si="6"/>
        <v>2 Movie(s)</v>
      </c>
      <c r="B137" s="2" t="s">
        <v>177</v>
      </c>
      <c r="C137" s="26"/>
      <c r="D137" s="34">
        <v>1</v>
      </c>
      <c r="E137" s="34"/>
      <c r="F137" s="34"/>
      <c r="G137" s="34"/>
      <c r="H137" s="34"/>
      <c r="I137" s="34"/>
      <c r="J137" s="34">
        <v>2</v>
      </c>
      <c r="K137" s="54">
        <v>3</v>
      </c>
    </row>
    <row r="138" spans="1:11" x14ac:dyDescent="0.25">
      <c r="A138" t="str">
        <f t="shared" si="6"/>
        <v>1 Movie(s)</v>
      </c>
      <c r="B138" s="2" t="s">
        <v>178</v>
      </c>
      <c r="C138" s="26"/>
      <c r="D138" s="34"/>
      <c r="E138" s="34"/>
      <c r="F138" s="34"/>
      <c r="G138" s="34"/>
      <c r="H138" s="34">
        <v>3</v>
      </c>
      <c r="I138" s="34"/>
      <c r="J138" s="34"/>
      <c r="K138" s="54">
        <v>3</v>
      </c>
    </row>
    <row r="139" spans="1:11" x14ac:dyDescent="0.25">
      <c r="A139" t="str">
        <f t="shared" si="6"/>
        <v>2 Movie(s)</v>
      </c>
      <c r="B139" s="2" t="s">
        <v>179</v>
      </c>
      <c r="C139" s="26"/>
      <c r="D139" s="34"/>
      <c r="E139" s="34"/>
      <c r="F139" s="34"/>
      <c r="G139" s="34"/>
      <c r="H139" s="34">
        <v>2</v>
      </c>
      <c r="I139" s="34">
        <v>1</v>
      </c>
      <c r="J139" s="34"/>
      <c r="K139" s="54">
        <v>3</v>
      </c>
    </row>
    <row r="140" spans="1:11" x14ac:dyDescent="0.25">
      <c r="A140" t="str">
        <f t="shared" si="6"/>
        <v>1 Movie(s)</v>
      </c>
      <c r="B140" s="2" t="s">
        <v>180</v>
      </c>
      <c r="C140" s="26"/>
      <c r="D140" s="34"/>
      <c r="E140" s="34"/>
      <c r="F140" s="34"/>
      <c r="G140" s="34"/>
      <c r="H140" s="34"/>
      <c r="I140" s="34">
        <v>3</v>
      </c>
      <c r="J140" s="34"/>
      <c r="K140" s="54">
        <v>3</v>
      </c>
    </row>
    <row r="141" spans="1:11" x14ac:dyDescent="0.25">
      <c r="A141" t="str">
        <f t="shared" si="6"/>
        <v>1 Movie(s)</v>
      </c>
      <c r="B141" s="2" t="s">
        <v>181</v>
      </c>
      <c r="C141" s="26"/>
      <c r="D141" s="34"/>
      <c r="E141" s="34"/>
      <c r="F141" s="34"/>
      <c r="G141" s="34">
        <v>2</v>
      </c>
      <c r="H141" s="34"/>
      <c r="I141" s="34"/>
      <c r="J141" s="34"/>
      <c r="K141" s="54">
        <v>2</v>
      </c>
    </row>
    <row r="142" spans="1:11" x14ac:dyDescent="0.25">
      <c r="A142" t="str">
        <f t="shared" si="6"/>
        <v>1 Movie(s)</v>
      </c>
      <c r="B142" s="2" t="s">
        <v>182</v>
      </c>
      <c r="C142" s="26"/>
      <c r="D142" s="34">
        <v>2</v>
      </c>
      <c r="E142" s="34"/>
      <c r="F142" s="34"/>
      <c r="G142" s="34"/>
      <c r="H142" s="34"/>
      <c r="I142" s="34"/>
      <c r="J142" s="34"/>
      <c r="K142" s="54">
        <v>2</v>
      </c>
    </row>
    <row r="143" spans="1:11" x14ac:dyDescent="0.25">
      <c r="A143" t="str">
        <f t="shared" si="6"/>
        <v>1 Movie(s)</v>
      </c>
      <c r="B143" s="2" t="s">
        <v>183</v>
      </c>
      <c r="C143" s="26"/>
      <c r="D143" s="34"/>
      <c r="E143" s="34"/>
      <c r="F143" s="34"/>
      <c r="G143" s="34">
        <v>2</v>
      </c>
      <c r="H143" s="34"/>
      <c r="I143" s="34"/>
      <c r="J143" s="34"/>
      <c r="K143" s="54">
        <v>2</v>
      </c>
    </row>
    <row r="144" spans="1:11" x14ac:dyDescent="0.25">
      <c r="A144" t="str">
        <f t="shared" si="6"/>
        <v>2 Movie(s)</v>
      </c>
      <c r="B144" s="2" t="s">
        <v>184</v>
      </c>
      <c r="C144" s="26"/>
      <c r="D144" s="34"/>
      <c r="E144" s="34"/>
      <c r="F144" s="34">
        <v>1</v>
      </c>
      <c r="G144" s="34"/>
      <c r="H144" s="34"/>
      <c r="I144" s="34"/>
      <c r="J144" s="34">
        <v>1</v>
      </c>
      <c r="K144" s="54">
        <v>2</v>
      </c>
    </row>
    <row r="145" spans="1:11" x14ac:dyDescent="0.25">
      <c r="A145" t="str">
        <f t="shared" si="6"/>
        <v>1 Movie(s)</v>
      </c>
      <c r="B145" s="2" t="s">
        <v>185</v>
      </c>
      <c r="C145" s="26"/>
      <c r="D145" s="34"/>
      <c r="E145" s="34"/>
      <c r="F145" s="34"/>
      <c r="G145" s="34">
        <v>2</v>
      </c>
      <c r="H145" s="34"/>
      <c r="I145" s="34"/>
      <c r="J145" s="34"/>
      <c r="K145" s="54">
        <v>2</v>
      </c>
    </row>
    <row r="146" spans="1:11" x14ac:dyDescent="0.25">
      <c r="A146" t="str">
        <f t="shared" ref="A146:A177" si="7">COUNTA(C146:J146)&amp;" Movie(s)"</f>
        <v>1 Movie(s)</v>
      </c>
      <c r="B146" s="2" t="s">
        <v>186</v>
      </c>
      <c r="C146" s="26"/>
      <c r="D146" s="34"/>
      <c r="E146" s="34"/>
      <c r="F146" s="34"/>
      <c r="G146" s="34"/>
      <c r="H146" s="34"/>
      <c r="I146" s="34">
        <v>2</v>
      </c>
      <c r="J146" s="34"/>
      <c r="K146" s="54">
        <v>2</v>
      </c>
    </row>
    <row r="147" spans="1:11" x14ac:dyDescent="0.25">
      <c r="A147" t="str">
        <f t="shared" si="7"/>
        <v>1 Movie(s)</v>
      </c>
      <c r="B147" s="2" t="s">
        <v>187</v>
      </c>
      <c r="C147" s="26"/>
      <c r="D147" s="34"/>
      <c r="E147" s="34"/>
      <c r="F147" s="34"/>
      <c r="G147" s="34">
        <v>2</v>
      </c>
      <c r="H147" s="34"/>
      <c r="I147" s="34"/>
      <c r="J147" s="34"/>
      <c r="K147" s="54">
        <v>2</v>
      </c>
    </row>
    <row r="148" spans="1:11" x14ac:dyDescent="0.25">
      <c r="A148" t="str">
        <f t="shared" si="7"/>
        <v>1 Movie(s)</v>
      </c>
      <c r="B148" s="2" t="s">
        <v>188</v>
      </c>
      <c r="C148" s="26"/>
      <c r="D148" s="34">
        <v>2</v>
      </c>
      <c r="E148" s="34"/>
      <c r="F148" s="34"/>
      <c r="G148" s="34"/>
      <c r="H148" s="34"/>
      <c r="I148" s="34"/>
      <c r="J148" s="34"/>
      <c r="K148" s="54">
        <v>2</v>
      </c>
    </row>
    <row r="149" spans="1:11" x14ac:dyDescent="0.25">
      <c r="A149" t="str">
        <f t="shared" si="7"/>
        <v>1 Movie(s)</v>
      </c>
      <c r="B149" s="2" t="s">
        <v>189</v>
      </c>
      <c r="C149" s="26"/>
      <c r="D149" s="34"/>
      <c r="E149" s="34"/>
      <c r="F149" s="34"/>
      <c r="G149" s="34">
        <v>2</v>
      </c>
      <c r="H149" s="34"/>
      <c r="I149" s="34"/>
      <c r="J149" s="34"/>
      <c r="K149" s="54">
        <v>2</v>
      </c>
    </row>
    <row r="150" spans="1:11" x14ac:dyDescent="0.25">
      <c r="A150" t="str">
        <f t="shared" si="7"/>
        <v>1 Movie(s)</v>
      </c>
      <c r="B150" s="2" t="s">
        <v>190</v>
      </c>
      <c r="C150" s="26"/>
      <c r="D150" s="34"/>
      <c r="E150" s="34"/>
      <c r="F150" s="34"/>
      <c r="G150" s="34"/>
      <c r="H150" s="34">
        <v>2</v>
      </c>
      <c r="I150" s="34"/>
      <c r="J150" s="34"/>
      <c r="K150" s="54">
        <v>2</v>
      </c>
    </row>
    <row r="151" spans="1:11" x14ac:dyDescent="0.25">
      <c r="A151" t="str">
        <f t="shared" si="7"/>
        <v>1 Movie(s)</v>
      </c>
      <c r="B151" s="2" t="s">
        <v>191</v>
      </c>
      <c r="C151" s="26"/>
      <c r="D151" s="34"/>
      <c r="E151" s="34"/>
      <c r="F151" s="34"/>
      <c r="G151" s="34"/>
      <c r="H151" s="34"/>
      <c r="I151" s="34">
        <v>2</v>
      </c>
      <c r="J151" s="34"/>
      <c r="K151" s="54">
        <v>2</v>
      </c>
    </row>
    <row r="152" spans="1:11" x14ac:dyDescent="0.25">
      <c r="A152" t="str">
        <f t="shared" si="7"/>
        <v>1 Movie(s)</v>
      </c>
      <c r="B152" s="2" t="s">
        <v>192</v>
      </c>
      <c r="C152" s="26"/>
      <c r="D152" s="34"/>
      <c r="E152" s="34"/>
      <c r="F152" s="34"/>
      <c r="G152" s="34">
        <v>2</v>
      </c>
      <c r="H152" s="34"/>
      <c r="I152" s="34"/>
      <c r="J152" s="34"/>
      <c r="K152" s="54">
        <v>2</v>
      </c>
    </row>
    <row r="153" spans="1:11" x14ac:dyDescent="0.25">
      <c r="A153" t="str">
        <f t="shared" si="7"/>
        <v>1 Movie(s)</v>
      </c>
      <c r="B153" s="2" t="s">
        <v>193</v>
      </c>
      <c r="C153" s="26">
        <v>2</v>
      </c>
      <c r="D153" s="34"/>
      <c r="E153" s="34"/>
      <c r="F153" s="34"/>
      <c r="G153" s="34"/>
      <c r="H153" s="34"/>
      <c r="I153" s="34"/>
      <c r="J153" s="34"/>
      <c r="K153" s="54">
        <v>2</v>
      </c>
    </row>
    <row r="154" spans="1:11" x14ac:dyDescent="0.25">
      <c r="A154" t="str">
        <f t="shared" si="7"/>
        <v>1 Movie(s)</v>
      </c>
      <c r="B154" s="2" t="s">
        <v>194</v>
      </c>
      <c r="C154" s="26">
        <v>2</v>
      </c>
      <c r="D154" s="34"/>
      <c r="E154" s="34"/>
      <c r="F154" s="34"/>
      <c r="G154" s="34"/>
      <c r="H154" s="34"/>
      <c r="I154" s="34"/>
      <c r="J154" s="34"/>
      <c r="K154" s="54">
        <v>2</v>
      </c>
    </row>
    <row r="155" spans="1:11" x14ac:dyDescent="0.25">
      <c r="A155" t="str">
        <f t="shared" si="7"/>
        <v>1 Movie(s)</v>
      </c>
      <c r="B155" s="2" t="s">
        <v>195</v>
      </c>
      <c r="C155" s="26"/>
      <c r="D155" s="34"/>
      <c r="E155" s="34"/>
      <c r="F155" s="34"/>
      <c r="G155" s="34">
        <v>2</v>
      </c>
      <c r="H155" s="34"/>
      <c r="I155" s="34"/>
      <c r="J155" s="34"/>
      <c r="K155" s="54">
        <v>2</v>
      </c>
    </row>
    <row r="156" spans="1:11" x14ac:dyDescent="0.25">
      <c r="A156" t="str">
        <f t="shared" si="7"/>
        <v>2 Movie(s)</v>
      </c>
      <c r="B156" s="2" t="s">
        <v>196</v>
      </c>
      <c r="C156" s="26"/>
      <c r="D156" s="34">
        <v>1</v>
      </c>
      <c r="E156" s="34"/>
      <c r="F156" s="34"/>
      <c r="G156" s="34">
        <v>1</v>
      </c>
      <c r="H156" s="34"/>
      <c r="I156" s="34"/>
      <c r="J156" s="34"/>
      <c r="K156" s="54">
        <v>2</v>
      </c>
    </row>
    <row r="157" spans="1:11" x14ac:dyDescent="0.25">
      <c r="A157" t="str">
        <f t="shared" si="7"/>
        <v>1 Movie(s)</v>
      </c>
      <c r="B157" s="2" t="s">
        <v>197</v>
      </c>
      <c r="C157" s="26"/>
      <c r="D157" s="34"/>
      <c r="E157" s="34"/>
      <c r="F157" s="34">
        <v>2</v>
      </c>
      <c r="G157" s="34"/>
      <c r="H157" s="34"/>
      <c r="I157" s="34"/>
      <c r="J157" s="34"/>
      <c r="K157" s="54">
        <v>2</v>
      </c>
    </row>
    <row r="158" spans="1:11" x14ac:dyDescent="0.25">
      <c r="A158" t="str">
        <f t="shared" si="7"/>
        <v>1 Movie(s)</v>
      </c>
      <c r="B158" s="2" t="s">
        <v>198</v>
      </c>
      <c r="C158" s="26"/>
      <c r="D158" s="34"/>
      <c r="E158" s="34"/>
      <c r="F158" s="34"/>
      <c r="G158" s="34">
        <v>2</v>
      </c>
      <c r="H158" s="34"/>
      <c r="I158" s="34"/>
      <c r="J158" s="34"/>
      <c r="K158" s="54">
        <v>2</v>
      </c>
    </row>
    <row r="159" spans="1:11" x14ac:dyDescent="0.25">
      <c r="A159" t="str">
        <f t="shared" si="7"/>
        <v>1 Movie(s)</v>
      </c>
      <c r="B159" s="2" t="s">
        <v>199</v>
      </c>
      <c r="C159" s="26"/>
      <c r="D159" s="34"/>
      <c r="E159" s="34"/>
      <c r="F159" s="34"/>
      <c r="G159" s="34"/>
      <c r="H159" s="34">
        <v>2</v>
      </c>
      <c r="I159" s="34"/>
      <c r="J159" s="34"/>
      <c r="K159" s="54">
        <v>2</v>
      </c>
    </row>
    <row r="160" spans="1:11" x14ac:dyDescent="0.25">
      <c r="A160" t="str">
        <f t="shared" si="7"/>
        <v>2 Movie(s)</v>
      </c>
      <c r="B160" s="2" t="s">
        <v>200</v>
      </c>
      <c r="C160" s="26">
        <v>1</v>
      </c>
      <c r="D160" s="34">
        <v>1</v>
      </c>
      <c r="E160" s="34"/>
      <c r="F160" s="34"/>
      <c r="G160" s="34"/>
      <c r="H160" s="34"/>
      <c r="I160" s="34"/>
      <c r="J160" s="34"/>
      <c r="K160" s="54">
        <v>2</v>
      </c>
    </row>
    <row r="161" spans="1:11" x14ac:dyDescent="0.25">
      <c r="A161" t="str">
        <f t="shared" si="7"/>
        <v>1 Movie(s)</v>
      </c>
      <c r="B161" s="2" t="s">
        <v>201</v>
      </c>
      <c r="C161" s="26"/>
      <c r="D161" s="34"/>
      <c r="E161" s="34"/>
      <c r="F161" s="34">
        <v>2</v>
      </c>
      <c r="G161" s="34"/>
      <c r="H161" s="34"/>
      <c r="I161" s="34"/>
      <c r="J161" s="34"/>
      <c r="K161" s="54">
        <v>2</v>
      </c>
    </row>
    <row r="162" spans="1:11" x14ac:dyDescent="0.25">
      <c r="A162" t="str">
        <f t="shared" si="7"/>
        <v>1 Movie(s)</v>
      </c>
      <c r="B162" s="2" t="s">
        <v>202</v>
      </c>
      <c r="C162" s="26"/>
      <c r="D162" s="34"/>
      <c r="E162" s="34"/>
      <c r="F162" s="34"/>
      <c r="G162" s="34">
        <v>2</v>
      </c>
      <c r="H162" s="34"/>
      <c r="I162" s="34"/>
      <c r="J162" s="34"/>
      <c r="K162" s="54">
        <v>2</v>
      </c>
    </row>
    <row r="163" spans="1:11" x14ac:dyDescent="0.25">
      <c r="A163" t="str">
        <f t="shared" si="7"/>
        <v>1 Movie(s)</v>
      </c>
      <c r="B163" s="2" t="s">
        <v>203</v>
      </c>
      <c r="C163" s="26"/>
      <c r="D163" s="34">
        <v>1</v>
      </c>
      <c r="E163" s="34"/>
      <c r="F163" s="34"/>
      <c r="G163" s="34"/>
      <c r="H163" s="34"/>
      <c r="I163" s="34"/>
      <c r="J163" s="34"/>
      <c r="K163" s="54">
        <v>1</v>
      </c>
    </row>
    <row r="164" spans="1:11" x14ac:dyDescent="0.25">
      <c r="A164" t="str">
        <f t="shared" si="7"/>
        <v>1 Movie(s)</v>
      </c>
      <c r="B164" s="2" t="s">
        <v>204</v>
      </c>
      <c r="C164" s="26"/>
      <c r="D164" s="34"/>
      <c r="E164" s="34"/>
      <c r="F164" s="34">
        <v>1</v>
      </c>
      <c r="G164" s="34"/>
      <c r="H164" s="34"/>
      <c r="I164" s="34"/>
      <c r="J164" s="34"/>
      <c r="K164" s="54">
        <v>1</v>
      </c>
    </row>
    <row r="165" spans="1:11" x14ac:dyDescent="0.25">
      <c r="A165" t="str">
        <f t="shared" si="7"/>
        <v>1 Movie(s)</v>
      </c>
      <c r="B165" s="2" t="s">
        <v>205</v>
      </c>
      <c r="C165" s="26">
        <v>1</v>
      </c>
      <c r="D165" s="34"/>
      <c r="E165" s="34"/>
      <c r="F165" s="34"/>
      <c r="G165" s="34"/>
      <c r="H165" s="34"/>
      <c r="I165" s="34"/>
      <c r="J165" s="34"/>
      <c r="K165" s="54">
        <v>1</v>
      </c>
    </row>
    <row r="166" spans="1:11" x14ac:dyDescent="0.25">
      <c r="A166" t="str">
        <f t="shared" si="7"/>
        <v>1 Movie(s)</v>
      </c>
      <c r="B166" s="2" t="s">
        <v>206</v>
      </c>
      <c r="C166" s="26">
        <v>1</v>
      </c>
      <c r="D166" s="34"/>
      <c r="E166" s="34"/>
      <c r="F166" s="34"/>
      <c r="G166" s="34"/>
      <c r="H166" s="34"/>
      <c r="I166" s="34"/>
      <c r="J166" s="34"/>
      <c r="K166" s="54">
        <v>1</v>
      </c>
    </row>
    <row r="167" spans="1:11" x14ac:dyDescent="0.25">
      <c r="A167" t="str">
        <f t="shared" si="7"/>
        <v>1 Movie(s)</v>
      </c>
      <c r="B167" s="2" t="s">
        <v>207</v>
      </c>
      <c r="C167" s="26"/>
      <c r="D167" s="34">
        <v>1</v>
      </c>
      <c r="E167" s="34"/>
      <c r="F167" s="34"/>
      <c r="G167" s="34"/>
      <c r="H167" s="34"/>
      <c r="I167" s="34"/>
      <c r="J167" s="34"/>
      <c r="K167" s="54">
        <v>1</v>
      </c>
    </row>
    <row r="168" spans="1:11" x14ac:dyDescent="0.25">
      <c r="A168" t="str">
        <f t="shared" si="7"/>
        <v>1 Movie(s)</v>
      </c>
      <c r="B168" s="2" t="s">
        <v>208</v>
      </c>
      <c r="C168" s="26"/>
      <c r="D168" s="34"/>
      <c r="E168" s="34"/>
      <c r="F168" s="34"/>
      <c r="G168" s="34"/>
      <c r="H168" s="34">
        <v>1</v>
      </c>
      <c r="I168" s="34"/>
      <c r="J168" s="34"/>
      <c r="K168" s="54">
        <v>1</v>
      </c>
    </row>
    <row r="169" spans="1:11" x14ac:dyDescent="0.25">
      <c r="A169" t="str">
        <f t="shared" si="7"/>
        <v>1 Movie(s)</v>
      </c>
      <c r="B169" s="2" t="s">
        <v>209</v>
      </c>
      <c r="C169" s="26">
        <v>1</v>
      </c>
      <c r="D169" s="34"/>
      <c r="E169" s="34"/>
      <c r="F169" s="34"/>
      <c r="G169" s="34"/>
      <c r="H169" s="34"/>
      <c r="I169" s="34"/>
      <c r="J169" s="34"/>
      <c r="K169" s="54">
        <v>1</v>
      </c>
    </row>
    <row r="170" spans="1:11" x14ac:dyDescent="0.25">
      <c r="A170" t="str">
        <f t="shared" si="7"/>
        <v>1 Movie(s)</v>
      </c>
      <c r="B170" s="2" t="s">
        <v>210</v>
      </c>
      <c r="C170" s="26"/>
      <c r="D170" s="34"/>
      <c r="E170" s="34"/>
      <c r="F170" s="34"/>
      <c r="G170" s="34"/>
      <c r="H170" s="34"/>
      <c r="I170" s="34"/>
      <c r="J170" s="34">
        <v>1</v>
      </c>
      <c r="K170" s="54">
        <v>1</v>
      </c>
    </row>
    <row r="171" spans="1:11" x14ac:dyDescent="0.25">
      <c r="A171" t="str">
        <f t="shared" si="7"/>
        <v>1 Movie(s)</v>
      </c>
      <c r="B171" s="2" t="s">
        <v>211</v>
      </c>
      <c r="C171" s="26"/>
      <c r="D171" s="34"/>
      <c r="E171" s="34"/>
      <c r="F171" s="34"/>
      <c r="G171" s="34">
        <v>1</v>
      </c>
      <c r="H171" s="34"/>
      <c r="I171" s="34"/>
      <c r="J171" s="34"/>
      <c r="K171" s="54">
        <v>1</v>
      </c>
    </row>
    <row r="172" spans="1:11" x14ac:dyDescent="0.25">
      <c r="A172" t="str">
        <f t="shared" si="7"/>
        <v>1 Movie(s)</v>
      </c>
      <c r="B172" s="2" t="s">
        <v>212</v>
      </c>
      <c r="C172" s="26"/>
      <c r="D172" s="34"/>
      <c r="E172" s="34"/>
      <c r="F172" s="34"/>
      <c r="G172" s="34"/>
      <c r="H172" s="34">
        <v>1</v>
      </c>
      <c r="I172" s="34"/>
      <c r="J172" s="34"/>
      <c r="K172" s="54">
        <v>1</v>
      </c>
    </row>
    <row r="173" spans="1:11" x14ac:dyDescent="0.25">
      <c r="A173" t="str">
        <f t="shared" si="7"/>
        <v>1 Movie(s)</v>
      </c>
      <c r="B173" s="2" t="s">
        <v>213</v>
      </c>
      <c r="C173" s="26"/>
      <c r="D173" s="34">
        <v>1</v>
      </c>
      <c r="E173" s="34"/>
      <c r="F173" s="34"/>
      <c r="G173" s="34"/>
      <c r="H173" s="34"/>
      <c r="I173" s="34"/>
      <c r="J173" s="34"/>
      <c r="K173" s="54">
        <v>1</v>
      </c>
    </row>
    <row r="174" spans="1:11" x14ac:dyDescent="0.25">
      <c r="A174" t="str">
        <f t="shared" si="7"/>
        <v>1 Movie(s)</v>
      </c>
      <c r="B174" s="2" t="s">
        <v>214</v>
      </c>
      <c r="C174" s="26"/>
      <c r="D174" s="34"/>
      <c r="E174" s="34"/>
      <c r="F174" s="34"/>
      <c r="G174" s="34"/>
      <c r="H174" s="34"/>
      <c r="I174" s="34">
        <v>1</v>
      </c>
      <c r="J174" s="34"/>
      <c r="K174" s="54">
        <v>1</v>
      </c>
    </row>
    <row r="175" spans="1:11" x14ac:dyDescent="0.25">
      <c r="A175" t="str">
        <f t="shared" si="7"/>
        <v>1 Movie(s)</v>
      </c>
      <c r="B175" s="2" t="s">
        <v>215</v>
      </c>
      <c r="C175" s="26"/>
      <c r="D175" s="34"/>
      <c r="E175" s="34"/>
      <c r="F175" s="34"/>
      <c r="G175" s="34"/>
      <c r="H175" s="34">
        <v>1</v>
      </c>
      <c r="I175" s="34"/>
      <c r="J175" s="34"/>
      <c r="K175" s="54">
        <v>1</v>
      </c>
    </row>
    <row r="176" spans="1:11" x14ac:dyDescent="0.25">
      <c r="A176" t="str">
        <f t="shared" si="7"/>
        <v>1 Movie(s)</v>
      </c>
      <c r="B176" s="2" t="s">
        <v>216</v>
      </c>
      <c r="C176" s="26">
        <v>1</v>
      </c>
      <c r="D176" s="34"/>
      <c r="E176" s="34"/>
      <c r="F176" s="34"/>
      <c r="G176" s="34"/>
      <c r="H176" s="34"/>
      <c r="I176" s="34"/>
      <c r="J176" s="34"/>
      <c r="K176" s="54">
        <v>1</v>
      </c>
    </row>
    <row r="177" spans="1:11" x14ac:dyDescent="0.25">
      <c r="A177" t="str">
        <f t="shared" si="7"/>
        <v>1 Movie(s)</v>
      </c>
      <c r="B177" s="2" t="s">
        <v>217</v>
      </c>
      <c r="C177" s="26">
        <v>1</v>
      </c>
      <c r="D177" s="34"/>
      <c r="E177" s="34"/>
      <c r="F177" s="34"/>
      <c r="G177" s="34"/>
      <c r="H177" s="34"/>
      <c r="I177" s="34"/>
      <c r="J177" s="34"/>
      <c r="K177" s="54">
        <v>1</v>
      </c>
    </row>
    <row r="178" spans="1:11" x14ac:dyDescent="0.25">
      <c r="A178" t="str">
        <f t="shared" ref="A178:A183" si="8">COUNTA(C178:J178)&amp;" Movie(s)"</f>
        <v>1 Movie(s)</v>
      </c>
      <c r="B178" s="2" t="s">
        <v>218</v>
      </c>
      <c r="C178" s="26"/>
      <c r="D178" s="34"/>
      <c r="E178" s="34"/>
      <c r="F178" s="34"/>
      <c r="G178" s="34"/>
      <c r="H178" s="34"/>
      <c r="I178" s="34"/>
      <c r="J178" s="34">
        <v>1</v>
      </c>
      <c r="K178" s="54">
        <v>1</v>
      </c>
    </row>
    <row r="179" spans="1:11" x14ac:dyDescent="0.25">
      <c r="A179" t="str">
        <f t="shared" si="8"/>
        <v>1 Movie(s)</v>
      </c>
      <c r="B179" s="2" t="s">
        <v>219</v>
      </c>
      <c r="C179" s="26"/>
      <c r="D179" s="34"/>
      <c r="E179" s="34">
        <v>1</v>
      </c>
      <c r="F179" s="34"/>
      <c r="G179" s="34"/>
      <c r="H179" s="34"/>
      <c r="I179" s="34"/>
      <c r="J179" s="34"/>
      <c r="K179" s="54">
        <v>1</v>
      </c>
    </row>
    <row r="180" spans="1:11" x14ac:dyDescent="0.25">
      <c r="A180" t="str">
        <f t="shared" si="8"/>
        <v>1 Movie(s)</v>
      </c>
      <c r="B180" s="2" t="s">
        <v>220</v>
      </c>
      <c r="C180" s="26"/>
      <c r="D180" s="34"/>
      <c r="E180" s="34"/>
      <c r="F180" s="34"/>
      <c r="G180" s="34">
        <v>1</v>
      </c>
      <c r="H180" s="34"/>
      <c r="I180" s="34"/>
      <c r="J180" s="34"/>
      <c r="K180" s="54">
        <v>1</v>
      </c>
    </row>
    <row r="181" spans="1:11" x14ac:dyDescent="0.25">
      <c r="A181" t="str">
        <f t="shared" si="8"/>
        <v>1 Movie(s)</v>
      </c>
      <c r="B181" s="2" t="s">
        <v>221</v>
      </c>
      <c r="C181" s="26"/>
      <c r="D181" s="34"/>
      <c r="E181" s="34"/>
      <c r="F181" s="34"/>
      <c r="G181" s="34">
        <v>1</v>
      </c>
      <c r="H181" s="34"/>
      <c r="I181" s="34"/>
      <c r="J181" s="34"/>
      <c r="K181" s="54">
        <v>1</v>
      </c>
    </row>
    <row r="182" spans="1:11" x14ac:dyDescent="0.25">
      <c r="A182" t="str">
        <f t="shared" si="8"/>
        <v>1 Movie(s)</v>
      </c>
      <c r="B182" s="2" t="s">
        <v>222</v>
      </c>
      <c r="C182" s="26">
        <v>1</v>
      </c>
      <c r="D182" s="34"/>
      <c r="E182" s="34"/>
      <c r="F182" s="34"/>
      <c r="G182" s="34"/>
      <c r="H182" s="34"/>
      <c r="I182" s="34"/>
      <c r="J182" s="34"/>
      <c r="K182" s="54">
        <v>1</v>
      </c>
    </row>
    <row r="183" spans="1:11" x14ac:dyDescent="0.25">
      <c r="A183" t="str">
        <f t="shared" si="8"/>
        <v>1 Movie(s)</v>
      </c>
      <c r="B183" s="38" t="s">
        <v>223</v>
      </c>
      <c r="C183" s="36"/>
      <c r="D183" s="39"/>
      <c r="E183" s="39"/>
      <c r="F183" s="39"/>
      <c r="G183" s="39"/>
      <c r="H183" s="39"/>
      <c r="I183" s="39">
        <v>1</v>
      </c>
      <c r="J183" s="39"/>
      <c r="K183" s="55">
        <v>1</v>
      </c>
    </row>
    <row r="184" spans="1:11" x14ac:dyDescent="0.25">
      <c r="G184"/>
      <c r="H18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A590-1E8D-4E1F-A6A9-43B32294F650}">
  <dimension ref="A1:H12"/>
  <sheetViews>
    <sheetView workbookViewId="0">
      <selection activeCell="U12" sqref="U12"/>
    </sheetView>
  </sheetViews>
  <sheetFormatPr defaultRowHeight="12.5" x14ac:dyDescent="0.25"/>
  <cols>
    <col min="1" max="1" width="33" bestFit="1" customWidth="1"/>
    <col min="2" max="2" width="15.36328125" bestFit="1" customWidth="1"/>
    <col min="3" max="3" width="12.36328125" bestFit="1" customWidth="1"/>
    <col min="4" max="4" width="12.453125" bestFit="1" customWidth="1"/>
    <col min="5" max="5" width="2.54296875" customWidth="1"/>
    <col min="6" max="6" width="36.453125" style="1" bestFit="1" customWidth="1"/>
    <col min="7" max="7" width="12.54296875" bestFit="1" customWidth="1"/>
    <col min="8" max="8" width="15.453125" bestFit="1" customWidth="1"/>
  </cols>
  <sheetData>
    <row r="1" spans="1:8" x14ac:dyDescent="0.25">
      <c r="A1" s="3" t="s">
        <v>23</v>
      </c>
      <c r="B1" s="4" t="s">
        <v>38</v>
      </c>
      <c r="C1" s="5" t="s">
        <v>28</v>
      </c>
      <c r="E1" s="17"/>
      <c r="F1" s="31" t="s">
        <v>25</v>
      </c>
      <c r="G1" s="10" t="s">
        <v>39</v>
      </c>
      <c r="H1" s="10" t="s">
        <v>37</v>
      </c>
    </row>
    <row r="2" spans="1:8" x14ac:dyDescent="0.25">
      <c r="A2" s="6" t="s">
        <v>29</v>
      </c>
      <c r="B2" s="25">
        <v>34</v>
      </c>
      <c r="C2" s="28">
        <v>152</v>
      </c>
      <c r="E2" s="18"/>
      <c r="F2" s="1" t="str">
        <f>A2</f>
        <v>Harry Potter and the Philosopher's Stone</v>
      </c>
      <c r="G2" s="24">
        <f>B2</f>
        <v>34</v>
      </c>
      <c r="H2" s="32">
        <f>C2</f>
        <v>152</v>
      </c>
    </row>
    <row r="3" spans="1:8" x14ac:dyDescent="0.25">
      <c r="A3" s="2" t="s">
        <v>30</v>
      </c>
      <c r="B3" s="26">
        <v>36</v>
      </c>
      <c r="C3" s="29">
        <v>161</v>
      </c>
      <c r="E3" s="18"/>
      <c r="F3" s="1" t="str">
        <f t="shared" ref="F3:H9" si="0">A3</f>
        <v>Harry Potter and the Chamber of Secrets</v>
      </c>
      <c r="G3" s="24">
        <f t="shared" si="0"/>
        <v>36</v>
      </c>
      <c r="H3" s="32">
        <f t="shared" si="0"/>
        <v>161</v>
      </c>
    </row>
    <row r="4" spans="1:8" x14ac:dyDescent="0.25">
      <c r="A4" s="2" t="s">
        <v>31</v>
      </c>
      <c r="B4" s="26">
        <v>33</v>
      </c>
      <c r="C4" s="29">
        <v>142</v>
      </c>
      <c r="E4" s="18"/>
      <c r="F4" s="1" t="str">
        <f t="shared" si="0"/>
        <v>Harry Potter and the Prisoner of Azkaban</v>
      </c>
      <c r="G4" s="24">
        <f t="shared" si="0"/>
        <v>33</v>
      </c>
      <c r="H4" s="32">
        <f t="shared" si="0"/>
        <v>142</v>
      </c>
    </row>
    <row r="5" spans="1:8" x14ac:dyDescent="0.25">
      <c r="A5" s="2" t="s">
        <v>32</v>
      </c>
      <c r="B5" s="26">
        <v>27</v>
      </c>
      <c r="C5" s="29">
        <v>157</v>
      </c>
      <c r="E5" s="18"/>
      <c r="F5" s="1" t="str">
        <f t="shared" si="0"/>
        <v>Harry Potter and the Goblet of Fire</v>
      </c>
      <c r="G5" s="24">
        <f t="shared" si="0"/>
        <v>27</v>
      </c>
      <c r="H5" s="32">
        <f t="shared" si="0"/>
        <v>157</v>
      </c>
    </row>
    <row r="6" spans="1:8" x14ac:dyDescent="0.25">
      <c r="A6" s="2" t="s">
        <v>33</v>
      </c>
      <c r="B6" s="26">
        <v>27</v>
      </c>
      <c r="C6" s="29">
        <v>138</v>
      </c>
      <c r="E6" s="18"/>
      <c r="F6" s="1" t="str">
        <f t="shared" si="0"/>
        <v>Harry Potter and the Order of the Phoenix</v>
      </c>
      <c r="G6" s="24">
        <f t="shared" si="0"/>
        <v>27</v>
      </c>
      <c r="H6" s="32">
        <f t="shared" si="0"/>
        <v>138</v>
      </c>
    </row>
    <row r="7" spans="1:8" x14ac:dyDescent="0.25">
      <c r="A7" s="2" t="s">
        <v>34</v>
      </c>
      <c r="B7" s="26">
        <v>26</v>
      </c>
      <c r="C7" s="29">
        <v>153</v>
      </c>
      <c r="E7" s="18"/>
      <c r="F7" s="1" t="str">
        <f t="shared" si="0"/>
        <v>Harry Potter and the Half-Blood Prince</v>
      </c>
      <c r="G7" s="24">
        <f t="shared" si="0"/>
        <v>26</v>
      </c>
      <c r="H7" s="32">
        <f t="shared" si="0"/>
        <v>153</v>
      </c>
    </row>
    <row r="8" spans="1:8" x14ac:dyDescent="0.25">
      <c r="A8" s="2" t="s">
        <v>35</v>
      </c>
      <c r="B8" s="26">
        <v>25</v>
      </c>
      <c r="C8" s="29">
        <v>146</v>
      </c>
      <c r="E8" s="18"/>
      <c r="F8" s="1" t="str">
        <f t="shared" si="0"/>
        <v>Harry Potter and the Deathly Hallows Part 1</v>
      </c>
      <c r="G8" s="24">
        <f t="shared" si="0"/>
        <v>25</v>
      </c>
      <c r="H8" s="32">
        <f t="shared" si="0"/>
        <v>146</v>
      </c>
    </row>
    <row r="9" spans="1:8" x14ac:dyDescent="0.25">
      <c r="A9" s="2" t="s">
        <v>36</v>
      </c>
      <c r="B9" s="26">
        <v>26</v>
      </c>
      <c r="C9" s="29">
        <v>130</v>
      </c>
      <c r="E9" s="18"/>
      <c r="F9" s="1" t="str">
        <f t="shared" si="0"/>
        <v>Harry Potter and the Deathly Hallows Part 2</v>
      </c>
      <c r="G9" s="24">
        <f t="shared" si="0"/>
        <v>26</v>
      </c>
      <c r="H9" s="32">
        <f t="shared" si="0"/>
        <v>130</v>
      </c>
    </row>
    <row r="10" spans="1:8" x14ac:dyDescent="0.25">
      <c r="A10" s="7" t="s">
        <v>24</v>
      </c>
      <c r="B10" s="27">
        <v>234</v>
      </c>
      <c r="C10" s="30">
        <v>1179</v>
      </c>
      <c r="E10" s="18"/>
    </row>
    <row r="12" spans="1:8" x14ac:dyDescent="0.25">
      <c r="B12" t="str">
        <f>"# Chapters : "&amp;TEXT(B10,"###")</f>
        <v># Chapters : 234</v>
      </c>
      <c r="C12" t="str">
        <f>"# Runtime : "&amp;TEXT(C10,"###")</f>
        <v># Runtime : 1179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B20D4-0566-489F-82C2-87BB99F7AF9E}">
  <dimension ref="A1:K12"/>
  <sheetViews>
    <sheetView workbookViewId="0">
      <selection activeCell="U12" sqref="U12"/>
    </sheetView>
  </sheetViews>
  <sheetFormatPr defaultRowHeight="12.5" x14ac:dyDescent="0.25"/>
  <cols>
    <col min="1" max="1" width="33" bestFit="1" customWidth="1"/>
    <col min="2" max="2" width="12.6328125" bestFit="1" customWidth="1"/>
    <col min="3" max="3" width="13.90625" bestFit="1" customWidth="1"/>
    <col min="4" max="4" width="12.36328125" bestFit="1" customWidth="1"/>
    <col min="5" max="6" width="12.453125" customWidth="1"/>
    <col min="7" max="7" width="4.81640625" bestFit="1" customWidth="1"/>
    <col min="8" max="8" width="17.54296875" customWidth="1"/>
    <col min="9" max="9" width="15.453125" bestFit="1" customWidth="1"/>
    <col min="11" max="11" width="14.81640625" bestFit="1" customWidth="1"/>
  </cols>
  <sheetData>
    <row r="1" spans="1:11" x14ac:dyDescent="0.25">
      <c r="A1" s="3" t="s">
        <v>44</v>
      </c>
      <c r="B1" s="4" t="s">
        <v>21</v>
      </c>
      <c r="C1" s="14" t="s">
        <v>22</v>
      </c>
      <c r="D1" s="5" t="s">
        <v>28</v>
      </c>
      <c r="F1" s="17"/>
      <c r="G1" s="10" t="s">
        <v>25</v>
      </c>
      <c r="H1" s="10" t="s">
        <v>26</v>
      </c>
      <c r="I1" s="10" t="s">
        <v>27</v>
      </c>
      <c r="J1" s="10" t="s">
        <v>37</v>
      </c>
      <c r="K1" s="10" t="s">
        <v>65</v>
      </c>
    </row>
    <row r="2" spans="1:11" x14ac:dyDescent="0.25">
      <c r="A2" s="4" t="s">
        <v>29</v>
      </c>
      <c r="B2" s="8">
        <v>125000000</v>
      </c>
      <c r="C2" s="15">
        <v>1002000000</v>
      </c>
      <c r="D2" s="19">
        <v>152</v>
      </c>
      <c r="F2" s="18"/>
      <c r="G2" s="11" t="str">
        <f>A2</f>
        <v>Harry Potter and the Philosopher's Stone</v>
      </c>
      <c r="H2" s="12">
        <f>B2</f>
        <v>125000000</v>
      </c>
      <c r="I2" s="13">
        <f>C2</f>
        <v>1002000000</v>
      </c>
      <c r="J2" s="21">
        <f>D2</f>
        <v>152</v>
      </c>
      <c r="K2" s="56">
        <f>I2-H2</f>
        <v>877000000</v>
      </c>
    </row>
    <row r="3" spans="1:11" x14ac:dyDescent="0.25">
      <c r="A3" s="40" t="s">
        <v>30</v>
      </c>
      <c r="B3" s="42">
        <v>100000000</v>
      </c>
      <c r="C3" s="43">
        <v>880300000</v>
      </c>
      <c r="D3" s="41">
        <v>161</v>
      </c>
      <c r="F3" s="18"/>
      <c r="G3" s="11" t="str">
        <f t="shared" ref="G3:G9" si="0">A3</f>
        <v>Harry Potter and the Chamber of Secrets</v>
      </c>
      <c r="H3" s="12">
        <f t="shared" ref="H3:H9" si="1">B3</f>
        <v>100000000</v>
      </c>
      <c r="I3" s="13">
        <f t="shared" ref="I3:I9" si="2">C3</f>
        <v>880300000</v>
      </c>
      <c r="J3" s="21">
        <f t="shared" ref="J3:J9" si="3">D3</f>
        <v>161</v>
      </c>
      <c r="K3" s="56">
        <f t="shared" ref="K3:K10" si="4">I3-H3</f>
        <v>780300000</v>
      </c>
    </row>
    <row r="4" spans="1:11" x14ac:dyDescent="0.25">
      <c r="A4" s="40" t="s">
        <v>31</v>
      </c>
      <c r="B4" s="42">
        <v>130000000</v>
      </c>
      <c r="C4" s="43">
        <v>796700000</v>
      </c>
      <c r="D4" s="41">
        <v>142</v>
      </c>
      <c r="F4" s="18"/>
      <c r="G4" s="11" t="str">
        <f t="shared" si="0"/>
        <v>Harry Potter and the Prisoner of Azkaban</v>
      </c>
      <c r="H4" s="12">
        <f t="shared" si="1"/>
        <v>130000000</v>
      </c>
      <c r="I4" s="13">
        <f t="shared" si="2"/>
        <v>796700000</v>
      </c>
      <c r="J4" s="21">
        <f t="shared" si="3"/>
        <v>142</v>
      </c>
      <c r="K4" s="56">
        <f t="shared" si="4"/>
        <v>666700000</v>
      </c>
    </row>
    <row r="5" spans="1:11" x14ac:dyDescent="0.25">
      <c r="A5" s="40" t="s">
        <v>32</v>
      </c>
      <c r="B5" s="42">
        <v>150000000</v>
      </c>
      <c r="C5" s="43">
        <v>896400000</v>
      </c>
      <c r="D5" s="41">
        <v>157</v>
      </c>
      <c r="F5" s="18"/>
      <c r="G5" s="11" t="str">
        <f t="shared" si="0"/>
        <v>Harry Potter and the Goblet of Fire</v>
      </c>
      <c r="H5" s="12">
        <f t="shared" si="1"/>
        <v>150000000</v>
      </c>
      <c r="I5" s="13">
        <f t="shared" si="2"/>
        <v>896400000</v>
      </c>
      <c r="J5" s="21">
        <f t="shared" si="3"/>
        <v>157</v>
      </c>
      <c r="K5" s="56">
        <f t="shared" si="4"/>
        <v>746400000</v>
      </c>
    </row>
    <row r="6" spans="1:11" x14ac:dyDescent="0.25">
      <c r="A6" s="40" t="s">
        <v>33</v>
      </c>
      <c r="B6" s="42">
        <v>150000000</v>
      </c>
      <c r="C6" s="43">
        <v>942000000</v>
      </c>
      <c r="D6" s="41">
        <v>138</v>
      </c>
      <c r="F6" s="18"/>
      <c r="G6" s="11" t="str">
        <f t="shared" si="0"/>
        <v>Harry Potter and the Order of the Phoenix</v>
      </c>
      <c r="H6" s="12">
        <f t="shared" si="1"/>
        <v>150000000</v>
      </c>
      <c r="I6" s="13">
        <f t="shared" si="2"/>
        <v>942000000</v>
      </c>
      <c r="J6" s="21">
        <f t="shared" si="3"/>
        <v>138</v>
      </c>
      <c r="K6" s="56">
        <f t="shared" si="4"/>
        <v>792000000</v>
      </c>
    </row>
    <row r="7" spans="1:11" x14ac:dyDescent="0.25">
      <c r="A7" s="40" t="s">
        <v>34</v>
      </c>
      <c r="B7" s="42">
        <v>250000000</v>
      </c>
      <c r="C7" s="43">
        <v>943200000</v>
      </c>
      <c r="D7" s="41">
        <v>153</v>
      </c>
      <c r="F7" s="18"/>
      <c r="G7" s="11" t="str">
        <f t="shared" si="0"/>
        <v>Harry Potter and the Half-Blood Prince</v>
      </c>
      <c r="H7" s="12">
        <f t="shared" si="1"/>
        <v>250000000</v>
      </c>
      <c r="I7" s="13">
        <f t="shared" si="2"/>
        <v>943200000</v>
      </c>
      <c r="J7" s="21">
        <f t="shared" si="3"/>
        <v>153</v>
      </c>
      <c r="K7" s="56">
        <f t="shared" si="4"/>
        <v>693200000</v>
      </c>
    </row>
    <row r="8" spans="1:11" x14ac:dyDescent="0.25">
      <c r="A8" s="40" t="s">
        <v>35</v>
      </c>
      <c r="B8" s="42">
        <v>200000000</v>
      </c>
      <c r="C8" s="43">
        <v>976900000</v>
      </c>
      <c r="D8" s="41">
        <v>146</v>
      </c>
      <c r="F8" s="18"/>
      <c r="G8" s="11" t="str">
        <f t="shared" si="0"/>
        <v>Harry Potter and the Deathly Hallows Part 1</v>
      </c>
      <c r="H8" s="12">
        <f t="shared" si="1"/>
        <v>200000000</v>
      </c>
      <c r="I8" s="13">
        <f t="shared" si="2"/>
        <v>976900000</v>
      </c>
      <c r="J8" s="21">
        <f t="shared" si="3"/>
        <v>146</v>
      </c>
      <c r="K8" s="56">
        <f t="shared" si="4"/>
        <v>776900000</v>
      </c>
    </row>
    <row r="9" spans="1:11" x14ac:dyDescent="0.25">
      <c r="A9" s="40" t="s">
        <v>36</v>
      </c>
      <c r="B9" s="42">
        <v>250000000</v>
      </c>
      <c r="C9" s="43">
        <v>1342000000</v>
      </c>
      <c r="D9" s="41">
        <v>130</v>
      </c>
      <c r="F9" s="18"/>
      <c r="G9" s="11" t="str">
        <f t="shared" si="0"/>
        <v>Harry Potter and the Deathly Hallows Part 2</v>
      </c>
      <c r="H9" s="12">
        <f t="shared" si="1"/>
        <v>250000000</v>
      </c>
      <c r="I9" s="13">
        <f t="shared" si="2"/>
        <v>1342000000</v>
      </c>
      <c r="J9" s="21">
        <f t="shared" si="3"/>
        <v>130</v>
      </c>
      <c r="K9" s="56">
        <f t="shared" si="4"/>
        <v>1092000000</v>
      </c>
    </row>
    <row r="10" spans="1:11" x14ac:dyDescent="0.25">
      <c r="A10" s="37" t="s">
        <v>24</v>
      </c>
      <c r="B10" s="9">
        <v>1355000000</v>
      </c>
      <c r="C10" s="16">
        <v>7779500000</v>
      </c>
      <c r="D10" s="20">
        <v>1179</v>
      </c>
      <c r="F10" s="18"/>
      <c r="H10" s="57">
        <f>GETPIVOTDATA("[Measures].[Sum of Budget]",$A$1)</f>
        <v>1355000000</v>
      </c>
      <c r="I10" s="57">
        <f>GETPIVOTDATA("[Measures].[Sum of Box Office]",$A$1)</f>
        <v>7779500000</v>
      </c>
      <c r="J10" s="21">
        <f>AVERAGE(J2:J9)</f>
        <v>147.375</v>
      </c>
      <c r="K10" s="57">
        <f t="shared" si="4"/>
        <v>6424500000</v>
      </c>
    </row>
    <row r="12" spans="1:11" x14ac:dyDescent="0.25">
      <c r="H12" t="str">
        <f>"Budget : "&amp;TEXT(H10,"$ #.##,,,")&amp;" B"</f>
        <v>Budget : $ 1.36 B</v>
      </c>
      <c r="I12" t="str">
        <f>"Box Office : "&amp;TEXT(I10,"$ #.##,,,")&amp;" B"</f>
        <v>Box Office : $ 7.78 B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B0F6-B99F-499A-825D-61539E013B9F}">
  <dimension ref="A1:H18"/>
  <sheetViews>
    <sheetView workbookViewId="0">
      <selection activeCell="U12" sqref="U12"/>
    </sheetView>
  </sheetViews>
  <sheetFormatPr defaultRowHeight="12.5" x14ac:dyDescent="0.25"/>
  <cols>
    <col min="1" max="1" width="11.54296875" bestFit="1" customWidth="1"/>
    <col min="2" max="2" width="14.08984375" bestFit="1" customWidth="1"/>
    <col min="3" max="3" width="14.26953125" bestFit="1" customWidth="1"/>
    <col min="4" max="4" width="14.26953125" customWidth="1"/>
    <col min="5" max="5" width="9.453125" customWidth="1"/>
    <col min="6" max="6" width="33" bestFit="1" customWidth="1"/>
    <col min="7" max="7" width="16.26953125" bestFit="1" customWidth="1"/>
    <col min="8" max="8" width="14.26953125" bestFit="1" customWidth="1"/>
    <col min="9" max="9" width="12.7265625" bestFit="1" customWidth="1"/>
  </cols>
  <sheetData>
    <row r="1" spans="1:8" x14ac:dyDescent="0.25">
      <c r="A1" s="3" t="s">
        <v>23</v>
      </c>
      <c r="B1" s="4" t="s">
        <v>272</v>
      </c>
      <c r="C1" s="5" t="s">
        <v>271</v>
      </c>
      <c r="D1" s="14"/>
      <c r="E1" s="3" t="s">
        <v>270</v>
      </c>
      <c r="F1" s="3" t="s">
        <v>44</v>
      </c>
      <c r="G1" s="4" t="s">
        <v>272</v>
      </c>
      <c r="H1" s="5" t="s">
        <v>271</v>
      </c>
    </row>
    <row r="2" spans="1:8" x14ac:dyDescent="0.25">
      <c r="A2" s="6" t="s">
        <v>249</v>
      </c>
      <c r="B2" s="25">
        <v>9</v>
      </c>
      <c r="C2" s="28">
        <v>7</v>
      </c>
      <c r="D2" s="33"/>
      <c r="E2" s="4">
        <v>1</v>
      </c>
      <c r="F2" s="4" t="s">
        <v>29</v>
      </c>
      <c r="G2" s="25">
        <v>10</v>
      </c>
      <c r="H2" s="28">
        <v>5</v>
      </c>
    </row>
    <row r="3" spans="1:8" x14ac:dyDescent="0.25">
      <c r="A3" s="2" t="s">
        <v>250</v>
      </c>
      <c r="B3" s="26">
        <v>1</v>
      </c>
      <c r="C3" s="29">
        <v>1</v>
      </c>
      <c r="D3" s="68"/>
      <c r="E3" s="4">
        <v>2</v>
      </c>
      <c r="F3" s="4" t="s">
        <v>30</v>
      </c>
      <c r="G3" s="25">
        <v>6</v>
      </c>
      <c r="H3" s="28">
        <v>5</v>
      </c>
    </row>
    <row r="4" spans="1:8" x14ac:dyDescent="0.25">
      <c r="A4" s="2" t="s">
        <v>259</v>
      </c>
      <c r="B4" s="26">
        <v>4</v>
      </c>
      <c r="C4" s="29">
        <v>4</v>
      </c>
      <c r="D4" s="68"/>
      <c r="E4" s="4">
        <v>3</v>
      </c>
      <c r="F4" s="4" t="s">
        <v>31</v>
      </c>
      <c r="G4" s="25">
        <v>22</v>
      </c>
      <c r="H4" s="28">
        <v>10</v>
      </c>
    </row>
    <row r="5" spans="1:8" x14ac:dyDescent="0.25">
      <c r="A5" s="2" t="s">
        <v>256</v>
      </c>
      <c r="B5" s="26">
        <v>1</v>
      </c>
      <c r="C5" s="29">
        <v>1</v>
      </c>
      <c r="D5" s="68"/>
      <c r="E5" s="4">
        <v>4</v>
      </c>
      <c r="F5" s="4" t="s">
        <v>32</v>
      </c>
      <c r="G5" s="25">
        <v>1</v>
      </c>
      <c r="H5" s="28">
        <v>1</v>
      </c>
    </row>
    <row r="6" spans="1:8" x14ac:dyDescent="0.25">
      <c r="A6" s="2" t="s">
        <v>252</v>
      </c>
      <c r="B6" s="26">
        <v>8</v>
      </c>
      <c r="C6" s="29">
        <v>8</v>
      </c>
      <c r="D6" s="68"/>
      <c r="E6" s="4">
        <v>5</v>
      </c>
      <c r="F6" s="4" t="s">
        <v>33</v>
      </c>
      <c r="G6" s="25">
        <v>28</v>
      </c>
      <c r="H6" s="28">
        <v>12</v>
      </c>
    </row>
    <row r="7" spans="1:8" x14ac:dyDescent="0.25">
      <c r="A7" s="2" t="s">
        <v>260</v>
      </c>
      <c r="B7" s="26">
        <v>1</v>
      </c>
      <c r="C7" s="29">
        <v>1</v>
      </c>
      <c r="D7" s="68"/>
      <c r="E7" s="4">
        <v>6</v>
      </c>
      <c r="F7" s="4" t="s">
        <v>34</v>
      </c>
      <c r="G7" s="25">
        <v>10</v>
      </c>
      <c r="H7" s="28">
        <v>7</v>
      </c>
    </row>
    <row r="8" spans="1:8" x14ac:dyDescent="0.25">
      <c r="A8" s="2" t="s">
        <v>258</v>
      </c>
      <c r="B8" s="26">
        <v>2</v>
      </c>
      <c r="C8" s="29">
        <v>2</v>
      </c>
      <c r="D8" s="68"/>
      <c r="E8" s="4">
        <v>7</v>
      </c>
      <c r="F8" s="4" t="s">
        <v>35</v>
      </c>
      <c r="G8" s="25">
        <v>29</v>
      </c>
      <c r="H8" s="28">
        <v>12</v>
      </c>
    </row>
    <row r="9" spans="1:8" x14ac:dyDescent="0.25">
      <c r="A9" s="2" t="s">
        <v>261</v>
      </c>
      <c r="B9" s="26">
        <v>1</v>
      </c>
      <c r="C9" s="29">
        <v>1</v>
      </c>
      <c r="D9" s="68"/>
      <c r="E9" s="37">
        <v>8</v>
      </c>
      <c r="F9" s="37" t="s">
        <v>36</v>
      </c>
      <c r="G9" s="27">
        <v>13</v>
      </c>
      <c r="H9" s="30">
        <v>8</v>
      </c>
    </row>
    <row r="10" spans="1:8" x14ac:dyDescent="0.25">
      <c r="A10" s="2" t="s">
        <v>262</v>
      </c>
      <c r="B10" s="26">
        <v>1</v>
      </c>
      <c r="C10" s="29">
        <v>1</v>
      </c>
      <c r="D10" s="68"/>
    </row>
    <row r="11" spans="1:8" x14ac:dyDescent="0.25">
      <c r="A11" s="2" t="s">
        <v>263</v>
      </c>
      <c r="B11" s="26">
        <v>3</v>
      </c>
      <c r="C11" s="29">
        <v>3</v>
      </c>
      <c r="D11" s="68"/>
      <c r="F11" t="str">
        <f>F2</f>
        <v>Harry Potter and the Philosopher's Stone</v>
      </c>
      <c r="G11" s="70">
        <f>G2</f>
        <v>10</v>
      </c>
      <c r="H11" s="70">
        <f>H2</f>
        <v>5</v>
      </c>
    </row>
    <row r="12" spans="1:8" x14ac:dyDescent="0.25">
      <c r="A12" s="2" t="s">
        <v>253</v>
      </c>
      <c r="B12" s="26">
        <v>10</v>
      </c>
      <c r="C12" s="29">
        <v>6</v>
      </c>
      <c r="D12" s="68"/>
      <c r="F12" t="str">
        <f t="shared" ref="F12:H18" si="0">F3</f>
        <v>Harry Potter and the Chamber of Secrets</v>
      </c>
      <c r="G12" s="70">
        <f t="shared" si="0"/>
        <v>6</v>
      </c>
      <c r="H12" s="70">
        <f t="shared" si="0"/>
        <v>5</v>
      </c>
    </row>
    <row r="13" spans="1:8" x14ac:dyDescent="0.25">
      <c r="A13" s="2" t="s">
        <v>254</v>
      </c>
      <c r="B13" s="26">
        <v>12</v>
      </c>
      <c r="C13" s="29">
        <v>10</v>
      </c>
      <c r="D13" s="68"/>
      <c r="F13" t="str">
        <f t="shared" si="0"/>
        <v>Harry Potter and the Prisoner of Azkaban</v>
      </c>
      <c r="G13" s="70">
        <f t="shared" si="0"/>
        <v>22</v>
      </c>
      <c r="H13" s="70">
        <f t="shared" si="0"/>
        <v>10</v>
      </c>
    </row>
    <row r="14" spans="1:8" x14ac:dyDescent="0.25">
      <c r="A14" s="2" t="s">
        <v>255</v>
      </c>
      <c r="B14" s="26">
        <v>12</v>
      </c>
      <c r="C14" s="29">
        <v>8</v>
      </c>
      <c r="D14" s="68"/>
      <c r="F14" t="str">
        <f t="shared" si="0"/>
        <v>Harry Potter and the Goblet of Fire</v>
      </c>
      <c r="G14" s="70">
        <f t="shared" si="0"/>
        <v>1</v>
      </c>
      <c r="H14" s="70">
        <f t="shared" si="0"/>
        <v>1</v>
      </c>
    </row>
    <row r="15" spans="1:8" x14ac:dyDescent="0.25">
      <c r="A15" s="2" t="s">
        <v>257</v>
      </c>
      <c r="B15" s="26">
        <v>4</v>
      </c>
      <c r="C15" s="29">
        <v>4</v>
      </c>
      <c r="D15" s="68"/>
      <c r="F15" t="str">
        <f t="shared" si="0"/>
        <v>Harry Potter and the Order of the Phoenix</v>
      </c>
      <c r="G15" s="70">
        <f t="shared" si="0"/>
        <v>28</v>
      </c>
      <c r="H15" s="70">
        <f t="shared" si="0"/>
        <v>12</v>
      </c>
    </row>
    <row r="16" spans="1:8" x14ac:dyDescent="0.25">
      <c r="A16" s="2" t="s">
        <v>251</v>
      </c>
      <c r="B16" s="26">
        <v>17</v>
      </c>
      <c r="C16" s="29">
        <v>14</v>
      </c>
      <c r="D16" s="68"/>
      <c r="F16" t="str">
        <f t="shared" si="0"/>
        <v>Harry Potter and the Half-Blood Prince</v>
      </c>
      <c r="G16" s="70">
        <f t="shared" si="0"/>
        <v>10</v>
      </c>
      <c r="H16" s="70">
        <f t="shared" si="0"/>
        <v>7</v>
      </c>
    </row>
    <row r="17" spans="1:8" x14ac:dyDescent="0.25">
      <c r="A17" s="7" t="s">
        <v>24</v>
      </c>
      <c r="B17" s="27">
        <v>86</v>
      </c>
      <c r="C17" s="30">
        <v>49</v>
      </c>
      <c r="D17" s="68"/>
      <c r="F17" t="str">
        <f t="shared" si="0"/>
        <v>Harry Potter and the Deathly Hallows Part 1</v>
      </c>
      <c r="G17" s="70">
        <f t="shared" si="0"/>
        <v>29</v>
      </c>
      <c r="H17" s="70">
        <f t="shared" si="0"/>
        <v>12</v>
      </c>
    </row>
    <row r="18" spans="1:8" x14ac:dyDescent="0.25">
      <c r="F18" t="str">
        <f t="shared" si="0"/>
        <v>Harry Potter and the Deathly Hallows Part 2</v>
      </c>
      <c r="G18" s="70">
        <f t="shared" si="0"/>
        <v>13</v>
      </c>
      <c r="H18" s="70">
        <f t="shared" si="0"/>
        <v>8</v>
      </c>
    </row>
  </sheetData>
  <autoFilter ref="E1:G235" xr:uid="{5CCDB0F6-B99F-499A-825D-61539E013B9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8816FA61-F5FC-40B4-8E1A-D9A94B2A7B18}">
  <ds:schemaRefs/>
</ds:datastoreItem>
</file>

<file path=customXml/itemProps2.xml><?xml version="1.0" encoding="utf-8"?>
<ds:datastoreItem xmlns:ds="http://schemas.openxmlformats.org/officeDocument/2006/customXml" ds:itemID="{DDA7713F-74A3-417E-8157-4B97C0B14E4F}">
  <ds:schemaRefs/>
</ds:datastoreItem>
</file>

<file path=customXml/itemProps3.xml><?xml version="1.0" encoding="utf-8"?>
<ds:datastoreItem xmlns:ds="http://schemas.openxmlformats.org/officeDocument/2006/customXml" ds:itemID="{8D73C6C1-851B-4728-863A-90F6B64E6184}">
  <ds:schemaRefs/>
</ds:datastoreItem>
</file>

<file path=customXml/itemProps4.xml><?xml version="1.0" encoding="utf-8"?>
<ds:datastoreItem xmlns:ds="http://schemas.openxmlformats.org/officeDocument/2006/customXml" ds:itemID="{7DB62D39-18A3-4448-923A-7C642C526750}">
  <ds:schemaRefs/>
</ds:datastoreItem>
</file>

<file path=customXml/itemProps5.xml><?xml version="1.0" encoding="utf-8"?>
<ds:datastoreItem xmlns:ds="http://schemas.openxmlformats.org/officeDocument/2006/customXml" ds:itemID="{A9600ED4-92C5-4631-8192-6C6D30824A33}">
  <ds:schemaRefs/>
</ds:datastoreItem>
</file>

<file path=customXml/itemProps6.xml><?xml version="1.0" encoding="utf-8"?>
<ds:datastoreItem xmlns:ds="http://schemas.openxmlformats.org/officeDocument/2006/customXml" ds:itemID="{D0155E7A-34AD-477E-83AF-86865DB171CC}">
  <ds:schemaRefs/>
</ds:datastoreItem>
</file>

<file path=customXml/itemProps7.xml><?xml version="1.0" encoding="utf-8"?>
<ds:datastoreItem xmlns:ds="http://schemas.openxmlformats.org/officeDocument/2006/customXml" ds:itemID="{6F315BF0-8490-4985-852E-F9C9F884259E}">
  <ds:schemaRefs/>
</ds:datastoreItem>
</file>

<file path=customXml/itemProps8.xml><?xml version="1.0" encoding="utf-8"?>
<ds:datastoreItem xmlns:ds="http://schemas.openxmlformats.org/officeDocument/2006/customXml" ds:itemID="{8A938A45-ED2B-4FD2-8B5F-444ADF89D75D}">
  <ds:schemaRefs/>
</ds:datastoreItem>
</file>

<file path=customXml/itemProps9.xml><?xml version="1.0" encoding="utf-8"?>
<ds:datastoreItem xmlns:ds="http://schemas.openxmlformats.org/officeDocument/2006/customXml" ds:itemID="{70AD8E4A-46D0-4A4F-82A6-1260E580BC08}">
  <ds:schemaRefs/>
</ds:datastoreItem>
</file>

<file path=customXml/itemProps10.xml><?xml version="1.0" encoding="utf-8"?>
<ds:datastoreItem xmlns:ds="http://schemas.openxmlformats.org/officeDocument/2006/customXml" ds:itemID="{B41D529D-CB22-44F1-B275-F0FF1F8E4CF1}">
  <ds:schemaRefs/>
</ds:datastoreItem>
</file>

<file path=customXml/itemProps11.xml><?xml version="1.0" encoding="utf-8"?>
<ds:datastoreItem xmlns:ds="http://schemas.openxmlformats.org/officeDocument/2006/customXml" ds:itemID="{83641ABC-F8B1-40A8-A61B-8ACD9F14801B}">
  <ds:schemaRefs/>
</ds:datastoreItem>
</file>

<file path=customXml/itemProps12.xml><?xml version="1.0" encoding="utf-8"?>
<ds:datastoreItem xmlns:ds="http://schemas.openxmlformats.org/officeDocument/2006/customXml" ds:itemID="{1FE31462-0254-461F-938A-0175276B20A1}">
  <ds:schemaRefs/>
</ds:datastoreItem>
</file>

<file path=customXml/itemProps13.xml><?xml version="1.0" encoding="utf-8"?>
<ds:datastoreItem xmlns:ds="http://schemas.openxmlformats.org/officeDocument/2006/customXml" ds:itemID="{22170356-65B2-4148-90A8-149FFE7E1CF0}">
  <ds:schemaRefs/>
</ds:datastoreItem>
</file>

<file path=customXml/itemProps14.xml><?xml version="1.0" encoding="utf-8"?>
<ds:datastoreItem xmlns:ds="http://schemas.openxmlformats.org/officeDocument/2006/customXml" ds:itemID="{125152B6-D76E-4158-B1F0-3BF07AC5D055}">
  <ds:schemaRefs/>
</ds:datastoreItem>
</file>

<file path=customXml/itemProps15.xml><?xml version="1.0" encoding="utf-8"?>
<ds:datastoreItem xmlns:ds="http://schemas.openxmlformats.org/officeDocument/2006/customXml" ds:itemID="{739D6F97-E1E6-4C26-9E4B-C631CE44005D}">
  <ds:schemaRefs/>
</ds:datastoreItem>
</file>

<file path=customXml/itemProps16.xml><?xml version="1.0" encoding="utf-8"?>
<ds:datastoreItem xmlns:ds="http://schemas.openxmlformats.org/officeDocument/2006/customXml" ds:itemID="{5FC29AD0-4116-44CA-AD92-20106C6EFFE7}">
  <ds:schemaRefs/>
</ds:datastoreItem>
</file>

<file path=customXml/itemProps17.xml><?xml version="1.0" encoding="utf-8"?>
<ds:datastoreItem xmlns:ds="http://schemas.openxmlformats.org/officeDocument/2006/customXml" ds:itemID="{62C227E9-BC38-4919-8D1A-7157367A1103}">
  <ds:schemaRefs/>
</ds:datastoreItem>
</file>

<file path=customXml/itemProps18.xml><?xml version="1.0" encoding="utf-8"?>
<ds:datastoreItem xmlns:ds="http://schemas.openxmlformats.org/officeDocument/2006/customXml" ds:itemID="{77FDC30B-82AB-4FA5-8B5F-7FD6C84E859E}">
  <ds:schemaRefs/>
</ds:datastoreItem>
</file>

<file path=customXml/itemProps19.xml><?xml version="1.0" encoding="utf-8"?>
<ds:datastoreItem xmlns:ds="http://schemas.openxmlformats.org/officeDocument/2006/customXml" ds:itemID="{3139A239-233F-4019-A938-535998A3C4CF}">
  <ds:schemaRefs/>
</ds:datastoreItem>
</file>

<file path=customXml/itemProps20.xml><?xml version="1.0" encoding="utf-8"?>
<ds:datastoreItem xmlns:ds="http://schemas.openxmlformats.org/officeDocument/2006/customXml" ds:itemID="{E8D33CC8-3CAF-4FCA-8919-AD0F1210AC89}">
  <ds:schemaRefs/>
</ds:datastoreItem>
</file>

<file path=customXml/itemProps21.xml><?xml version="1.0" encoding="utf-8"?>
<ds:datastoreItem xmlns:ds="http://schemas.openxmlformats.org/officeDocument/2006/customXml" ds:itemID="{68DE24C0-E00C-47E9-B1D1-F51B2C3A72B3}">
  <ds:schemaRefs/>
</ds:datastoreItem>
</file>

<file path=customXml/itemProps22.xml><?xml version="1.0" encoding="utf-8"?>
<ds:datastoreItem xmlns:ds="http://schemas.openxmlformats.org/officeDocument/2006/customXml" ds:itemID="{E70966D0-7545-4F4C-A65C-3C13D2AAE3FF}">
  <ds:schemaRefs/>
</ds:datastoreItem>
</file>

<file path=customXml/itemProps23.xml><?xml version="1.0" encoding="utf-8"?>
<ds:datastoreItem xmlns:ds="http://schemas.openxmlformats.org/officeDocument/2006/customXml" ds:itemID="{4C90F1B4-A2DA-4B9B-9C41-16D0519732D7}">
  <ds:schemaRefs/>
</ds:datastoreItem>
</file>

<file path=customXml/itemProps24.xml><?xml version="1.0" encoding="utf-8"?>
<ds:datastoreItem xmlns:ds="http://schemas.openxmlformats.org/officeDocument/2006/customXml" ds:itemID="{6F482790-AED4-4DAF-846F-EF6757F772A1}">
  <ds:schemaRefs/>
</ds:datastoreItem>
</file>

<file path=customXml/itemProps25.xml><?xml version="1.0" encoding="utf-8"?>
<ds:datastoreItem xmlns:ds="http://schemas.openxmlformats.org/officeDocument/2006/customXml" ds:itemID="{0DD90DEA-4C5F-4DE0-AB33-DB035147B697}">
  <ds:schemaRefs/>
</ds:datastoreItem>
</file>

<file path=customXml/itemProps26.xml><?xml version="1.0" encoding="utf-8"?>
<ds:datastoreItem xmlns:ds="http://schemas.openxmlformats.org/officeDocument/2006/customXml" ds:itemID="{47706871-5089-4747-B3FE-95DF0FB89DFF}">
  <ds:schemaRefs/>
</ds:datastoreItem>
</file>

<file path=customXml/itemProps27.xml><?xml version="1.0" encoding="utf-8"?>
<ds:datastoreItem xmlns:ds="http://schemas.openxmlformats.org/officeDocument/2006/customXml" ds:itemID="{094FA0F7-DCF8-4BFC-A061-345BBDC767C2}">
  <ds:schemaRefs/>
</ds:datastoreItem>
</file>

<file path=customXml/itemProps28.xml><?xml version="1.0" encoding="utf-8"?>
<ds:datastoreItem xmlns:ds="http://schemas.openxmlformats.org/officeDocument/2006/customXml" ds:itemID="{64141014-709B-47DD-B839-966F8EF8911B}">
  <ds:schemaRefs/>
</ds:datastoreItem>
</file>

<file path=customXml/itemProps29.xml><?xml version="1.0" encoding="utf-8"?>
<ds:datastoreItem xmlns:ds="http://schemas.openxmlformats.org/officeDocument/2006/customXml" ds:itemID="{41C32A2B-97A7-4A4D-9C78-95E5388CF352}">
  <ds:schemaRefs/>
</ds:datastoreItem>
</file>

<file path=customXml/itemProps30.xml><?xml version="1.0" encoding="utf-8"?>
<ds:datastoreItem xmlns:ds="http://schemas.openxmlformats.org/officeDocument/2006/customXml" ds:itemID="{FE0F1521-9647-4C51-AD63-29502EB40CAC}">
  <ds:schemaRefs/>
</ds:datastoreItem>
</file>

<file path=customXml/itemProps31.xml><?xml version="1.0" encoding="utf-8"?>
<ds:datastoreItem xmlns:ds="http://schemas.openxmlformats.org/officeDocument/2006/customXml" ds:itemID="{E119BDC2-0CA3-410B-AB58-61C0F65AC1CC}">
  <ds:schemaRefs/>
</ds:datastoreItem>
</file>

<file path=customXml/itemProps32.xml><?xml version="1.0" encoding="utf-8"?>
<ds:datastoreItem xmlns:ds="http://schemas.openxmlformats.org/officeDocument/2006/customXml" ds:itemID="{B9DAF922-F37E-46A6-B1EC-4F0871C5E6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Image</vt:lpstr>
      <vt:lpstr>Characters</vt:lpstr>
      <vt:lpstr>Chapters</vt:lpstr>
      <vt:lpstr>Movies</vt:lpstr>
      <vt:lpstr>Spell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Sendil</dc:creator>
  <cp:lastModifiedBy>Sendil</cp:lastModifiedBy>
  <dcterms:created xsi:type="dcterms:W3CDTF">2021-11-30T14:03:30Z</dcterms:created>
  <dcterms:modified xsi:type="dcterms:W3CDTF">2021-12-08T15:56:23Z</dcterms:modified>
</cp:coreProperties>
</file>