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9\"/>
    </mc:Choice>
  </mc:AlternateContent>
  <xr:revisionPtr revIDLastSave="0" documentId="13_ncr:1_{739B95D5-E683-4E98-BA89-D28358DE76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E1806" i="1" l="1"/>
  <c r="H1806" i="1"/>
  <c r="J1806" i="1"/>
  <c r="M1806" i="1"/>
  <c r="E1785" i="1"/>
  <c r="H1785" i="1"/>
  <c r="J1785" i="1"/>
  <c r="M1785" i="1"/>
  <c r="E1741" i="1"/>
  <c r="H1741" i="1"/>
  <c r="J1741" i="1"/>
  <c r="M1741" i="1"/>
  <c r="E1716" i="1"/>
  <c r="H1716" i="1"/>
  <c r="J1716" i="1"/>
  <c r="M1716" i="1"/>
  <c r="E1687" i="1"/>
  <c r="H1687" i="1"/>
  <c r="J1687" i="1"/>
  <c r="M1687" i="1"/>
  <c r="E1663" i="1"/>
  <c r="H1663" i="1"/>
  <c r="J1663" i="1"/>
  <c r="M1663" i="1"/>
  <c r="E1642" i="1"/>
  <c r="H1642" i="1"/>
  <c r="J1642" i="1"/>
  <c r="M1642" i="1"/>
  <c r="E1616" i="1"/>
  <c r="H1616" i="1"/>
  <c r="J1616" i="1"/>
  <c r="M1616" i="1"/>
  <c r="E1590" i="1"/>
  <c r="H1590" i="1"/>
  <c r="J1590" i="1"/>
  <c r="M1590" i="1"/>
  <c r="E1508" i="1"/>
  <c r="H1508" i="1"/>
  <c r="J1508" i="1"/>
  <c r="M1508" i="1"/>
  <c r="E1482" i="1"/>
  <c r="H1482" i="1"/>
  <c r="J1482" i="1"/>
  <c r="M1482" i="1"/>
  <c r="E1456" i="1"/>
  <c r="H1456" i="1"/>
  <c r="J1456" i="1"/>
  <c r="M1456" i="1"/>
  <c r="E1433" i="1"/>
  <c r="H1433" i="1"/>
  <c r="J1433" i="1"/>
  <c r="M1433" i="1"/>
  <c r="E1408" i="1"/>
  <c r="H1408" i="1"/>
  <c r="J1408" i="1"/>
  <c r="M1408" i="1"/>
  <c r="E1384" i="1"/>
  <c r="H1384" i="1"/>
  <c r="J1384" i="1"/>
  <c r="M1384" i="1"/>
  <c r="E1363" i="1"/>
  <c r="H1363" i="1"/>
  <c r="J1363" i="1"/>
  <c r="M1363" i="1"/>
  <c r="E1325" i="1"/>
  <c r="H1325" i="1"/>
  <c r="J1325" i="1"/>
  <c r="M1325" i="1"/>
  <c r="E1299" i="1"/>
  <c r="H1299" i="1"/>
  <c r="J1299" i="1"/>
  <c r="M1299" i="1"/>
  <c r="E1272" i="1"/>
  <c r="H1272" i="1"/>
  <c r="J1272" i="1"/>
  <c r="M1272" i="1"/>
  <c r="E1246" i="1"/>
  <c r="H1246" i="1"/>
  <c r="J1246" i="1"/>
  <c r="M1246" i="1"/>
  <c r="E1220" i="1"/>
  <c r="H1220" i="1"/>
  <c r="J1220" i="1"/>
  <c r="M1220" i="1"/>
  <c r="E1174" i="1"/>
  <c r="H1174" i="1"/>
  <c r="J1174" i="1"/>
  <c r="M1174" i="1"/>
  <c r="E1147" i="1"/>
  <c r="H1147" i="1"/>
  <c r="J1147" i="1"/>
  <c r="M1147" i="1"/>
  <c r="E1124" i="1"/>
  <c r="H1124" i="1"/>
  <c r="J1124" i="1"/>
  <c r="M1124" i="1"/>
  <c r="E1076" i="1"/>
  <c r="H1076" i="1"/>
  <c r="J1076" i="1"/>
  <c r="M1076" i="1"/>
  <c r="E1041" i="1"/>
  <c r="H1041" i="1"/>
  <c r="J1041" i="1"/>
  <c r="M1041" i="1"/>
  <c r="E1017" i="1"/>
  <c r="H1017" i="1"/>
  <c r="J1017" i="1"/>
  <c r="M1017" i="1"/>
  <c r="E966" i="1"/>
  <c r="H966" i="1"/>
  <c r="J966" i="1"/>
  <c r="M966" i="1"/>
  <c r="E919" i="1"/>
  <c r="H919" i="1"/>
  <c r="J919" i="1"/>
  <c r="M919" i="1"/>
  <c r="E892" i="1"/>
  <c r="H892" i="1"/>
  <c r="J892" i="1"/>
  <c r="M892" i="1"/>
  <c r="E867" i="1"/>
  <c r="H867" i="1"/>
  <c r="J867" i="1"/>
  <c r="M867" i="1"/>
  <c r="E842" i="1"/>
  <c r="H842" i="1"/>
  <c r="J842" i="1"/>
  <c r="M842" i="1"/>
  <c r="E816" i="1"/>
  <c r="H816" i="1"/>
  <c r="J816" i="1"/>
  <c r="M816" i="1"/>
  <c r="E771" i="1"/>
  <c r="H771" i="1"/>
  <c r="J771" i="1"/>
  <c r="M771" i="1"/>
  <c r="E744" i="1"/>
  <c r="H744" i="1"/>
  <c r="J744" i="1"/>
  <c r="M744" i="1"/>
  <c r="E720" i="1"/>
  <c r="H720" i="1"/>
  <c r="J720" i="1"/>
  <c r="M720" i="1"/>
  <c r="E695" i="1"/>
  <c r="H695" i="1"/>
  <c r="J695" i="1"/>
  <c r="M695" i="1"/>
  <c r="E634" i="1"/>
  <c r="H634" i="1"/>
  <c r="J634" i="1"/>
  <c r="M634" i="1"/>
  <c r="E610" i="1"/>
  <c r="H610" i="1"/>
  <c r="J610" i="1"/>
  <c r="M610" i="1"/>
  <c r="E586" i="1"/>
  <c r="H586" i="1"/>
  <c r="J586" i="1"/>
  <c r="M586" i="1"/>
  <c r="E534" i="1"/>
  <c r="H534" i="1"/>
  <c r="J534" i="1"/>
  <c r="M534" i="1"/>
  <c r="E511" i="1"/>
  <c r="H511" i="1"/>
  <c r="J511" i="1"/>
  <c r="M511" i="1"/>
  <c r="E463" i="1"/>
  <c r="H463" i="1"/>
  <c r="J463" i="1"/>
  <c r="M463" i="1"/>
  <c r="E437" i="1"/>
  <c r="H437" i="1"/>
  <c r="J437" i="1"/>
  <c r="M437" i="1"/>
  <c r="E394" i="1"/>
  <c r="H394" i="1"/>
  <c r="J394" i="1"/>
  <c r="M394" i="1"/>
  <c r="E345" i="1"/>
  <c r="H345" i="1"/>
  <c r="J345" i="1"/>
  <c r="M345" i="1"/>
  <c r="E325" i="1"/>
  <c r="H325" i="1"/>
  <c r="J325" i="1"/>
  <c r="M325" i="1"/>
  <c r="E302" i="1"/>
  <c r="H302" i="1"/>
  <c r="J302" i="1"/>
  <c r="M302" i="1"/>
  <c r="E278" i="1"/>
  <c r="H278" i="1"/>
  <c r="J278" i="1"/>
  <c r="M278" i="1"/>
  <c r="E252" i="1"/>
  <c r="H252" i="1"/>
  <c r="J252" i="1"/>
  <c r="M252" i="1"/>
  <c r="E226" i="1"/>
  <c r="H226" i="1"/>
  <c r="J226" i="1"/>
  <c r="M226" i="1"/>
  <c r="E189" i="1"/>
  <c r="H189" i="1"/>
  <c r="J189" i="1"/>
  <c r="M189" i="1"/>
  <c r="E162" i="1"/>
  <c r="H162" i="1"/>
  <c r="J162" i="1"/>
  <c r="M162" i="1"/>
  <c r="E137" i="1"/>
  <c r="H137" i="1"/>
  <c r="J137" i="1"/>
  <c r="M137" i="1"/>
  <c r="E117" i="1"/>
  <c r="H117" i="1"/>
  <c r="J117" i="1"/>
  <c r="M117" i="1"/>
  <c r="E96" i="1"/>
  <c r="H96" i="1"/>
  <c r="J96" i="1"/>
  <c r="M96" i="1"/>
  <c r="E71" i="1"/>
  <c r="H71" i="1"/>
  <c r="J71" i="1"/>
  <c r="M71" i="1"/>
  <c r="E48" i="1"/>
  <c r="H48" i="1"/>
  <c r="J48" i="1"/>
  <c r="M48" i="1"/>
  <c r="E25" i="1"/>
  <c r="H25" i="1"/>
  <c r="J25" i="1"/>
  <c r="M25" i="1"/>
  <c r="M4979" i="1" l="1"/>
  <c r="J4979" i="1"/>
  <c r="H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<sst xmlns="http://schemas.openxmlformats.org/spreadsheetml/2006/main" count="3624" uniqueCount="116">
  <si>
    <t>30.09.2015 İHRACATÇI FİRMALARIN KANUNİ MERKEZLERİ BAZINDA  SEKTÖR İHRACAT PERFORMANSI (1000 $)</t>
  </si>
  <si>
    <t>30 EYLÜL</t>
  </si>
  <si>
    <t>1 - 30 EYLÜL</t>
  </si>
  <si>
    <t>1 - 30 AĞUSTOS</t>
  </si>
  <si>
    <t>1 OCAK  -  30 EYLÜL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</si>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</sst>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2"/>
  <sheetViews>
    <sheetView tabSelected="1" workbookViewId="0">
      <selection activeCell="F22" sqref="F2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445.73813000000001</v>
      </c>
      <c r="D5" s="5">
        <v>100.63804</v>
      </c>
      <c r="E5" s="6">
        <f t="shared" ref="E5:E66" si="0">IF(C5=0,"",(D5/C5-1))</f>
        <v>-0.77422160406155971</v>
      </c>
      <c r="F5" s="5">
        <v>4949.8371999999999</v>
      </c>
      <c r="G5" s="5">
        <v>4306.5775199999998</v>
      </c>
      <c r="H5" s="6">
        <f t="shared" ref="H5:H66" si="1">IF(F5=0,"",(G5/F5-1))</f>
        <v>-0.12995572460443749</v>
      </c>
      <c r="I5" s="5">
        <v>4206.2551999999996</v>
      </c>
      <c r="J5" s="6">
        <f t="shared" ref="J5:J66" si="2">IF(I5=0,"",(G5/I5-1))</f>
        <v>2.3850744957177206E-2</v>
      </c>
      <c r="K5" s="5">
        <v>51338.076330000004</v>
      </c>
      <c r="L5" s="5">
        <v>55084.907850000003</v>
      </c>
      <c r="M5" s="6">
        <f t="shared" ref="M5:M66" si="3">IF(K5=0,"",(L5/K5-1))</f>
        <v>7.2983481031027475E-2</v>
      </c>
    </row>
    <row r="6" spans="1:13" x14ac:dyDescent="0.2">
      <c r="A6" s="1" t="s">
        <v>10</v>
      </c>
      <c r="B6" s="1" t="s">
        <v>9</v>
      </c>
      <c r="C6" s="5">
        <v>486.25092999999998</v>
      </c>
      <c r="D6" s="5">
        <v>394.46226000000001</v>
      </c>
      <c r="E6" s="6">
        <f t="shared" si="0"/>
        <v>-0.18876811197050047</v>
      </c>
      <c r="F6" s="5">
        <v>4114.1345600000004</v>
      </c>
      <c r="G6" s="5">
        <v>1284.5022899999999</v>
      </c>
      <c r="H6" s="6">
        <f t="shared" si="1"/>
        <v>-0.68778311179010154</v>
      </c>
      <c r="I6" s="5">
        <v>1965.4039399999999</v>
      </c>
      <c r="J6" s="6">
        <f t="shared" si="2"/>
        <v>-0.34644361708158578</v>
      </c>
      <c r="K6" s="5">
        <v>23629.832839999999</v>
      </c>
      <c r="L6" s="5">
        <v>22072.997950000001</v>
      </c>
      <c r="M6" s="6">
        <f t="shared" si="3"/>
        <v>-6.5884295523437886E-2</v>
      </c>
    </row>
    <row r="7" spans="1:13" x14ac:dyDescent="0.2">
      <c r="A7" s="1" t="s">
        <v>11</v>
      </c>
      <c r="B7" s="1" t="s">
        <v>9</v>
      </c>
      <c r="C7" s="5">
        <v>85.889300000000006</v>
      </c>
      <c r="D7" s="5">
        <v>3.2852100000000002</v>
      </c>
      <c r="E7" s="6">
        <f t="shared" si="0"/>
        <v>-0.96175064880025796</v>
      </c>
      <c r="F7" s="5">
        <v>1962.2258099999999</v>
      </c>
      <c r="G7" s="5">
        <v>1833.5126399999999</v>
      </c>
      <c r="H7" s="6">
        <f t="shared" si="1"/>
        <v>-6.5595493313789444E-2</v>
      </c>
      <c r="I7" s="5">
        <v>2290.1784699999998</v>
      </c>
      <c r="J7" s="6">
        <f t="shared" si="2"/>
        <v>-0.19940185272984423</v>
      </c>
      <c r="K7" s="5">
        <v>23304.616180000001</v>
      </c>
      <c r="L7" s="5">
        <v>20390.291290000001</v>
      </c>
      <c r="M7" s="6">
        <f t="shared" si="3"/>
        <v>-0.12505354593658013</v>
      </c>
    </row>
    <row r="8" spans="1:13" x14ac:dyDescent="0.2">
      <c r="A8" s="1" t="s">
        <v>12</v>
      </c>
      <c r="B8" s="1" t="s">
        <v>9</v>
      </c>
      <c r="C8" s="5">
        <v>0</v>
      </c>
      <c r="D8" s="5">
        <v>0</v>
      </c>
      <c r="E8" s="6" t="str">
        <f t="shared" si="0"/>
        <v/>
      </c>
      <c r="F8" s="5">
        <v>309.40794</v>
      </c>
      <c r="G8" s="5">
        <v>381.47399000000001</v>
      </c>
      <c r="H8" s="6">
        <f t="shared" si="1"/>
        <v>0.23291596847837859</v>
      </c>
      <c r="I8" s="5">
        <v>261.74885999999998</v>
      </c>
      <c r="J8" s="6">
        <f t="shared" si="2"/>
        <v>0.45740459003336276</v>
      </c>
      <c r="K8" s="5">
        <v>1974.0209500000001</v>
      </c>
      <c r="L8" s="5">
        <v>3067.8799199999999</v>
      </c>
      <c r="M8" s="6">
        <f t="shared" si="3"/>
        <v>0.55412733588263063</v>
      </c>
    </row>
    <row r="9" spans="1:13" x14ac:dyDescent="0.2">
      <c r="A9" s="1" t="s">
        <v>13</v>
      </c>
      <c r="B9" s="1" t="s">
        <v>9</v>
      </c>
      <c r="C9" s="5">
        <v>0</v>
      </c>
      <c r="D9" s="5">
        <v>0</v>
      </c>
      <c r="E9" s="6" t="str">
        <f t="shared" si="0"/>
        <v/>
      </c>
      <c r="F9" s="5">
        <v>32.968040000000002</v>
      </c>
      <c r="G9" s="5">
        <v>15.333460000000001</v>
      </c>
      <c r="H9" s="6">
        <f t="shared" si="1"/>
        <v>-0.53489925394412285</v>
      </c>
      <c r="I9" s="5">
        <v>116.97136</v>
      </c>
      <c r="J9" s="6">
        <f t="shared" si="2"/>
        <v>-0.86891269794589032</v>
      </c>
      <c r="K9" s="5">
        <v>971.47625000000005</v>
      </c>
      <c r="L9" s="5">
        <v>998.95194000000004</v>
      </c>
      <c r="M9" s="6">
        <f t="shared" si="3"/>
        <v>2.828241040375401E-2</v>
      </c>
    </row>
    <row r="10" spans="1:13" x14ac:dyDescent="0.2">
      <c r="A10" s="1" t="s">
        <v>14</v>
      </c>
      <c r="B10" s="1" t="s">
        <v>9</v>
      </c>
      <c r="C10" s="5">
        <v>1393.4339600000001</v>
      </c>
      <c r="D10" s="5">
        <v>3.4222299999999999</v>
      </c>
      <c r="E10" s="6">
        <f t="shared" si="0"/>
        <v>-0.99754403143727022</v>
      </c>
      <c r="F10" s="5">
        <v>3664.86375</v>
      </c>
      <c r="G10" s="5">
        <v>1452.68506</v>
      </c>
      <c r="H10" s="6">
        <f t="shared" si="1"/>
        <v>-0.60361826275260566</v>
      </c>
      <c r="I10" s="5">
        <v>2935.9876199999999</v>
      </c>
      <c r="J10" s="6">
        <f t="shared" si="2"/>
        <v>-0.50521417389355339</v>
      </c>
      <c r="K10" s="5">
        <v>27621.337579999999</v>
      </c>
      <c r="L10" s="5">
        <v>22553.750830000001</v>
      </c>
      <c r="M10" s="6">
        <f t="shared" si="3"/>
        <v>-0.18346637759024842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 t="shared" si="0"/>
        <v/>
      </c>
      <c r="F11" s="5">
        <v>44.063830000000003</v>
      </c>
      <c r="G11" s="5">
        <v>142.41293999999999</v>
      </c>
      <c r="H11" s="6">
        <f t="shared" si="1"/>
        <v>2.2319691683632579</v>
      </c>
      <c r="I11" s="5">
        <v>0</v>
      </c>
      <c r="J11" s="6" t="str">
        <f t="shared" si="2"/>
        <v/>
      </c>
      <c r="K11" s="5">
        <v>723.59159</v>
      </c>
      <c r="L11" s="5">
        <v>748.24941000000001</v>
      </c>
      <c r="M11" s="6">
        <f t="shared" si="3"/>
        <v>3.4076985333674203E-2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0.21357999999999999</v>
      </c>
      <c r="E12" s="6" t="str">
        <f t="shared" si="0"/>
        <v/>
      </c>
      <c r="F12" s="5">
        <v>0</v>
      </c>
      <c r="G12" s="5">
        <v>2.4135800000000001</v>
      </c>
      <c r="H12" s="6" t="str">
        <f t="shared" si="1"/>
        <v/>
      </c>
      <c r="I12" s="5">
        <v>4.0932000000000004</v>
      </c>
      <c r="J12" s="6">
        <f t="shared" si="2"/>
        <v>-0.41034398514609605</v>
      </c>
      <c r="K12" s="5">
        <v>12.41574</v>
      </c>
      <c r="L12" s="5">
        <v>12.69572</v>
      </c>
      <c r="M12" s="6">
        <f t="shared" si="3"/>
        <v>2.2550407788823001E-2</v>
      </c>
    </row>
    <row r="13" spans="1:13" x14ac:dyDescent="0.2">
      <c r="A13" s="1" t="s">
        <v>17</v>
      </c>
      <c r="B13" s="1" t="s">
        <v>9</v>
      </c>
      <c r="C13" s="5">
        <v>0</v>
      </c>
      <c r="D13" s="5">
        <v>0</v>
      </c>
      <c r="E13" s="6" t="str">
        <f t="shared" si="0"/>
        <v/>
      </c>
      <c r="F13" s="5">
        <v>454.46343000000002</v>
      </c>
      <c r="G13" s="5">
        <v>409.92968000000002</v>
      </c>
      <c r="H13" s="6">
        <f t="shared" si="1"/>
        <v>-9.7991933036284173E-2</v>
      </c>
      <c r="I13" s="5">
        <v>525.48365999999999</v>
      </c>
      <c r="J13" s="6">
        <f t="shared" si="2"/>
        <v>-0.21990023438597495</v>
      </c>
      <c r="K13" s="5">
        <v>4121.5772399999996</v>
      </c>
      <c r="L13" s="5">
        <v>3072.94434</v>
      </c>
      <c r="M13" s="6">
        <f t="shared" si="3"/>
        <v>-0.25442514817458561</v>
      </c>
    </row>
    <row r="14" spans="1:13" x14ac:dyDescent="0.2">
      <c r="A14" s="1" t="s">
        <v>18</v>
      </c>
      <c r="B14" s="1" t="s">
        <v>9</v>
      </c>
      <c r="C14" s="5">
        <v>335.82718999999997</v>
      </c>
      <c r="D14" s="5">
        <v>276.26463999999999</v>
      </c>
      <c r="E14" s="6">
        <f t="shared" si="0"/>
        <v>-0.17736071340739268</v>
      </c>
      <c r="F14" s="5">
        <v>8156.6348500000004</v>
      </c>
      <c r="G14" s="5">
        <v>7188.83752</v>
      </c>
      <c r="H14" s="6">
        <f t="shared" si="1"/>
        <v>-0.11865154537351885</v>
      </c>
      <c r="I14" s="5">
        <v>7858.3260099999998</v>
      </c>
      <c r="J14" s="6">
        <f t="shared" si="2"/>
        <v>-8.5194797104122699E-2</v>
      </c>
      <c r="K14" s="5">
        <v>65087.65408</v>
      </c>
      <c r="L14" s="5">
        <v>57451.821199999998</v>
      </c>
      <c r="M14" s="6">
        <f t="shared" si="3"/>
        <v>-0.11731614832230253</v>
      </c>
    </row>
    <row r="15" spans="1:13" x14ac:dyDescent="0.2">
      <c r="A15" s="1" t="s">
        <v>19</v>
      </c>
      <c r="B15" s="1" t="s">
        <v>9</v>
      </c>
      <c r="C15" s="5">
        <v>630.50026000000003</v>
      </c>
      <c r="D15" s="5">
        <v>1124.2773999999999</v>
      </c>
      <c r="E15" s="6">
        <f t="shared" si="0"/>
        <v>0.78315136618658943</v>
      </c>
      <c r="F15" s="5">
        <v>16696.817760000002</v>
      </c>
      <c r="G15" s="5">
        <v>14272.53578</v>
      </c>
      <c r="H15" s="6">
        <f t="shared" si="1"/>
        <v>-0.14519425287181198</v>
      </c>
      <c r="I15" s="5">
        <v>14447.665300000001</v>
      </c>
      <c r="J15" s="6">
        <f t="shared" si="2"/>
        <v>-1.212164847146624E-2</v>
      </c>
      <c r="K15" s="5">
        <v>157075.83872</v>
      </c>
      <c r="L15" s="5">
        <v>131089.93242999999</v>
      </c>
      <c r="M15" s="6">
        <f t="shared" si="3"/>
        <v>-0.16543541324851319</v>
      </c>
    </row>
    <row r="16" spans="1:13" x14ac:dyDescent="0.2">
      <c r="A16" s="1" t="s">
        <v>20</v>
      </c>
      <c r="B16" s="1" t="s">
        <v>9</v>
      </c>
      <c r="C16" s="5">
        <v>213.04445999999999</v>
      </c>
      <c r="D16" s="5">
        <v>317.45767999999998</v>
      </c>
      <c r="E16" s="6">
        <f t="shared" si="0"/>
        <v>0.49010061092412349</v>
      </c>
      <c r="F16" s="5">
        <v>3760.2592</v>
      </c>
      <c r="G16" s="5">
        <v>2539.7870699999999</v>
      </c>
      <c r="H16" s="6">
        <f t="shared" si="1"/>
        <v>-0.32457127689495446</v>
      </c>
      <c r="I16" s="5">
        <v>3174.4234499999998</v>
      </c>
      <c r="J16" s="6">
        <f t="shared" si="2"/>
        <v>-0.19992177792159394</v>
      </c>
      <c r="K16" s="5">
        <v>30896.368040000001</v>
      </c>
      <c r="L16" s="5">
        <v>26853.893899999999</v>
      </c>
      <c r="M16" s="6">
        <f t="shared" si="3"/>
        <v>-0.13083978462343571</v>
      </c>
    </row>
    <row r="17" spans="1:13" x14ac:dyDescent="0.2">
      <c r="A17" s="1" t="s">
        <v>21</v>
      </c>
      <c r="B17" s="1" t="s">
        <v>9</v>
      </c>
      <c r="C17" s="5">
        <v>1751.39283</v>
      </c>
      <c r="D17" s="5">
        <v>2878.6945000000001</v>
      </c>
      <c r="E17" s="6">
        <f t="shared" si="0"/>
        <v>0.64366009195093032</v>
      </c>
      <c r="F17" s="5">
        <v>26293.983049999999</v>
      </c>
      <c r="G17" s="5">
        <v>24163.924790000001</v>
      </c>
      <c r="H17" s="6">
        <f t="shared" si="1"/>
        <v>-8.1009341793121692E-2</v>
      </c>
      <c r="I17" s="5">
        <v>22359.745029999998</v>
      </c>
      <c r="J17" s="6">
        <f t="shared" si="2"/>
        <v>8.0688744776800547E-2</v>
      </c>
      <c r="K17" s="5">
        <v>247116.55304999999</v>
      </c>
      <c r="L17" s="5">
        <v>208381.14350000001</v>
      </c>
      <c r="M17" s="6">
        <f t="shared" si="3"/>
        <v>-0.15674955429700621</v>
      </c>
    </row>
    <row r="18" spans="1:13" x14ac:dyDescent="0.2">
      <c r="A18" s="1" t="s">
        <v>22</v>
      </c>
      <c r="B18" s="1" t="s">
        <v>9</v>
      </c>
      <c r="C18" s="5">
        <v>0</v>
      </c>
      <c r="D18" s="5">
        <v>0</v>
      </c>
      <c r="E18" s="6" t="str">
        <f t="shared" si="0"/>
        <v/>
      </c>
      <c r="F18" s="5">
        <v>146.7672</v>
      </c>
      <c r="G18" s="5">
        <v>278.55119000000002</v>
      </c>
      <c r="H18" s="6">
        <f t="shared" si="1"/>
        <v>0.89791172687085408</v>
      </c>
      <c r="I18" s="5">
        <v>65.949240000000003</v>
      </c>
      <c r="J18" s="6">
        <f t="shared" si="2"/>
        <v>3.2237210011821213</v>
      </c>
      <c r="K18" s="5">
        <v>1981.0455400000001</v>
      </c>
      <c r="L18" s="5">
        <v>1815.5389700000001</v>
      </c>
      <c r="M18" s="6">
        <f t="shared" si="3"/>
        <v>-8.354506075614998E-2</v>
      </c>
    </row>
    <row r="19" spans="1:13" x14ac:dyDescent="0.2">
      <c r="A19" s="1" t="s">
        <v>23</v>
      </c>
      <c r="B19" s="1" t="s">
        <v>9</v>
      </c>
      <c r="C19" s="5">
        <v>18.024699999999999</v>
      </c>
      <c r="D19" s="5">
        <v>8.5670000000000002</v>
      </c>
      <c r="E19" s="6">
        <f t="shared" si="0"/>
        <v>-0.52470776212641534</v>
      </c>
      <c r="F19" s="5">
        <v>2578.50371</v>
      </c>
      <c r="G19" s="5">
        <v>722.45754999999997</v>
      </c>
      <c r="H19" s="6">
        <f t="shared" si="1"/>
        <v>-0.71981519855947773</v>
      </c>
      <c r="I19" s="5">
        <v>1486.2259300000001</v>
      </c>
      <c r="J19" s="6">
        <f t="shared" si="2"/>
        <v>-0.51389789707140965</v>
      </c>
      <c r="K19" s="5">
        <v>21552.22754</v>
      </c>
      <c r="L19" s="5">
        <v>17271.757440000001</v>
      </c>
      <c r="M19" s="6">
        <f t="shared" si="3"/>
        <v>-0.19860917355552377</v>
      </c>
    </row>
    <row r="20" spans="1:13" x14ac:dyDescent="0.2">
      <c r="A20" s="1" t="s">
        <v>24</v>
      </c>
      <c r="B20" s="1" t="s">
        <v>9</v>
      </c>
      <c r="C20" s="5">
        <v>30.752790000000001</v>
      </c>
      <c r="D20" s="5">
        <v>256.90465999999998</v>
      </c>
      <c r="E20" s="6">
        <f t="shared" si="0"/>
        <v>7.3538651289850439</v>
      </c>
      <c r="F20" s="5">
        <v>5168.2827799999995</v>
      </c>
      <c r="G20" s="5">
        <v>4803.9921400000003</v>
      </c>
      <c r="H20" s="6">
        <f t="shared" si="1"/>
        <v>-7.0485818115393339E-2</v>
      </c>
      <c r="I20" s="5">
        <v>3173.2269200000001</v>
      </c>
      <c r="J20" s="6">
        <f t="shared" si="2"/>
        <v>0.51391383632910825</v>
      </c>
      <c r="K20" s="5">
        <v>40710.4306</v>
      </c>
      <c r="L20" s="5">
        <v>32225.628219999999</v>
      </c>
      <c r="M20" s="6">
        <f t="shared" si="3"/>
        <v>-0.20841838946306801</v>
      </c>
    </row>
    <row r="21" spans="1:13" x14ac:dyDescent="0.2">
      <c r="A21" s="1" t="s">
        <v>25</v>
      </c>
      <c r="B21" s="1" t="s">
        <v>9</v>
      </c>
      <c r="C21" s="5">
        <v>137.21987999999999</v>
      </c>
      <c r="D21" s="5">
        <v>221.41962000000001</v>
      </c>
      <c r="E21" s="6">
        <f t="shared" si="0"/>
        <v>0.61361181776284912</v>
      </c>
      <c r="F21" s="5">
        <v>1103.6790599999999</v>
      </c>
      <c r="G21" s="5">
        <v>1416.39247</v>
      </c>
      <c r="H21" s="6">
        <f t="shared" si="1"/>
        <v>0.28333726835408113</v>
      </c>
      <c r="I21" s="5">
        <v>820.03013999999996</v>
      </c>
      <c r="J21" s="6">
        <f t="shared" si="2"/>
        <v>0.72724440348009667</v>
      </c>
      <c r="K21" s="5">
        <v>8671.64293</v>
      </c>
      <c r="L21" s="5">
        <v>10868.92748</v>
      </c>
      <c r="M21" s="6">
        <f t="shared" si="3"/>
        <v>0.2533873416764405</v>
      </c>
    </row>
    <row r="22" spans="1:13" x14ac:dyDescent="0.2">
      <c r="A22" s="1" t="s">
        <v>26</v>
      </c>
      <c r="B22" s="1" t="s">
        <v>9</v>
      </c>
      <c r="C22" s="5">
        <v>910.60829999999999</v>
      </c>
      <c r="D22" s="5">
        <v>225.35185999999999</v>
      </c>
      <c r="E22" s="6">
        <f t="shared" si="0"/>
        <v>-0.75252602024383042</v>
      </c>
      <c r="F22" s="5">
        <v>7561.1539899999998</v>
      </c>
      <c r="G22" s="5">
        <v>5300.3838500000002</v>
      </c>
      <c r="H22" s="6">
        <f t="shared" si="1"/>
        <v>-0.29899802900324213</v>
      </c>
      <c r="I22" s="5">
        <v>6239.4983899999997</v>
      </c>
      <c r="J22" s="6">
        <f t="shared" si="2"/>
        <v>-0.15051122402805839</v>
      </c>
      <c r="K22" s="5">
        <v>71329.271949999995</v>
      </c>
      <c r="L22" s="5">
        <v>57777.915710000001</v>
      </c>
      <c r="M22" s="6">
        <f t="shared" si="3"/>
        <v>-0.18998310047940981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1.2998499999999999</v>
      </c>
      <c r="H23" s="6" t="str">
        <f t="shared" si="1"/>
        <v/>
      </c>
      <c r="I23" s="5">
        <v>0.09</v>
      </c>
      <c r="J23" s="6">
        <f t="shared" si="2"/>
        <v>13.442777777777778</v>
      </c>
      <c r="K23" s="5">
        <v>2.1309399999999998</v>
      </c>
      <c r="L23" s="5">
        <v>3.4820000000000002</v>
      </c>
      <c r="M23" s="6">
        <f t="shared" si="3"/>
        <v>0.63402066693571868</v>
      </c>
    </row>
    <row r="24" spans="1:13" x14ac:dyDescent="0.2">
      <c r="A24" s="1" t="s">
        <v>28</v>
      </c>
      <c r="B24" s="1" t="s">
        <v>9</v>
      </c>
      <c r="C24" s="5">
        <v>530.28477999999996</v>
      </c>
      <c r="D24" s="5">
        <v>5284.1721900000002</v>
      </c>
      <c r="E24" s="6">
        <f t="shared" si="0"/>
        <v>8.964781923403498</v>
      </c>
      <c r="F24" s="5">
        <v>12751.036539999999</v>
      </c>
      <c r="G24" s="5">
        <v>20018.36911</v>
      </c>
      <c r="H24" s="6">
        <f t="shared" si="1"/>
        <v>0.5699405336344523</v>
      </c>
      <c r="I24" s="5">
        <v>11745.33447</v>
      </c>
      <c r="J24" s="6">
        <f t="shared" si="2"/>
        <v>0.70436773521699458</v>
      </c>
      <c r="K24" s="5">
        <v>88045.77648</v>
      </c>
      <c r="L24" s="5">
        <v>77201.196389999997</v>
      </c>
      <c r="M24" s="6">
        <f t="shared" si="3"/>
        <v>-0.1231697933002317</v>
      </c>
    </row>
    <row r="25" spans="1:13" x14ac:dyDescent="0.2">
      <c r="A25" s="1" t="s">
        <v>29</v>
      </c>
      <c r="B25" s="1" t="s">
        <v>9</v>
      </c>
      <c r="C25" s="5">
        <v>302.81297000000001</v>
      </c>
      <c r="D25" s="5">
        <v>426.74982999999997</v>
      </c>
      <c r="E25" s="6">
        <f t="shared" si="0"/>
        <v>0.40928517691960153</v>
      </c>
      <c r="F25" s="5">
        <v>13752.048349999999</v>
      </c>
      <c r="G25" s="5">
        <v>7719.3258500000002</v>
      </c>
      <c r="H25" s="6">
        <f t="shared" si="1"/>
        <v>-0.43867810426946319</v>
      </c>
      <c r="I25" s="5">
        <v>9296.5395599999993</v>
      </c>
      <c r="J25" s="6">
        <f t="shared" si="2"/>
        <v>-0.16965599939855458</v>
      </c>
      <c r="K25" s="5">
        <v>102466.09891</v>
      </c>
      <c r="L25" s="5">
        <v>69934.675220000005</v>
      </c>
      <c r="M25" s="6">
        <f t="shared" si="3"/>
        <v>-0.31748474896632517</v>
      </c>
    </row>
    <row r="26" spans="1:13" x14ac:dyDescent="0.2">
      <c r="A26" s="1" t="s">
        <v>30</v>
      </c>
      <c r="B26" s="1" t="s">
        <v>9</v>
      </c>
      <c r="C26" s="5">
        <v>0</v>
      </c>
      <c r="D26" s="5">
        <v>0</v>
      </c>
      <c r="E26" s="6" t="str">
        <f t="shared" si="0"/>
        <v/>
      </c>
      <c r="F26" s="5">
        <v>76.279499999999999</v>
      </c>
      <c r="G26" s="5">
        <v>116.57944999999999</v>
      </c>
      <c r="H26" s="6">
        <f t="shared" si="1"/>
        <v>0.52831953539286425</v>
      </c>
      <c r="I26" s="5">
        <v>123.3527</v>
      </c>
      <c r="J26" s="6">
        <f t="shared" si="2"/>
        <v>-5.4909620948710547E-2</v>
      </c>
      <c r="K26" s="5">
        <v>1213.93787</v>
      </c>
      <c r="L26" s="5">
        <v>1267.1384499999999</v>
      </c>
      <c r="M26" s="6">
        <f t="shared" si="3"/>
        <v>4.382479640411896E-2</v>
      </c>
    </row>
    <row r="27" spans="1:13" x14ac:dyDescent="0.2">
      <c r="A27" s="1" t="s">
        <v>31</v>
      </c>
      <c r="B27" s="1" t="s">
        <v>9</v>
      </c>
      <c r="C27" s="5">
        <v>3421.1701200000002</v>
      </c>
      <c r="D27" s="5">
        <v>3310.07816</v>
      </c>
      <c r="E27" s="6">
        <f t="shared" si="0"/>
        <v>-3.247191928590798E-2</v>
      </c>
      <c r="F27" s="5">
        <v>40073.75174</v>
      </c>
      <c r="G27" s="5">
        <v>32435.341250000001</v>
      </c>
      <c r="H27" s="6">
        <f t="shared" si="1"/>
        <v>-0.19060881894857984</v>
      </c>
      <c r="I27" s="5">
        <v>26516.454119999999</v>
      </c>
      <c r="J27" s="6">
        <f t="shared" si="2"/>
        <v>0.2232156344590468</v>
      </c>
      <c r="K27" s="5">
        <v>320122.24018000002</v>
      </c>
      <c r="L27" s="5">
        <v>282142.86632999999</v>
      </c>
      <c r="M27" s="6">
        <f t="shared" si="3"/>
        <v>-0.11864022264946283</v>
      </c>
    </row>
    <row r="28" spans="1:13" x14ac:dyDescent="0.2">
      <c r="A28" s="1" t="s">
        <v>32</v>
      </c>
      <c r="B28" s="1" t="s">
        <v>9</v>
      </c>
      <c r="C28" s="5">
        <v>489.22358000000003</v>
      </c>
      <c r="D28" s="5">
        <v>646.69709</v>
      </c>
      <c r="E28" s="6">
        <f t="shared" si="0"/>
        <v>0.32188454612101891</v>
      </c>
      <c r="F28" s="5">
        <v>11128.935880000001</v>
      </c>
      <c r="G28" s="5">
        <v>6697.1264099999999</v>
      </c>
      <c r="H28" s="6">
        <f t="shared" si="1"/>
        <v>-0.39822400971547345</v>
      </c>
      <c r="I28" s="5">
        <v>1753.2251699999999</v>
      </c>
      <c r="J28" s="6">
        <f t="shared" si="2"/>
        <v>2.8198894954263065</v>
      </c>
      <c r="K28" s="5">
        <v>100216.87638</v>
      </c>
      <c r="L28" s="5">
        <v>87797.544999999998</v>
      </c>
      <c r="M28" s="6">
        <f t="shared" si="3"/>
        <v>-0.12392455072046626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0</v>
      </c>
      <c r="G29" s="5">
        <v>84.741290000000006</v>
      </c>
      <c r="H29" s="6" t="str">
        <f t="shared" si="1"/>
        <v/>
      </c>
      <c r="I29" s="5">
        <v>25.79477</v>
      </c>
      <c r="J29" s="6">
        <f t="shared" si="2"/>
        <v>2.2852120798130788</v>
      </c>
      <c r="K29" s="5">
        <v>129.25208000000001</v>
      </c>
      <c r="L29" s="5">
        <v>329.07974999999999</v>
      </c>
      <c r="M29" s="6">
        <f t="shared" si="3"/>
        <v>1.5460305938596886</v>
      </c>
    </row>
    <row r="30" spans="1:13" x14ac:dyDescent="0.2">
      <c r="A30" s="2" t="s">
        <v>34</v>
      </c>
      <c r="B30" s="2" t="s">
        <v>9</v>
      </c>
      <c r="C30" s="7">
        <v>11292.42418</v>
      </c>
      <c r="D30" s="7">
        <v>15569.98186</v>
      </c>
      <c r="E30" s="8">
        <f t="shared" si="0"/>
        <v>0.37879888426224517</v>
      </c>
      <c r="F30" s="7">
        <v>165110.69417</v>
      </c>
      <c r="G30" s="7">
        <v>138083.34645000001</v>
      </c>
      <c r="H30" s="8">
        <f t="shared" si="1"/>
        <v>-0.16369229053190404</v>
      </c>
      <c r="I30" s="7">
        <v>121656.87645</v>
      </c>
      <c r="J30" s="8">
        <f t="shared" si="2"/>
        <v>0.13502294715540519</v>
      </c>
      <c r="K30" s="7">
        <v>1393768.00817</v>
      </c>
      <c r="L30" s="7">
        <v>1193380.9377599999</v>
      </c>
      <c r="M30" s="8">
        <f t="shared" si="3"/>
        <v>-0.14377361887729501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9.3651999999999997</v>
      </c>
      <c r="G31" s="5">
        <v>82.745580000000004</v>
      </c>
      <c r="H31" s="6">
        <f t="shared" si="1"/>
        <v>7.8354311707171238</v>
      </c>
      <c r="I31" s="5">
        <v>4.3153199999999998</v>
      </c>
      <c r="J31" s="6">
        <f t="shared" si="2"/>
        <v>18.174842190150443</v>
      </c>
      <c r="K31" s="5">
        <v>205.97698</v>
      </c>
      <c r="L31" s="5">
        <v>214.78247999999999</v>
      </c>
      <c r="M31" s="6">
        <f t="shared" si="3"/>
        <v>4.2749922831182285E-2</v>
      </c>
    </row>
    <row r="32" spans="1:13" x14ac:dyDescent="0.2">
      <c r="A32" s="1" t="s">
        <v>10</v>
      </c>
      <c r="B32" s="1" t="s">
        <v>35</v>
      </c>
      <c r="C32" s="5">
        <v>2.7</v>
      </c>
      <c r="D32" s="5">
        <v>0</v>
      </c>
      <c r="E32" s="6">
        <f t="shared" si="0"/>
        <v>-1</v>
      </c>
      <c r="F32" s="5">
        <v>150.50246999999999</v>
      </c>
      <c r="G32" s="5">
        <v>31.200130000000001</v>
      </c>
      <c r="H32" s="6">
        <f t="shared" si="1"/>
        <v>-0.79269356841784722</v>
      </c>
      <c r="I32" s="5">
        <v>2.0996800000000002</v>
      </c>
      <c r="J32" s="6">
        <f t="shared" si="2"/>
        <v>13.859469061952296</v>
      </c>
      <c r="K32" s="5">
        <v>396.38195000000002</v>
      </c>
      <c r="L32" s="5">
        <v>192.42662000000001</v>
      </c>
      <c r="M32" s="6">
        <f t="shared" si="3"/>
        <v>-0.51454242555696594</v>
      </c>
    </row>
    <row r="33" spans="1:13" x14ac:dyDescent="0.2">
      <c r="A33" s="1" t="s">
        <v>11</v>
      </c>
      <c r="B33" s="1" t="s">
        <v>35</v>
      </c>
      <c r="C33" s="5">
        <v>0</v>
      </c>
      <c r="D33" s="5">
        <v>0</v>
      </c>
      <c r="E33" s="6" t="str">
        <f t="shared" si="0"/>
        <v/>
      </c>
      <c r="F33" s="5">
        <v>19.410229999999999</v>
      </c>
      <c r="G33" s="5">
        <v>58.756950000000003</v>
      </c>
      <c r="H33" s="6">
        <f t="shared" si="1"/>
        <v>2.0271125071676126</v>
      </c>
      <c r="I33" s="5">
        <v>6.2489499999999998</v>
      </c>
      <c r="J33" s="6">
        <f t="shared" si="2"/>
        <v>8.4026916521975696</v>
      </c>
      <c r="K33" s="5">
        <v>515.76877999999999</v>
      </c>
      <c r="L33" s="5">
        <v>479.90055000000001</v>
      </c>
      <c r="M33" s="6">
        <f t="shared" si="3"/>
        <v>-6.954323602138146E-2</v>
      </c>
    </row>
    <row r="34" spans="1:13" x14ac:dyDescent="0.2">
      <c r="A34" s="1" t="s">
        <v>12</v>
      </c>
      <c r="B34" s="1" t="s">
        <v>35</v>
      </c>
      <c r="C34" s="5">
        <v>0</v>
      </c>
      <c r="D34" s="5">
        <v>0</v>
      </c>
      <c r="E34" s="6" t="str">
        <f t="shared" si="0"/>
        <v/>
      </c>
      <c r="F34" s="5">
        <v>0</v>
      </c>
      <c r="G34" s="5">
        <v>118.44070000000001</v>
      </c>
      <c r="H34" s="6" t="str">
        <f t="shared" si="1"/>
        <v/>
      </c>
      <c r="I34" s="5">
        <v>12.281029999999999</v>
      </c>
      <c r="J34" s="6">
        <f t="shared" si="2"/>
        <v>8.6441992243321621</v>
      </c>
      <c r="K34" s="5">
        <v>0</v>
      </c>
      <c r="L34" s="5">
        <v>207.35840999999999</v>
      </c>
      <c r="M34" s="6" t="str">
        <f t="shared" si="3"/>
        <v/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0</v>
      </c>
      <c r="H35" s="6" t="str">
        <f t="shared" si="1"/>
        <v/>
      </c>
      <c r="I35" s="5">
        <v>0</v>
      </c>
      <c r="J35" s="6" t="str">
        <f t="shared" si="2"/>
        <v/>
      </c>
      <c r="K35" s="5">
        <v>0</v>
      </c>
      <c r="L35" s="5">
        <v>76.075550000000007</v>
      </c>
      <c r="M35" s="6" t="str">
        <f t="shared" si="3"/>
        <v/>
      </c>
    </row>
    <row r="36" spans="1:13" x14ac:dyDescent="0.2">
      <c r="A36" s="1" t="s">
        <v>14</v>
      </c>
      <c r="B36" s="1" t="s">
        <v>35</v>
      </c>
      <c r="C36" s="5">
        <v>0</v>
      </c>
      <c r="D36" s="5">
        <v>0</v>
      </c>
      <c r="E36" s="6" t="str">
        <f t="shared" si="0"/>
        <v/>
      </c>
      <c r="F36" s="5">
        <v>199.26867999999999</v>
      </c>
      <c r="G36" s="5">
        <v>177.26430999999999</v>
      </c>
      <c r="H36" s="6">
        <f t="shared" si="1"/>
        <v>-0.11042563236731429</v>
      </c>
      <c r="I36" s="5">
        <v>34.612229999999997</v>
      </c>
      <c r="J36" s="6">
        <f t="shared" si="2"/>
        <v>4.1214356890613519</v>
      </c>
      <c r="K36" s="5">
        <v>3805.7866199999999</v>
      </c>
      <c r="L36" s="5">
        <v>1143.8750299999999</v>
      </c>
      <c r="M36" s="6">
        <f t="shared" si="3"/>
        <v>-0.69943794957164473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0</v>
      </c>
      <c r="E37" s="6" t="str">
        <f t="shared" si="0"/>
        <v/>
      </c>
      <c r="F37" s="5">
        <v>0</v>
      </c>
      <c r="G37" s="5">
        <v>0</v>
      </c>
      <c r="H37" s="6" t="str">
        <f t="shared" si="1"/>
        <v/>
      </c>
      <c r="I37" s="5">
        <v>142.18456</v>
      </c>
      <c r="J37" s="6">
        <f t="shared" si="2"/>
        <v>-1</v>
      </c>
      <c r="K37" s="5">
        <v>755.29445999999996</v>
      </c>
      <c r="L37" s="5">
        <v>902.32401000000004</v>
      </c>
      <c r="M37" s="6">
        <f t="shared" si="3"/>
        <v>0.19466520381997787</v>
      </c>
    </row>
    <row r="38" spans="1:13" x14ac:dyDescent="0.2">
      <c r="A38" s="1" t="s">
        <v>18</v>
      </c>
      <c r="B38" s="1" t="s">
        <v>35</v>
      </c>
      <c r="C38" s="5">
        <v>253.55099999999999</v>
      </c>
      <c r="D38" s="5">
        <v>1019.97426</v>
      </c>
      <c r="E38" s="6">
        <f t="shared" si="0"/>
        <v>3.0227577883739363</v>
      </c>
      <c r="F38" s="5">
        <v>19787.618620000001</v>
      </c>
      <c r="G38" s="5">
        <v>50870.607470000003</v>
      </c>
      <c r="H38" s="6">
        <f t="shared" si="1"/>
        <v>1.570830196746535</v>
      </c>
      <c r="I38" s="5">
        <v>23809.372780000002</v>
      </c>
      <c r="J38" s="6">
        <f t="shared" si="2"/>
        <v>1.1365790665737983</v>
      </c>
      <c r="K38" s="5">
        <v>121930.81902</v>
      </c>
      <c r="L38" s="5">
        <v>181080.40270999999</v>
      </c>
      <c r="M38" s="6">
        <f t="shared" si="3"/>
        <v>0.48510773703814669</v>
      </c>
    </row>
    <row r="39" spans="1:13" x14ac:dyDescent="0.2">
      <c r="A39" s="1" t="s">
        <v>19</v>
      </c>
      <c r="B39" s="1" t="s">
        <v>35</v>
      </c>
      <c r="C39" s="5">
        <v>83.2</v>
      </c>
      <c r="D39" s="5">
        <v>0</v>
      </c>
      <c r="E39" s="6">
        <f t="shared" si="0"/>
        <v>-1</v>
      </c>
      <c r="F39" s="5">
        <v>5727.6540100000002</v>
      </c>
      <c r="G39" s="5">
        <v>3061.7249000000002</v>
      </c>
      <c r="H39" s="6">
        <f t="shared" si="1"/>
        <v>-0.46544869947547685</v>
      </c>
      <c r="I39" s="5">
        <v>3565.8954800000001</v>
      </c>
      <c r="J39" s="6">
        <f t="shared" si="2"/>
        <v>-0.14138680811811122</v>
      </c>
      <c r="K39" s="5">
        <v>29457.118989999999</v>
      </c>
      <c r="L39" s="5">
        <v>22626.194510000001</v>
      </c>
      <c r="M39" s="6">
        <f t="shared" si="3"/>
        <v>-0.23189384142824476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48.075499999999998</v>
      </c>
      <c r="G40" s="5">
        <v>93.269970000000001</v>
      </c>
      <c r="H40" s="6">
        <f t="shared" si="1"/>
        <v>0.94007280215494382</v>
      </c>
      <c r="I40" s="5">
        <v>1.4257299999999999</v>
      </c>
      <c r="J40" s="6">
        <f t="shared" si="2"/>
        <v>64.419097585096765</v>
      </c>
      <c r="K40" s="5">
        <v>309.37490000000003</v>
      </c>
      <c r="L40" s="5">
        <v>215.36291</v>
      </c>
      <c r="M40" s="6">
        <f t="shared" si="3"/>
        <v>-0.3038772376168849</v>
      </c>
    </row>
    <row r="41" spans="1:13" x14ac:dyDescent="0.2">
      <c r="A41" s="1" t="s">
        <v>21</v>
      </c>
      <c r="B41" s="1" t="s">
        <v>35</v>
      </c>
      <c r="C41" s="5">
        <v>31.92</v>
      </c>
      <c r="D41" s="5">
        <v>0</v>
      </c>
      <c r="E41" s="6">
        <f t="shared" si="0"/>
        <v>-1</v>
      </c>
      <c r="F41" s="5">
        <v>575.33741999999995</v>
      </c>
      <c r="G41" s="5">
        <v>530.85491999999999</v>
      </c>
      <c r="H41" s="6">
        <f t="shared" si="1"/>
        <v>-7.7315499485501871E-2</v>
      </c>
      <c r="I41" s="5">
        <v>464.31545999999997</v>
      </c>
      <c r="J41" s="6">
        <f t="shared" si="2"/>
        <v>0.14330657867821173</v>
      </c>
      <c r="K41" s="5">
        <v>2769.9354600000001</v>
      </c>
      <c r="L41" s="5">
        <v>6719.0974500000002</v>
      </c>
      <c r="M41" s="6">
        <f t="shared" si="3"/>
        <v>1.4257234679395743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0</v>
      </c>
      <c r="H42" s="6" t="str">
        <f t="shared" si="1"/>
        <v/>
      </c>
      <c r="I42" s="5">
        <v>0</v>
      </c>
      <c r="J42" s="6" t="str">
        <f t="shared" si="2"/>
        <v/>
      </c>
      <c r="K42" s="5">
        <v>0</v>
      </c>
      <c r="L42" s="5">
        <v>7.1214500000000003</v>
      </c>
      <c r="M42" s="6" t="str">
        <f t="shared" si="3"/>
        <v/>
      </c>
    </row>
    <row r="43" spans="1:13" x14ac:dyDescent="0.2">
      <c r="A43" s="1" t="s">
        <v>23</v>
      </c>
      <c r="B43" s="1" t="s">
        <v>35</v>
      </c>
      <c r="C43" s="5">
        <v>0</v>
      </c>
      <c r="D43" s="5">
        <v>0</v>
      </c>
      <c r="E43" s="6" t="str">
        <f t="shared" si="0"/>
        <v/>
      </c>
      <c r="F43" s="5">
        <v>174.84101000000001</v>
      </c>
      <c r="G43" s="5">
        <v>29.530989999999999</v>
      </c>
      <c r="H43" s="6">
        <f t="shared" si="1"/>
        <v>-0.83109803586698572</v>
      </c>
      <c r="I43" s="5">
        <v>27.390270000000001</v>
      </c>
      <c r="J43" s="6">
        <f t="shared" si="2"/>
        <v>7.8156221169050077E-2</v>
      </c>
      <c r="K43" s="5">
        <v>733.82099000000005</v>
      </c>
      <c r="L43" s="5">
        <v>414.69645000000003</v>
      </c>
      <c r="M43" s="6">
        <f t="shared" si="3"/>
        <v>-0.43488063757892781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33.511000000000003</v>
      </c>
      <c r="G44" s="5">
        <v>0.83443000000000001</v>
      </c>
      <c r="H44" s="6">
        <f t="shared" si="1"/>
        <v>-0.97509981797021872</v>
      </c>
      <c r="I44" s="5">
        <v>59.888159999999999</v>
      </c>
      <c r="J44" s="6">
        <f t="shared" si="2"/>
        <v>-0.98606686196403426</v>
      </c>
      <c r="K44" s="5">
        <v>339.78109999999998</v>
      </c>
      <c r="L44" s="5">
        <v>905.27692999999999</v>
      </c>
      <c r="M44" s="6">
        <f t="shared" si="3"/>
        <v>1.6642945413973882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1.5503400000000001</v>
      </c>
      <c r="H45" s="6" t="str">
        <f t="shared" si="1"/>
        <v/>
      </c>
      <c r="I45" s="5">
        <v>0</v>
      </c>
      <c r="J45" s="6" t="str">
        <f t="shared" si="2"/>
        <v/>
      </c>
      <c r="K45" s="5">
        <v>45.750279999999997</v>
      </c>
      <c r="L45" s="5">
        <v>73.255769999999998</v>
      </c>
      <c r="M45" s="6">
        <f t="shared" si="3"/>
        <v>0.60120921664304583</v>
      </c>
    </row>
    <row r="46" spans="1:13" x14ac:dyDescent="0.2">
      <c r="A46" s="1" t="s">
        <v>26</v>
      </c>
      <c r="B46" s="1" t="s">
        <v>35</v>
      </c>
      <c r="C46" s="5">
        <v>85.777240000000006</v>
      </c>
      <c r="D46" s="5">
        <v>0</v>
      </c>
      <c r="E46" s="6">
        <f t="shared" si="0"/>
        <v>-1</v>
      </c>
      <c r="F46" s="5">
        <v>596.01169000000004</v>
      </c>
      <c r="G46" s="5">
        <v>476.47217999999998</v>
      </c>
      <c r="H46" s="6">
        <f t="shared" si="1"/>
        <v>-0.20056571373625243</v>
      </c>
      <c r="I46" s="5">
        <v>278.47514000000001</v>
      </c>
      <c r="J46" s="6">
        <f t="shared" si="2"/>
        <v>0.711004364698407</v>
      </c>
      <c r="K46" s="5">
        <v>2903.4934800000001</v>
      </c>
      <c r="L46" s="5">
        <v>2694.61312</v>
      </c>
      <c r="M46" s="6">
        <f t="shared" si="3"/>
        <v>-7.1941046686972432E-2</v>
      </c>
    </row>
    <row r="47" spans="1:13" x14ac:dyDescent="0.2">
      <c r="A47" s="1" t="s">
        <v>28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12.505800000000001</v>
      </c>
      <c r="H47" s="6" t="str">
        <f t="shared" si="1"/>
        <v/>
      </c>
      <c r="I47" s="5">
        <v>41.02516</v>
      </c>
      <c r="J47" s="6">
        <f t="shared" si="2"/>
        <v>-0.69516755083953363</v>
      </c>
      <c r="K47" s="5">
        <v>53.8583</v>
      </c>
      <c r="L47" s="5">
        <v>322.63535000000002</v>
      </c>
      <c r="M47" s="6">
        <f t="shared" si="3"/>
        <v>4.9904480832109446</v>
      </c>
    </row>
    <row r="48" spans="1:13" x14ac:dyDescent="0.2">
      <c r="A48" s="1" t="s">
        <v>31</v>
      </c>
      <c r="B48" s="1" t="s">
        <v>35</v>
      </c>
      <c r="C48" s="5">
        <v>0</v>
      </c>
      <c r="D48" s="5">
        <v>0</v>
      </c>
      <c r="E48" s="6" t="str">
        <f t="shared" si="0"/>
        <v/>
      </c>
      <c r="F48" s="5">
        <v>436.21938999999998</v>
      </c>
      <c r="G48" s="5">
        <v>355.01713000000001</v>
      </c>
      <c r="H48" s="6">
        <f t="shared" si="1"/>
        <v>-0.18615004711276129</v>
      </c>
      <c r="I48" s="5">
        <v>606.77719000000002</v>
      </c>
      <c r="J48" s="6">
        <f t="shared" si="2"/>
        <v>-0.41491352039782514</v>
      </c>
      <c r="K48" s="5">
        <v>4083.7260799999999</v>
      </c>
      <c r="L48" s="5">
        <v>6650.8703999999998</v>
      </c>
      <c r="M48" s="6">
        <f t="shared" si="3"/>
        <v>0.62862794166644975</v>
      </c>
    </row>
    <row r="49" spans="1:13" x14ac:dyDescent="0.2">
      <c r="A49" s="1" t="s">
        <v>32</v>
      </c>
      <c r="B49" s="1" t="s">
        <v>35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</v>
      </c>
      <c r="J49" s="6" t="str">
        <f t="shared" si="2"/>
        <v/>
      </c>
      <c r="K49" s="5">
        <v>78.404889999999995</v>
      </c>
      <c r="L49" s="5">
        <v>1.0510200000000001</v>
      </c>
      <c r="M49" s="6">
        <f t="shared" si="3"/>
        <v>-0.98659496875768848</v>
      </c>
    </row>
    <row r="50" spans="1:13" x14ac:dyDescent="0.2">
      <c r="A50" s="1" t="s">
        <v>33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</v>
      </c>
      <c r="H50" s="6" t="str">
        <f t="shared" si="1"/>
        <v/>
      </c>
      <c r="I50" s="5">
        <v>0</v>
      </c>
      <c r="J50" s="6" t="str">
        <f t="shared" si="2"/>
        <v/>
      </c>
      <c r="K50" s="5">
        <v>2.1903899999999998</v>
      </c>
      <c r="L50" s="5">
        <v>4.0166399999999998</v>
      </c>
      <c r="M50" s="6">
        <f t="shared" si="3"/>
        <v>0.83375563255858554</v>
      </c>
    </row>
    <row r="51" spans="1:13" x14ac:dyDescent="0.2">
      <c r="A51" s="2" t="s">
        <v>34</v>
      </c>
      <c r="B51" s="2" t="s">
        <v>35</v>
      </c>
      <c r="C51" s="7">
        <v>457.14823999999999</v>
      </c>
      <c r="D51" s="7">
        <v>1019.97426</v>
      </c>
      <c r="E51" s="8">
        <f t="shared" si="0"/>
        <v>1.2311674217536086</v>
      </c>
      <c r="F51" s="7">
        <v>27757.81522</v>
      </c>
      <c r="G51" s="7">
        <v>55900.775800000003</v>
      </c>
      <c r="H51" s="8">
        <f t="shared" si="1"/>
        <v>1.0138752044045058</v>
      </c>
      <c r="I51" s="7">
        <v>29056.307140000001</v>
      </c>
      <c r="J51" s="8">
        <f t="shared" si="2"/>
        <v>0.92387750895725151</v>
      </c>
      <c r="K51" s="7">
        <v>168387.48267</v>
      </c>
      <c r="L51" s="7">
        <v>224931.33736</v>
      </c>
      <c r="M51" s="8">
        <f t="shared" si="3"/>
        <v>0.33579606864729206</v>
      </c>
    </row>
    <row r="52" spans="1:13" x14ac:dyDescent="0.2">
      <c r="A52" s="1" t="s">
        <v>8</v>
      </c>
      <c r="B52" s="1" t="s">
        <v>36</v>
      </c>
      <c r="C52" s="5">
        <v>0</v>
      </c>
      <c r="D52" s="5">
        <v>0</v>
      </c>
      <c r="E52" s="6" t="str">
        <f t="shared" si="0"/>
        <v/>
      </c>
      <c r="F52" s="5">
        <v>96.597999999999999</v>
      </c>
      <c r="G52" s="5">
        <v>4.7263900000000003</v>
      </c>
      <c r="H52" s="6">
        <f t="shared" si="1"/>
        <v>-0.95107155427648604</v>
      </c>
      <c r="I52" s="5">
        <v>30.42475</v>
      </c>
      <c r="J52" s="6">
        <f t="shared" si="2"/>
        <v>-0.84465311958191935</v>
      </c>
      <c r="K52" s="5">
        <v>2263.9938400000001</v>
      </c>
      <c r="L52" s="5">
        <v>1533.4306200000001</v>
      </c>
      <c r="M52" s="6">
        <f t="shared" si="3"/>
        <v>-0.32268781261348312</v>
      </c>
    </row>
    <row r="53" spans="1:13" x14ac:dyDescent="0.2">
      <c r="A53" s="1" t="s">
        <v>10</v>
      </c>
      <c r="B53" s="1" t="s">
        <v>36</v>
      </c>
      <c r="C53" s="5">
        <v>0</v>
      </c>
      <c r="D53" s="5">
        <v>67.892489999999995</v>
      </c>
      <c r="E53" s="6" t="str">
        <f t="shared" si="0"/>
        <v/>
      </c>
      <c r="F53" s="5">
        <v>319.72555999999997</v>
      </c>
      <c r="G53" s="5">
        <v>205.14886999999999</v>
      </c>
      <c r="H53" s="6">
        <f t="shared" si="1"/>
        <v>-0.35835949431130876</v>
      </c>
      <c r="I53" s="5">
        <v>141.41316</v>
      </c>
      <c r="J53" s="6">
        <f t="shared" si="2"/>
        <v>0.45070564861148688</v>
      </c>
      <c r="K53" s="5">
        <v>2980.2637800000002</v>
      </c>
      <c r="L53" s="5">
        <v>1991.9438600000001</v>
      </c>
      <c r="M53" s="6">
        <f t="shared" si="3"/>
        <v>-0.33162162578776833</v>
      </c>
    </row>
    <row r="54" spans="1:13" x14ac:dyDescent="0.2">
      <c r="A54" s="1" t="s">
        <v>11</v>
      </c>
      <c r="B54" s="1" t="s">
        <v>36</v>
      </c>
      <c r="C54" s="5">
        <v>0</v>
      </c>
      <c r="D54" s="5">
        <v>30.69</v>
      </c>
      <c r="E54" s="6" t="str">
        <f t="shared" si="0"/>
        <v/>
      </c>
      <c r="F54" s="5">
        <v>1077.9841100000001</v>
      </c>
      <c r="G54" s="5">
        <v>689.91321000000005</v>
      </c>
      <c r="H54" s="6">
        <f t="shared" si="1"/>
        <v>-0.35999686488885263</v>
      </c>
      <c r="I54" s="5">
        <v>932.24464</v>
      </c>
      <c r="J54" s="6">
        <f t="shared" si="2"/>
        <v>-0.25994403142934663</v>
      </c>
      <c r="K54" s="5">
        <v>8934.70435</v>
      </c>
      <c r="L54" s="5">
        <v>6247.0681699999996</v>
      </c>
      <c r="M54" s="6">
        <f t="shared" si="3"/>
        <v>-0.30080863056201745</v>
      </c>
    </row>
    <row r="55" spans="1:13" x14ac:dyDescent="0.2">
      <c r="A55" s="1" t="s">
        <v>12</v>
      </c>
      <c r="B55" s="1" t="s">
        <v>36</v>
      </c>
      <c r="C55" s="5">
        <v>0</v>
      </c>
      <c r="D55" s="5">
        <v>0</v>
      </c>
      <c r="E55" s="6" t="str">
        <f t="shared" si="0"/>
        <v/>
      </c>
      <c r="F55" s="5">
        <v>42.42848</v>
      </c>
      <c r="G55" s="5">
        <v>0</v>
      </c>
      <c r="H55" s="6">
        <f t="shared" si="1"/>
        <v>-1</v>
      </c>
      <c r="I55" s="5">
        <v>0</v>
      </c>
      <c r="J55" s="6" t="str">
        <f t="shared" si="2"/>
        <v/>
      </c>
      <c r="K55" s="5">
        <v>80.681139999999999</v>
      </c>
      <c r="L55" s="5">
        <v>10.841760000000001</v>
      </c>
      <c r="M55" s="6">
        <f t="shared" si="3"/>
        <v>-0.86562212680683492</v>
      </c>
    </row>
    <row r="56" spans="1:13" x14ac:dyDescent="0.2">
      <c r="A56" s="1" t="s">
        <v>13</v>
      </c>
      <c r="B56" s="1" t="s">
        <v>36</v>
      </c>
      <c r="C56" s="5">
        <v>0</v>
      </c>
      <c r="D56" s="5">
        <v>0</v>
      </c>
      <c r="E56" s="6" t="str">
        <f t="shared" si="0"/>
        <v/>
      </c>
      <c r="F56" s="5">
        <v>0</v>
      </c>
      <c r="G56" s="5">
        <v>0</v>
      </c>
      <c r="H56" s="6" t="str">
        <f t="shared" si="1"/>
        <v/>
      </c>
      <c r="I56" s="5">
        <v>0</v>
      </c>
      <c r="J56" s="6" t="str">
        <f t="shared" si="2"/>
        <v/>
      </c>
      <c r="K56" s="5">
        <v>0</v>
      </c>
      <c r="L56" s="5">
        <v>0</v>
      </c>
      <c r="M56" s="6" t="str">
        <f t="shared" si="3"/>
        <v/>
      </c>
    </row>
    <row r="57" spans="1:13" x14ac:dyDescent="0.2">
      <c r="A57" s="1" t="s">
        <v>14</v>
      </c>
      <c r="B57" s="1" t="s">
        <v>36</v>
      </c>
      <c r="C57" s="5">
        <v>0</v>
      </c>
      <c r="D57" s="5">
        <v>0</v>
      </c>
      <c r="E57" s="6" t="str">
        <f t="shared" si="0"/>
        <v/>
      </c>
      <c r="F57" s="5">
        <v>1.45967</v>
      </c>
      <c r="G57" s="5">
        <v>35.610689999999998</v>
      </c>
      <c r="H57" s="6">
        <f t="shared" si="1"/>
        <v>23.396397815944699</v>
      </c>
      <c r="I57" s="5">
        <v>3.85</v>
      </c>
      <c r="J57" s="6">
        <f t="shared" si="2"/>
        <v>8.2495298701298694</v>
      </c>
      <c r="K57" s="5">
        <v>124.36108</v>
      </c>
      <c r="L57" s="5">
        <v>263.36160000000001</v>
      </c>
      <c r="M57" s="6">
        <f t="shared" si="3"/>
        <v>1.1177172150643915</v>
      </c>
    </row>
    <row r="58" spans="1:13" x14ac:dyDescent="0.2">
      <c r="A58" s="1" t="s">
        <v>15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39.667050000000003</v>
      </c>
      <c r="G58" s="5">
        <v>42.150959999999998</v>
      </c>
      <c r="H58" s="6">
        <f t="shared" si="1"/>
        <v>6.2618974690580531E-2</v>
      </c>
      <c r="I58" s="5">
        <v>0</v>
      </c>
      <c r="J58" s="6" t="str">
        <f t="shared" si="2"/>
        <v/>
      </c>
      <c r="K58" s="5">
        <v>247.26461</v>
      </c>
      <c r="L58" s="5">
        <v>321.93247000000002</v>
      </c>
      <c r="M58" s="6">
        <f t="shared" si="3"/>
        <v>0.30197552330679267</v>
      </c>
    </row>
    <row r="59" spans="1:13" x14ac:dyDescent="0.2">
      <c r="A59" s="1" t="s">
        <v>17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7.25291</v>
      </c>
      <c r="G59" s="5">
        <v>0.49786999999999998</v>
      </c>
      <c r="H59" s="6">
        <f t="shared" si="1"/>
        <v>-0.93135582821240026</v>
      </c>
      <c r="I59" s="5">
        <v>0</v>
      </c>
      <c r="J59" s="6" t="str">
        <f t="shared" si="2"/>
        <v/>
      </c>
      <c r="K59" s="5">
        <v>7.25291</v>
      </c>
      <c r="L59" s="5">
        <v>0.49786999999999998</v>
      </c>
      <c r="M59" s="6">
        <f t="shared" si="3"/>
        <v>-0.93135582821240026</v>
      </c>
    </row>
    <row r="60" spans="1:13" x14ac:dyDescent="0.2">
      <c r="A60" s="1" t="s">
        <v>18</v>
      </c>
      <c r="B60" s="1" t="s">
        <v>36</v>
      </c>
      <c r="C60" s="5">
        <v>0</v>
      </c>
      <c r="D60" s="5">
        <v>0</v>
      </c>
      <c r="E60" s="6" t="str">
        <f t="shared" si="0"/>
        <v/>
      </c>
      <c r="F60" s="5">
        <v>69.162589999999994</v>
      </c>
      <c r="G60" s="5">
        <v>55.497590000000002</v>
      </c>
      <c r="H60" s="6">
        <f t="shared" si="1"/>
        <v>-0.19757791025466209</v>
      </c>
      <c r="I60" s="5">
        <v>48.739989999999999</v>
      </c>
      <c r="J60" s="6">
        <f t="shared" si="2"/>
        <v>0.13864590452316472</v>
      </c>
      <c r="K60" s="5">
        <v>515.63751999999999</v>
      </c>
      <c r="L60" s="5">
        <v>436.29935999999998</v>
      </c>
      <c r="M60" s="6">
        <f t="shared" si="3"/>
        <v>-0.15386421065712985</v>
      </c>
    </row>
    <row r="61" spans="1:13" x14ac:dyDescent="0.2">
      <c r="A61" s="1" t="s">
        <v>19</v>
      </c>
      <c r="B61" s="1" t="s">
        <v>36</v>
      </c>
      <c r="C61" s="5">
        <v>53.691119999999998</v>
      </c>
      <c r="D61" s="5">
        <v>6.0946400000000001</v>
      </c>
      <c r="E61" s="6">
        <f t="shared" si="0"/>
        <v>-0.88648700194743557</v>
      </c>
      <c r="F61" s="5">
        <v>1497.45289</v>
      </c>
      <c r="G61" s="5">
        <v>367.1703</v>
      </c>
      <c r="H61" s="6">
        <f t="shared" si="1"/>
        <v>-0.7548034382570793</v>
      </c>
      <c r="I61" s="5">
        <v>236.08736999999999</v>
      </c>
      <c r="J61" s="6">
        <f t="shared" si="2"/>
        <v>0.55523059111548401</v>
      </c>
      <c r="K61" s="5">
        <v>11137.627</v>
      </c>
      <c r="L61" s="5">
        <v>8480.0636099999992</v>
      </c>
      <c r="M61" s="6">
        <f t="shared" si="3"/>
        <v>-0.23861127599263299</v>
      </c>
    </row>
    <row r="62" spans="1:13" x14ac:dyDescent="0.2">
      <c r="A62" s="1" t="s">
        <v>20</v>
      </c>
      <c r="B62" s="1" t="s">
        <v>36</v>
      </c>
      <c r="C62" s="5">
        <v>0</v>
      </c>
      <c r="D62" s="5">
        <v>0.66876999999999998</v>
      </c>
      <c r="E62" s="6" t="str">
        <f t="shared" si="0"/>
        <v/>
      </c>
      <c r="F62" s="5">
        <v>5.8294800000000002</v>
      </c>
      <c r="G62" s="5">
        <v>1.2593000000000001</v>
      </c>
      <c r="H62" s="6">
        <f t="shared" si="1"/>
        <v>-0.78397730157749912</v>
      </c>
      <c r="I62" s="5">
        <v>8.0219500000000004</v>
      </c>
      <c r="J62" s="6">
        <f t="shared" si="2"/>
        <v>-0.84301821876227101</v>
      </c>
      <c r="K62" s="5">
        <v>262.44614999999999</v>
      </c>
      <c r="L62" s="5">
        <v>89.74803</v>
      </c>
      <c r="M62" s="6">
        <f t="shared" si="3"/>
        <v>-0.65803259068574638</v>
      </c>
    </row>
    <row r="63" spans="1:13" x14ac:dyDescent="0.2">
      <c r="A63" s="1" t="s">
        <v>21</v>
      </c>
      <c r="B63" s="1" t="s">
        <v>36</v>
      </c>
      <c r="C63" s="5">
        <v>105.08334000000001</v>
      </c>
      <c r="D63" s="5">
        <v>99.464510000000004</v>
      </c>
      <c r="E63" s="6">
        <f t="shared" si="0"/>
        <v>-5.3470226583966607E-2</v>
      </c>
      <c r="F63" s="5">
        <v>497.43132000000003</v>
      </c>
      <c r="G63" s="5">
        <v>493.06804</v>
      </c>
      <c r="H63" s="6">
        <f t="shared" si="1"/>
        <v>-8.7716229850586247E-3</v>
      </c>
      <c r="I63" s="5">
        <v>657.05453999999997</v>
      </c>
      <c r="J63" s="6">
        <f t="shared" si="2"/>
        <v>-0.24957821614017006</v>
      </c>
      <c r="K63" s="5">
        <v>4843.1200799999997</v>
      </c>
      <c r="L63" s="5">
        <v>5016.0908200000003</v>
      </c>
      <c r="M63" s="6">
        <f t="shared" si="3"/>
        <v>3.571473288764726E-2</v>
      </c>
    </row>
    <row r="64" spans="1:13" x14ac:dyDescent="0.2">
      <c r="A64" s="1" t="s">
        <v>22</v>
      </c>
      <c r="B64" s="1" t="s">
        <v>36</v>
      </c>
      <c r="C64" s="5">
        <v>0</v>
      </c>
      <c r="D64" s="5">
        <v>0</v>
      </c>
      <c r="E64" s="6" t="str">
        <f t="shared" si="0"/>
        <v/>
      </c>
      <c r="F64" s="5">
        <v>9.9274100000000001</v>
      </c>
      <c r="G64" s="5">
        <v>8.5714900000000007</v>
      </c>
      <c r="H64" s="6">
        <f t="shared" si="1"/>
        <v>-0.13658345933128568</v>
      </c>
      <c r="I64" s="5">
        <v>0</v>
      </c>
      <c r="J64" s="6" t="str">
        <f t="shared" si="2"/>
        <v/>
      </c>
      <c r="K64" s="5">
        <v>1340.44193</v>
      </c>
      <c r="L64" s="5">
        <v>1183.0682099999999</v>
      </c>
      <c r="M64" s="6">
        <f t="shared" si="3"/>
        <v>-0.11740435484586798</v>
      </c>
    </row>
    <row r="65" spans="1:13" x14ac:dyDescent="0.2">
      <c r="A65" s="1" t="s">
        <v>23</v>
      </c>
      <c r="B65" s="1" t="s">
        <v>36</v>
      </c>
      <c r="C65" s="5">
        <v>615.66561999999999</v>
      </c>
      <c r="D65" s="5">
        <v>655.91508999999996</v>
      </c>
      <c r="E65" s="6">
        <f t="shared" si="0"/>
        <v>6.5375536155486413E-2</v>
      </c>
      <c r="F65" s="5">
        <v>15456.387580000001</v>
      </c>
      <c r="G65" s="5">
        <v>12831.36161</v>
      </c>
      <c r="H65" s="6">
        <f t="shared" si="1"/>
        <v>-0.16983437794977962</v>
      </c>
      <c r="I65" s="5">
        <v>15129.093629999999</v>
      </c>
      <c r="J65" s="6">
        <f t="shared" si="2"/>
        <v>-0.15187506113675886</v>
      </c>
      <c r="K65" s="5">
        <v>138876.39726999999</v>
      </c>
      <c r="L65" s="5">
        <v>132082.10511999999</v>
      </c>
      <c r="M65" s="6">
        <f t="shared" si="3"/>
        <v>-4.8923303625098336E-2</v>
      </c>
    </row>
    <row r="66" spans="1:13" x14ac:dyDescent="0.2">
      <c r="A66" s="1" t="s">
        <v>24</v>
      </c>
      <c r="B66" s="1" t="s">
        <v>36</v>
      </c>
      <c r="C66" s="5">
        <v>0</v>
      </c>
      <c r="D66" s="5">
        <v>0.18436</v>
      </c>
      <c r="E66" s="6" t="str">
        <f t="shared" si="0"/>
        <v/>
      </c>
      <c r="F66" s="5">
        <v>410.28946000000002</v>
      </c>
      <c r="G66" s="5">
        <v>181.20489000000001</v>
      </c>
      <c r="H66" s="6">
        <f t="shared" si="1"/>
        <v>-0.55834865950492607</v>
      </c>
      <c r="I66" s="5">
        <v>294.45855</v>
      </c>
      <c r="J66" s="6">
        <f t="shared" si="2"/>
        <v>-0.3846166463836761</v>
      </c>
      <c r="K66" s="5">
        <v>2136.8102100000001</v>
      </c>
      <c r="L66" s="5">
        <v>1528.3383799999999</v>
      </c>
      <c r="M66" s="6">
        <f t="shared" si="3"/>
        <v>-0.28475707723242305</v>
      </c>
    </row>
    <row r="67" spans="1:13" x14ac:dyDescent="0.2">
      <c r="A67" s="1" t="s">
        <v>25</v>
      </c>
      <c r="B67" s="1" t="s">
        <v>36</v>
      </c>
      <c r="C67" s="5">
        <v>37.75647</v>
      </c>
      <c r="D67" s="5">
        <v>25.368449999999999</v>
      </c>
      <c r="E67" s="6">
        <f t="shared" ref="E67:E127" si="4">IF(C67=0,"",(D67/C67-1))</f>
        <v>-0.3281032363459826</v>
      </c>
      <c r="F67" s="5">
        <v>303.35786999999999</v>
      </c>
      <c r="G67" s="5">
        <v>305.04718000000003</v>
      </c>
      <c r="H67" s="6">
        <f t="shared" ref="H67:H127" si="5">IF(F67=0,"",(G67/F67-1))</f>
        <v>5.5687033931246521E-3</v>
      </c>
      <c r="I67" s="5">
        <v>41.343620000000001</v>
      </c>
      <c r="J67" s="6">
        <f t="shared" ref="J67:J127" si="6">IF(I67=0,"",(G67/I67-1))</f>
        <v>6.3783374556944947</v>
      </c>
      <c r="K67" s="5">
        <v>3437.9733000000001</v>
      </c>
      <c r="L67" s="5">
        <v>2500.59121</v>
      </c>
      <c r="M67" s="6">
        <f t="shared" ref="M67:M127" si="7">IF(K67=0,"",(L67/K67-1))</f>
        <v>-0.27265543045375018</v>
      </c>
    </row>
    <row r="68" spans="1:13" x14ac:dyDescent="0.2">
      <c r="A68" s="1" t="s">
        <v>26</v>
      </c>
      <c r="B68" s="1" t="s">
        <v>36</v>
      </c>
      <c r="C68" s="5">
        <v>0</v>
      </c>
      <c r="D68" s="5">
        <v>0</v>
      </c>
      <c r="E68" s="6" t="str">
        <f t="shared" si="4"/>
        <v/>
      </c>
      <c r="F68" s="5">
        <v>21.878029999999999</v>
      </c>
      <c r="G68" s="5">
        <v>10.45945</v>
      </c>
      <c r="H68" s="6">
        <f t="shared" si="5"/>
        <v>-0.52191993520440372</v>
      </c>
      <c r="I68" s="5">
        <v>44.069459999999999</v>
      </c>
      <c r="J68" s="6">
        <f t="shared" si="6"/>
        <v>-0.76265990098358361</v>
      </c>
      <c r="K68" s="5">
        <v>544.29975999999999</v>
      </c>
      <c r="L68" s="5">
        <v>283.25382000000002</v>
      </c>
      <c r="M68" s="6">
        <f t="shared" si="7"/>
        <v>-0.47959958681591186</v>
      </c>
    </row>
    <row r="69" spans="1:13" x14ac:dyDescent="0.2">
      <c r="A69" s="1" t="s">
        <v>27</v>
      </c>
      <c r="B69" s="1" t="s">
        <v>36</v>
      </c>
      <c r="C69" s="5">
        <v>0</v>
      </c>
      <c r="D69" s="5">
        <v>0</v>
      </c>
      <c r="E69" s="6" t="str">
        <f t="shared" si="4"/>
        <v/>
      </c>
      <c r="F69" s="5">
        <v>0</v>
      </c>
      <c r="G69" s="5">
        <v>0</v>
      </c>
      <c r="H69" s="6" t="str">
        <f t="shared" si="5"/>
        <v/>
      </c>
      <c r="I69" s="5">
        <v>0</v>
      </c>
      <c r="J69" s="6" t="str">
        <f t="shared" si="6"/>
        <v/>
      </c>
      <c r="K69" s="5">
        <v>3.69</v>
      </c>
      <c r="L69" s="5">
        <v>2.8840000000000001E-2</v>
      </c>
      <c r="M69" s="6">
        <f t="shared" si="7"/>
        <v>-0.99218428184281837</v>
      </c>
    </row>
    <row r="70" spans="1:13" x14ac:dyDescent="0.2">
      <c r="A70" s="1" t="s">
        <v>28</v>
      </c>
      <c r="B70" s="1" t="s">
        <v>36</v>
      </c>
      <c r="C70" s="5">
        <v>0</v>
      </c>
      <c r="D70" s="5">
        <v>430.34465</v>
      </c>
      <c r="E70" s="6" t="str">
        <f t="shared" si="4"/>
        <v/>
      </c>
      <c r="F70" s="5">
        <v>126.46813</v>
      </c>
      <c r="G70" s="5">
        <v>448.74315999999999</v>
      </c>
      <c r="H70" s="6">
        <f t="shared" si="5"/>
        <v>2.5482706987127903</v>
      </c>
      <c r="I70" s="5">
        <v>155.64348000000001</v>
      </c>
      <c r="J70" s="6">
        <f t="shared" si="6"/>
        <v>1.8831478196195559</v>
      </c>
      <c r="K70" s="5">
        <v>2485.8642799999998</v>
      </c>
      <c r="L70" s="5">
        <v>1293.9496300000001</v>
      </c>
      <c r="M70" s="6">
        <f t="shared" si="7"/>
        <v>-0.4794769608258741</v>
      </c>
    </row>
    <row r="71" spans="1:13" x14ac:dyDescent="0.2">
      <c r="A71" s="1" t="s">
        <v>29</v>
      </c>
      <c r="B71" s="1" t="s">
        <v>36</v>
      </c>
      <c r="C71" s="5">
        <v>196.5</v>
      </c>
      <c r="D71" s="5">
        <v>318.262</v>
      </c>
      <c r="E71" s="6">
        <f t="shared" si="4"/>
        <v>0.61965394402035634</v>
      </c>
      <c r="F71" s="5">
        <v>10867.37621</v>
      </c>
      <c r="G71" s="5">
        <v>6147.8007200000002</v>
      </c>
      <c r="H71" s="6">
        <f t="shared" si="5"/>
        <v>-0.43428840584879325</v>
      </c>
      <c r="I71" s="5">
        <v>7845.2929700000004</v>
      </c>
      <c r="J71" s="6">
        <f t="shared" si="6"/>
        <v>-0.21637079156777494</v>
      </c>
      <c r="K71" s="5">
        <v>91370.774879999997</v>
      </c>
      <c r="L71" s="5">
        <v>63641.019180000003</v>
      </c>
      <c r="M71" s="6">
        <f t="shared" si="7"/>
        <v>-0.30348605160039765</v>
      </c>
    </row>
    <row r="72" spans="1:13" x14ac:dyDescent="0.2">
      <c r="A72" s="1" t="s">
        <v>31</v>
      </c>
      <c r="B72" s="1" t="s">
        <v>36</v>
      </c>
      <c r="C72" s="5">
        <v>0</v>
      </c>
      <c r="D72" s="5">
        <v>0</v>
      </c>
      <c r="E72" s="6" t="str">
        <f t="shared" si="4"/>
        <v/>
      </c>
      <c r="F72" s="5">
        <v>20.78463</v>
      </c>
      <c r="G72" s="5">
        <v>7.1285999999999996</v>
      </c>
      <c r="H72" s="6">
        <f t="shared" si="5"/>
        <v>-0.6570254077171449</v>
      </c>
      <c r="I72" s="5">
        <v>7.8632499999999999</v>
      </c>
      <c r="J72" s="6">
        <f t="shared" si="6"/>
        <v>-9.3428289829269096E-2</v>
      </c>
      <c r="K72" s="5">
        <v>106.56959999999999</v>
      </c>
      <c r="L72" s="5">
        <v>237.30734000000001</v>
      </c>
      <c r="M72" s="6">
        <f t="shared" si="7"/>
        <v>1.2267826847431165</v>
      </c>
    </row>
    <row r="73" spans="1:13" x14ac:dyDescent="0.2">
      <c r="A73" s="1" t="s">
        <v>32</v>
      </c>
      <c r="B73" s="1" t="s">
        <v>36</v>
      </c>
      <c r="C73" s="5">
        <v>15.5</v>
      </c>
      <c r="D73" s="5">
        <v>0</v>
      </c>
      <c r="E73" s="6">
        <f t="shared" si="4"/>
        <v>-1</v>
      </c>
      <c r="F73" s="5">
        <v>15.5</v>
      </c>
      <c r="G73" s="5">
        <v>0</v>
      </c>
      <c r="H73" s="6">
        <f t="shared" si="5"/>
        <v>-1</v>
      </c>
      <c r="I73" s="5">
        <v>0</v>
      </c>
      <c r="J73" s="6" t="str">
        <f t="shared" si="6"/>
        <v/>
      </c>
      <c r="K73" s="5">
        <v>64.2</v>
      </c>
      <c r="L73" s="5">
        <v>825.03818999999999</v>
      </c>
      <c r="M73" s="6">
        <f t="shared" si="7"/>
        <v>11.851062149532709</v>
      </c>
    </row>
    <row r="74" spans="1:13" x14ac:dyDescent="0.2">
      <c r="A74" s="1" t="s">
        <v>33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13.91286</v>
      </c>
      <c r="H74" s="6" t="str">
        <f t="shared" si="5"/>
        <v/>
      </c>
      <c r="I74" s="5">
        <v>0</v>
      </c>
      <c r="J74" s="6" t="str">
        <f t="shared" si="6"/>
        <v/>
      </c>
      <c r="K74" s="5">
        <v>0</v>
      </c>
      <c r="L74" s="5">
        <v>13.91286</v>
      </c>
      <c r="M74" s="6" t="str">
        <f t="shared" si="7"/>
        <v/>
      </c>
    </row>
    <row r="75" spans="1:13" x14ac:dyDescent="0.2">
      <c r="A75" s="2" t="s">
        <v>34</v>
      </c>
      <c r="B75" s="2" t="s">
        <v>36</v>
      </c>
      <c r="C75" s="7">
        <v>1024.1965499999999</v>
      </c>
      <c r="D75" s="7">
        <v>1634.8849600000001</v>
      </c>
      <c r="E75" s="8">
        <f t="shared" si="4"/>
        <v>0.59626095206042273</v>
      </c>
      <c r="F75" s="7">
        <v>30886.961380000001</v>
      </c>
      <c r="G75" s="7">
        <v>21849.27318</v>
      </c>
      <c r="H75" s="8">
        <f t="shared" si="5"/>
        <v>-0.2926052870274285</v>
      </c>
      <c r="I75" s="7">
        <v>25596.821360000002</v>
      </c>
      <c r="J75" s="8">
        <f t="shared" si="6"/>
        <v>-0.14640677947052727</v>
      </c>
      <c r="K75" s="7">
        <v>271830.54635999998</v>
      </c>
      <c r="L75" s="7">
        <v>228145.44159</v>
      </c>
      <c r="M75" s="8">
        <f t="shared" si="7"/>
        <v>-0.16070712197350112</v>
      </c>
    </row>
    <row r="76" spans="1:13" x14ac:dyDescent="0.2">
      <c r="A76" s="1" t="s">
        <v>8</v>
      </c>
      <c r="B76" s="1" t="s">
        <v>37</v>
      </c>
      <c r="C76" s="5">
        <v>1.44807</v>
      </c>
      <c r="D76" s="5">
        <v>1.9487000000000001</v>
      </c>
      <c r="E76" s="6">
        <f t="shared" si="4"/>
        <v>0.34572223718466666</v>
      </c>
      <c r="F76" s="5">
        <v>23.023990000000001</v>
      </c>
      <c r="G76" s="5">
        <v>29.7974</v>
      </c>
      <c r="H76" s="6">
        <f t="shared" si="5"/>
        <v>0.29418923479379533</v>
      </c>
      <c r="I76" s="5">
        <v>87.460229999999996</v>
      </c>
      <c r="J76" s="6">
        <f t="shared" si="6"/>
        <v>-0.65930343425806215</v>
      </c>
      <c r="K76" s="5">
        <v>547.39981999999998</v>
      </c>
      <c r="L76" s="5">
        <v>350.81984</v>
      </c>
      <c r="M76" s="6">
        <f t="shared" si="7"/>
        <v>-0.3591159017918566</v>
      </c>
    </row>
    <row r="77" spans="1:13" x14ac:dyDescent="0.2">
      <c r="A77" s="1" t="s">
        <v>10</v>
      </c>
      <c r="B77" s="1" t="s">
        <v>37</v>
      </c>
      <c r="C77" s="5">
        <v>0.77737000000000001</v>
      </c>
      <c r="D77" s="5">
        <v>2.1164000000000001</v>
      </c>
      <c r="E77" s="6">
        <f t="shared" si="4"/>
        <v>1.7225130890052358</v>
      </c>
      <c r="F77" s="5">
        <v>32.996110000000002</v>
      </c>
      <c r="G77" s="5">
        <v>25.666779999999999</v>
      </c>
      <c r="H77" s="6">
        <f t="shared" si="5"/>
        <v>-0.22212709316340629</v>
      </c>
      <c r="I77" s="5">
        <v>51.246020000000001</v>
      </c>
      <c r="J77" s="6">
        <f t="shared" si="6"/>
        <v>-0.49914588489018274</v>
      </c>
      <c r="K77" s="5">
        <v>438.27001999999999</v>
      </c>
      <c r="L77" s="5">
        <v>398.57634000000002</v>
      </c>
      <c r="M77" s="6">
        <f t="shared" si="7"/>
        <v>-9.0569005837999095E-2</v>
      </c>
    </row>
    <row r="78" spans="1:13" x14ac:dyDescent="0.2">
      <c r="A78" s="1" t="s">
        <v>11</v>
      </c>
      <c r="B78" s="1" t="s">
        <v>37</v>
      </c>
      <c r="C78" s="5">
        <v>24.801870000000001</v>
      </c>
      <c r="D78" s="5">
        <v>27.37519</v>
      </c>
      <c r="E78" s="6">
        <f t="shared" si="4"/>
        <v>0.10375507975809883</v>
      </c>
      <c r="F78" s="5">
        <v>171.44126</v>
      </c>
      <c r="G78" s="5">
        <v>272.17227000000003</v>
      </c>
      <c r="H78" s="6">
        <f t="shared" si="5"/>
        <v>0.58755406953961975</v>
      </c>
      <c r="I78" s="5">
        <v>310.59363000000002</v>
      </c>
      <c r="J78" s="6">
        <f t="shared" si="6"/>
        <v>-0.12370298772708244</v>
      </c>
      <c r="K78" s="5">
        <v>1250.5030099999999</v>
      </c>
      <c r="L78" s="5">
        <v>3155.4921399999998</v>
      </c>
      <c r="M78" s="6">
        <f t="shared" si="7"/>
        <v>1.5233782843913346</v>
      </c>
    </row>
    <row r="79" spans="1:13" x14ac:dyDescent="0.2">
      <c r="A79" s="1" t="s">
        <v>12</v>
      </c>
      <c r="B79" s="1" t="s">
        <v>37</v>
      </c>
      <c r="C79" s="5">
        <v>51.648029999999999</v>
      </c>
      <c r="D79" s="5">
        <v>10.10909</v>
      </c>
      <c r="E79" s="6">
        <f t="shared" si="4"/>
        <v>-0.80426959169594658</v>
      </c>
      <c r="F79" s="5">
        <v>280.99162000000001</v>
      </c>
      <c r="G79" s="5">
        <v>249.33986999999999</v>
      </c>
      <c r="H79" s="6">
        <f t="shared" si="5"/>
        <v>-0.11264303896322614</v>
      </c>
      <c r="I79" s="5">
        <v>241.30046999999999</v>
      </c>
      <c r="J79" s="6">
        <f t="shared" si="6"/>
        <v>3.3316967845110401E-2</v>
      </c>
      <c r="K79" s="5">
        <v>2769.6940300000001</v>
      </c>
      <c r="L79" s="5">
        <v>1698.43534</v>
      </c>
      <c r="M79" s="6">
        <f t="shared" si="7"/>
        <v>-0.38677871215976878</v>
      </c>
    </row>
    <row r="80" spans="1:13" x14ac:dyDescent="0.2">
      <c r="A80" s="1" t="s">
        <v>13</v>
      </c>
      <c r="B80" s="1" t="s">
        <v>37</v>
      </c>
      <c r="C80" s="5">
        <v>0</v>
      </c>
      <c r="D80" s="5">
        <v>0</v>
      </c>
      <c r="E80" s="6" t="str">
        <f t="shared" si="4"/>
        <v/>
      </c>
      <c r="F80" s="5">
        <v>16.924520000000001</v>
      </c>
      <c r="G80" s="5">
        <v>10.868919999999999</v>
      </c>
      <c r="H80" s="6">
        <f t="shared" si="5"/>
        <v>-0.35780039847511191</v>
      </c>
      <c r="I80" s="5">
        <v>14.46486</v>
      </c>
      <c r="J80" s="6">
        <f t="shared" si="6"/>
        <v>-0.24859832725653763</v>
      </c>
      <c r="K80" s="5">
        <v>171.01174</v>
      </c>
      <c r="L80" s="5">
        <v>223.04927000000001</v>
      </c>
      <c r="M80" s="6">
        <f t="shared" si="7"/>
        <v>0.30429214976702768</v>
      </c>
    </row>
    <row r="81" spans="1:13" x14ac:dyDescent="0.2">
      <c r="A81" s="1" t="s">
        <v>14</v>
      </c>
      <c r="B81" s="1" t="s">
        <v>37</v>
      </c>
      <c r="C81" s="5">
        <v>9.5550499999999996</v>
      </c>
      <c r="D81" s="5">
        <v>18.796769999999999</v>
      </c>
      <c r="E81" s="6">
        <f t="shared" si="4"/>
        <v>0.96720791623277735</v>
      </c>
      <c r="F81" s="5">
        <v>597.91678000000002</v>
      </c>
      <c r="G81" s="5">
        <v>448.27956999999998</v>
      </c>
      <c r="H81" s="6">
        <f t="shared" si="5"/>
        <v>-0.25026427590809552</v>
      </c>
      <c r="I81" s="5">
        <v>428.40875</v>
      </c>
      <c r="J81" s="6">
        <f t="shared" si="6"/>
        <v>4.6382852824551346E-2</v>
      </c>
      <c r="K81" s="5">
        <v>3851.8753499999998</v>
      </c>
      <c r="L81" s="5">
        <v>4702.0930399999997</v>
      </c>
      <c r="M81" s="6">
        <f t="shared" si="7"/>
        <v>0.22072824604773356</v>
      </c>
    </row>
    <row r="82" spans="1:13" x14ac:dyDescent="0.2">
      <c r="A82" s="1" t="s">
        <v>15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0</v>
      </c>
      <c r="H82" s="6" t="str">
        <f t="shared" si="5"/>
        <v/>
      </c>
      <c r="I82" s="5">
        <v>94.432980000000001</v>
      </c>
      <c r="J82" s="6">
        <f t="shared" si="6"/>
        <v>-1</v>
      </c>
      <c r="K82" s="5">
        <v>0</v>
      </c>
      <c r="L82" s="5">
        <v>145.16220999999999</v>
      </c>
      <c r="M82" s="6" t="str">
        <f t="shared" si="7"/>
        <v/>
      </c>
    </row>
    <row r="83" spans="1:13" x14ac:dyDescent="0.2">
      <c r="A83" s="1" t="s">
        <v>16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0</v>
      </c>
      <c r="H83" s="6" t="str">
        <f t="shared" si="5"/>
        <v/>
      </c>
      <c r="I83" s="5">
        <v>0</v>
      </c>
      <c r="J83" s="6" t="str">
        <f t="shared" si="6"/>
        <v/>
      </c>
      <c r="K83" s="5">
        <v>1.5441400000000001</v>
      </c>
      <c r="L83" s="5">
        <v>15.013999999999999</v>
      </c>
      <c r="M83" s="6">
        <f t="shared" si="7"/>
        <v>8.7232116258888439</v>
      </c>
    </row>
    <row r="84" spans="1:13" x14ac:dyDescent="0.2">
      <c r="A84" s="1" t="s">
        <v>17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1.23037</v>
      </c>
      <c r="G84" s="5">
        <v>1.2924199999999999</v>
      </c>
      <c r="H84" s="6">
        <f t="shared" si="5"/>
        <v>5.0431983874769326E-2</v>
      </c>
      <c r="I84" s="5">
        <v>3.1947000000000001</v>
      </c>
      <c r="J84" s="6">
        <f t="shared" si="6"/>
        <v>-0.59544871192913273</v>
      </c>
      <c r="K84" s="5">
        <v>78.408950000000004</v>
      </c>
      <c r="L84" s="5">
        <v>70.713489999999993</v>
      </c>
      <c r="M84" s="6">
        <f t="shared" si="7"/>
        <v>-9.8145173478282888E-2</v>
      </c>
    </row>
    <row r="85" spans="1:13" x14ac:dyDescent="0.2">
      <c r="A85" s="1" t="s">
        <v>18</v>
      </c>
      <c r="B85" s="1" t="s">
        <v>37</v>
      </c>
      <c r="C85" s="5">
        <v>438.10221000000001</v>
      </c>
      <c r="D85" s="5">
        <v>81.054109999999994</v>
      </c>
      <c r="E85" s="6">
        <f t="shared" si="4"/>
        <v>-0.81498812799871523</v>
      </c>
      <c r="F85" s="5">
        <v>1134.02466</v>
      </c>
      <c r="G85" s="5">
        <v>1643.76199</v>
      </c>
      <c r="H85" s="6">
        <f t="shared" si="5"/>
        <v>0.44949404363040912</v>
      </c>
      <c r="I85" s="5">
        <v>1599.91149</v>
      </c>
      <c r="J85" s="6">
        <f t="shared" si="6"/>
        <v>2.7408078680652537E-2</v>
      </c>
      <c r="K85" s="5">
        <v>7733.45478</v>
      </c>
      <c r="L85" s="5">
        <v>16132.83532</v>
      </c>
      <c r="M85" s="6">
        <f t="shared" si="7"/>
        <v>1.086109737361133</v>
      </c>
    </row>
    <row r="86" spans="1:13" x14ac:dyDescent="0.2">
      <c r="A86" s="1" t="s">
        <v>19</v>
      </c>
      <c r="B86" s="1" t="s">
        <v>37</v>
      </c>
      <c r="C86" s="5">
        <v>11.29931</v>
      </c>
      <c r="D86" s="5">
        <v>27.856629999999999</v>
      </c>
      <c r="E86" s="6">
        <f t="shared" si="4"/>
        <v>1.4653390339764107</v>
      </c>
      <c r="F86" s="5">
        <v>83.865229999999997</v>
      </c>
      <c r="G86" s="5">
        <v>174.66810000000001</v>
      </c>
      <c r="H86" s="6">
        <f t="shared" si="5"/>
        <v>1.0827236746384648</v>
      </c>
      <c r="I86" s="5">
        <v>104.22573</v>
      </c>
      <c r="J86" s="6">
        <f t="shared" si="6"/>
        <v>0.67586353197046467</v>
      </c>
      <c r="K86" s="5">
        <v>579.09203000000002</v>
      </c>
      <c r="L86" s="5">
        <v>1115.5038199999999</v>
      </c>
      <c r="M86" s="6">
        <f t="shared" si="7"/>
        <v>0.92629800137294205</v>
      </c>
    </row>
    <row r="87" spans="1:13" x14ac:dyDescent="0.2">
      <c r="A87" s="1" t="s">
        <v>20</v>
      </c>
      <c r="B87" s="1" t="s">
        <v>37</v>
      </c>
      <c r="C87" s="5">
        <v>55.904260000000001</v>
      </c>
      <c r="D87" s="5">
        <v>111.49517</v>
      </c>
      <c r="E87" s="6">
        <f t="shared" si="4"/>
        <v>0.99439488153496702</v>
      </c>
      <c r="F87" s="5">
        <v>347.41419000000002</v>
      </c>
      <c r="G87" s="5">
        <v>1092.6596099999999</v>
      </c>
      <c r="H87" s="6">
        <f t="shared" si="5"/>
        <v>2.1451208426460644</v>
      </c>
      <c r="I87" s="5">
        <v>803.84757000000002</v>
      </c>
      <c r="J87" s="6">
        <f t="shared" si="6"/>
        <v>0.35928707229904289</v>
      </c>
      <c r="K87" s="5">
        <v>3814.7541700000002</v>
      </c>
      <c r="L87" s="5">
        <v>7803.5494399999998</v>
      </c>
      <c r="M87" s="6">
        <f t="shared" si="7"/>
        <v>1.045623149551469</v>
      </c>
    </row>
    <row r="88" spans="1:13" x14ac:dyDescent="0.2">
      <c r="A88" s="1" t="s">
        <v>21</v>
      </c>
      <c r="B88" s="1" t="s">
        <v>37</v>
      </c>
      <c r="C88" s="5">
        <v>10.27455</v>
      </c>
      <c r="D88" s="5">
        <v>2.1076800000000002</v>
      </c>
      <c r="E88" s="6">
        <f t="shared" si="4"/>
        <v>-0.79486400864271423</v>
      </c>
      <c r="F88" s="5">
        <v>689.60176000000001</v>
      </c>
      <c r="G88" s="5">
        <v>494.79235999999997</v>
      </c>
      <c r="H88" s="6">
        <f t="shared" si="5"/>
        <v>-0.28249550871215878</v>
      </c>
      <c r="I88" s="5">
        <v>412.27427</v>
      </c>
      <c r="J88" s="6">
        <f t="shared" si="6"/>
        <v>0.20015338332901544</v>
      </c>
      <c r="K88" s="5">
        <v>4364.8031600000004</v>
      </c>
      <c r="L88" s="5">
        <v>4011.0871699999998</v>
      </c>
      <c r="M88" s="6">
        <f t="shared" si="7"/>
        <v>-8.1038245491006466E-2</v>
      </c>
    </row>
    <row r="89" spans="1:13" x14ac:dyDescent="0.2">
      <c r="A89" s="1" t="s">
        <v>22</v>
      </c>
      <c r="B89" s="1" t="s">
        <v>37</v>
      </c>
      <c r="C89" s="5">
        <v>0</v>
      </c>
      <c r="D89" s="5">
        <v>0</v>
      </c>
      <c r="E89" s="6" t="str">
        <f t="shared" si="4"/>
        <v/>
      </c>
      <c r="F89" s="5">
        <v>0</v>
      </c>
      <c r="G89" s="5">
        <v>0</v>
      </c>
      <c r="H89" s="6" t="str">
        <f t="shared" si="5"/>
        <v/>
      </c>
      <c r="I89" s="5">
        <v>0</v>
      </c>
      <c r="J89" s="6" t="str">
        <f t="shared" si="6"/>
        <v/>
      </c>
      <c r="K89" s="5">
        <v>8217.6127300000007</v>
      </c>
      <c r="L89" s="5">
        <v>4970.2716</v>
      </c>
      <c r="M89" s="6">
        <f t="shared" si="7"/>
        <v>-0.39516843111198796</v>
      </c>
    </row>
    <row r="90" spans="1:13" x14ac:dyDescent="0.2">
      <c r="A90" s="1" t="s">
        <v>23</v>
      </c>
      <c r="B90" s="1" t="s">
        <v>37</v>
      </c>
      <c r="C90" s="5">
        <v>0</v>
      </c>
      <c r="D90" s="5">
        <v>18.75282</v>
      </c>
      <c r="E90" s="6" t="str">
        <f t="shared" si="4"/>
        <v/>
      </c>
      <c r="F90" s="5">
        <v>282.85755999999998</v>
      </c>
      <c r="G90" s="5">
        <v>114.83843</v>
      </c>
      <c r="H90" s="6">
        <f t="shared" si="5"/>
        <v>-0.59400614924345663</v>
      </c>
      <c r="I90" s="5">
        <v>54.095039999999997</v>
      </c>
      <c r="J90" s="6">
        <f t="shared" si="6"/>
        <v>1.1229012863286543</v>
      </c>
      <c r="K90" s="5">
        <v>698.84672</v>
      </c>
      <c r="L90" s="5">
        <v>409.49360000000001</v>
      </c>
      <c r="M90" s="6">
        <f t="shared" si="7"/>
        <v>-0.41404375483081612</v>
      </c>
    </row>
    <row r="91" spans="1:13" x14ac:dyDescent="0.2">
      <c r="A91" s="1" t="s">
        <v>24</v>
      </c>
      <c r="B91" s="1" t="s">
        <v>37</v>
      </c>
      <c r="C91" s="5">
        <v>25.230460000000001</v>
      </c>
      <c r="D91" s="5">
        <v>63.664859999999997</v>
      </c>
      <c r="E91" s="6">
        <f t="shared" si="4"/>
        <v>1.5233333042679362</v>
      </c>
      <c r="F91" s="5">
        <v>637.44347000000005</v>
      </c>
      <c r="G91" s="5">
        <v>557.69560000000001</v>
      </c>
      <c r="H91" s="6">
        <f t="shared" si="5"/>
        <v>-0.12510579173397141</v>
      </c>
      <c r="I91" s="5">
        <v>448.75806999999998</v>
      </c>
      <c r="J91" s="6">
        <f t="shared" si="6"/>
        <v>0.24275336151615057</v>
      </c>
      <c r="K91" s="5">
        <v>13269.464599999999</v>
      </c>
      <c r="L91" s="5">
        <v>4819.0776500000002</v>
      </c>
      <c r="M91" s="6">
        <f t="shared" si="7"/>
        <v>-0.6368295334236771</v>
      </c>
    </row>
    <row r="92" spans="1:13" x14ac:dyDescent="0.2">
      <c r="A92" s="1" t="s">
        <v>25</v>
      </c>
      <c r="B92" s="1" t="s">
        <v>37</v>
      </c>
      <c r="C92" s="5">
        <v>0</v>
      </c>
      <c r="D92" s="5">
        <v>8.5131200000000007</v>
      </c>
      <c r="E92" s="6" t="str">
        <f t="shared" si="4"/>
        <v/>
      </c>
      <c r="F92" s="5">
        <v>0.58599000000000001</v>
      </c>
      <c r="G92" s="5">
        <v>17.58409</v>
      </c>
      <c r="H92" s="6">
        <f t="shared" si="5"/>
        <v>29.007491595419715</v>
      </c>
      <c r="I92" s="5">
        <v>24.087119999999999</v>
      </c>
      <c r="J92" s="6">
        <f t="shared" si="6"/>
        <v>-0.26997955753946501</v>
      </c>
      <c r="K92" s="5">
        <v>162.81271000000001</v>
      </c>
      <c r="L92" s="5">
        <v>333.14792999999997</v>
      </c>
      <c r="M92" s="6">
        <f t="shared" si="7"/>
        <v>1.0462034567203014</v>
      </c>
    </row>
    <row r="93" spans="1:13" x14ac:dyDescent="0.2">
      <c r="A93" s="1" t="s">
        <v>26</v>
      </c>
      <c r="B93" s="1" t="s">
        <v>37</v>
      </c>
      <c r="C93" s="5">
        <v>9.3659499999999998</v>
      </c>
      <c r="D93" s="5">
        <v>6.3885500000000004</v>
      </c>
      <c r="E93" s="6">
        <f t="shared" si="4"/>
        <v>-0.31789620914055694</v>
      </c>
      <c r="F93" s="5">
        <v>164.54186000000001</v>
      </c>
      <c r="G93" s="5">
        <v>130.74146999999999</v>
      </c>
      <c r="H93" s="6">
        <f t="shared" si="5"/>
        <v>-0.20542122229565185</v>
      </c>
      <c r="I93" s="5">
        <v>193.24784</v>
      </c>
      <c r="J93" s="6">
        <f t="shared" si="6"/>
        <v>-0.32345184298049601</v>
      </c>
      <c r="K93" s="5">
        <v>1269.83143</v>
      </c>
      <c r="L93" s="5">
        <v>1179.36636</v>
      </c>
      <c r="M93" s="6">
        <f t="shared" si="7"/>
        <v>-7.1241794668761682E-2</v>
      </c>
    </row>
    <row r="94" spans="1:13" x14ac:dyDescent="0.2">
      <c r="A94" s="1" t="s">
        <v>27</v>
      </c>
      <c r="B94" s="1" t="s">
        <v>37</v>
      </c>
      <c r="C94" s="5">
        <v>0</v>
      </c>
      <c r="D94" s="5">
        <v>0</v>
      </c>
      <c r="E94" s="6" t="str">
        <f t="shared" si="4"/>
        <v/>
      </c>
      <c r="F94" s="5">
        <v>14.13743</v>
      </c>
      <c r="G94" s="5">
        <v>0.96287999999999996</v>
      </c>
      <c r="H94" s="6">
        <f t="shared" si="5"/>
        <v>-0.93189143995761603</v>
      </c>
      <c r="I94" s="5">
        <v>2.1874500000000001</v>
      </c>
      <c r="J94" s="6">
        <f t="shared" si="6"/>
        <v>-0.55981622437084289</v>
      </c>
      <c r="K94" s="5">
        <v>35.164990000000003</v>
      </c>
      <c r="L94" s="5">
        <v>39.217170000000003</v>
      </c>
      <c r="M94" s="6">
        <f t="shared" si="7"/>
        <v>0.1152333613631058</v>
      </c>
    </row>
    <row r="95" spans="1:13" x14ac:dyDescent="0.2">
      <c r="A95" s="1" t="s">
        <v>28</v>
      </c>
      <c r="B95" s="1" t="s">
        <v>37</v>
      </c>
      <c r="C95" s="5">
        <v>7.7546299999999997</v>
      </c>
      <c r="D95" s="5">
        <v>127.83356999999999</v>
      </c>
      <c r="E95" s="6">
        <f t="shared" si="4"/>
        <v>15.484805851471958</v>
      </c>
      <c r="F95" s="5">
        <v>969.24307999999996</v>
      </c>
      <c r="G95" s="5">
        <v>763.11536000000001</v>
      </c>
      <c r="H95" s="6">
        <f t="shared" si="5"/>
        <v>-0.21266875591208756</v>
      </c>
      <c r="I95" s="5">
        <v>568.52967000000001</v>
      </c>
      <c r="J95" s="6">
        <f t="shared" si="6"/>
        <v>0.34226127547573726</v>
      </c>
      <c r="K95" s="5">
        <v>8640.6439200000004</v>
      </c>
      <c r="L95" s="5">
        <v>7511.9099100000003</v>
      </c>
      <c r="M95" s="6">
        <f t="shared" si="7"/>
        <v>-0.13063077479531182</v>
      </c>
    </row>
    <row r="96" spans="1:13" x14ac:dyDescent="0.2">
      <c r="A96" s="1" t="s">
        <v>29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6.98353</v>
      </c>
      <c r="G96" s="5">
        <v>48.67595</v>
      </c>
      <c r="H96" s="6">
        <f t="shared" si="5"/>
        <v>5.970106808447877</v>
      </c>
      <c r="I96" s="5">
        <v>17.24757</v>
      </c>
      <c r="J96" s="6">
        <f t="shared" si="6"/>
        <v>1.8221917638252809</v>
      </c>
      <c r="K96" s="5">
        <v>6.98353</v>
      </c>
      <c r="L96" s="5">
        <v>100.06862</v>
      </c>
      <c r="M96" s="6">
        <f t="shared" si="7"/>
        <v>13.329231778198132</v>
      </c>
    </row>
    <row r="97" spans="1:13" x14ac:dyDescent="0.2">
      <c r="A97" s="1" t="s">
        <v>31</v>
      </c>
      <c r="B97" s="1" t="s">
        <v>37</v>
      </c>
      <c r="C97" s="5">
        <v>9.8082399999999996</v>
      </c>
      <c r="D97" s="5">
        <v>6.8367199999999997</v>
      </c>
      <c r="E97" s="6">
        <f t="shared" si="4"/>
        <v>-0.30296159147818569</v>
      </c>
      <c r="F97" s="5">
        <v>787.81212000000005</v>
      </c>
      <c r="G97" s="5">
        <v>476.22969000000001</v>
      </c>
      <c r="H97" s="6">
        <f t="shared" si="5"/>
        <v>-0.39550347359469418</v>
      </c>
      <c r="I97" s="5">
        <v>303.89199000000002</v>
      </c>
      <c r="J97" s="6">
        <f t="shared" si="6"/>
        <v>0.56710181798473847</v>
      </c>
      <c r="K97" s="5">
        <v>7080.4276300000001</v>
      </c>
      <c r="L97" s="5">
        <v>3819.1942300000001</v>
      </c>
      <c r="M97" s="6">
        <f t="shared" si="7"/>
        <v>-0.46059836642945817</v>
      </c>
    </row>
    <row r="98" spans="1:13" x14ac:dyDescent="0.2">
      <c r="A98" s="1" t="s">
        <v>32</v>
      </c>
      <c r="B98" s="1" t="s">
        <v>37</v>
      </c>
      <c r="C98" s="5">
        <v>0</v>
      </c>
      <c r="D98" s="5">
        <v>0</v>
      </c>
      <c r="E98" s="6" t="str">
        <f t="shared" si="4"/>
        <v/>
      </c>
      <c r="F98" s="5">
        <v>0</v>
      </c>
      <c r="G98" s="5">
        <v>0</v>
      </c>
      <c r="H98" s="6" t="str">
        <f t="shared" si="5"/>
        <v/>
      </c>
      <c r="I98" s="5">
        <v>1.1618900000000001</v>
      </c>
      <c r="J98" s="6">
        <f t="shared" si="6"/>
        <v>-1</v>
      </c>
      <c r="K98" s="5">
        <v>4.09049</v>
      </c>
      <c r="L98" s="5">
        <v>49.557850000000002</v>
      </c>
      <c r="M98" s="6">
        <f t="shared" si="7"/>
        <v>11.115382264716454</v>
      </c>
    </row>
    <row r="99" spans="1:13" x14ac:dyDescent="0.2">
      <c r="A99" s="1" t="s">
        <v>33</v>
      </c>
      <c r="B99" s="1" t="s">
        <v>37</v>
      </c>
      <c r="C99" s="5">
        <v>0</v>
      </c>
      <c r="D99" s="5">
        <v>0</v>
      </c>
      <c r="E99" s="6" t="str">
        <f t="shared" si="4"/>
        <v/>
      </c>
      <c r="F99" s="5">
        <v>5.0649600000000001</v>
      </c>
      <c r="G99" s="5">
        <v>0</v>
      </c>
      <c r="H99" s="6">
        <f t="shared" si="5"/>
        <v>-1</v>
      </c>
      <c r="I99" s="5">
        <v>10.761049999999999</v>
      </c>
      <c r="J99" s="6">
        <f t="shared" si="6"/>
        <v>-1</v>
      </c>
      <c r="K99" s="5">
        <v>29.933250000000001</v>
      </c>
      <c r="L99" s="5">
        <v>57.488770000000002</v>
      </c>
      <c r="M99" s="6">
        <f t="shared" si="7"/>
        <v>0.92056559177503283</v>
      </c>
    </row>
    <row r="100" spans="1:13" x14ac:dyDescent="0.2">
      <c r="A100" s="2" t="s">
        <v>34</v>
      </c>
      <c r="B100" s="2" t="s">
        <v>37</v>
      </c>
      <c r="C100" s="7">
        <v>655.97</v>
      </c>
      <c r="D100" s="7">
        <v>514.84938</v>
      </c>
      <c r="E100" s="8">
        <f t="shared" si="4"/>
        <v>-0.21513273472872241</v>
      </c>
      <c r="F100" s="7">
        <v>6248.1004899999998</v>
      </c>
      <c r="G100" s="7">
        <v>6553.1427599999997</v>
      </c>
      <c r="H100" s="8">
        <f t="shared" si="5"/>
        <v>4.8821601139132698E-2</v>
      </c>
      <c r="I100" s="7">
        <v>5775.3283899999997</v>
      </c>
      <c r="J100" s="8">
        <f t="shared" si="6"/>
        <v>0.13467881261034242</v>
      </c>
      <c r="K100" s="7">
        <v>65068.379800000002</v>
      </c>
      <c r="L100" s="7">
        <v>63122.529419999999</v>
      </c>
      <c r="M100" s="8">
        <f t="shared" si="7"/>
        <v>-2.9904700039880217E-2</v>
      </c>
    </row>
    <row r="101" spans="1:13" x14ac:dyDescent="0.2">
      <c r="A101" s="1" t="s">
        <v>8</v>
      </c>
      <c r="B101" s="1" t="s">
        <v>38</v>
      </c>
      <c r="C101" s="5">
        <v>13.12416</v>
      </c>
      <c r="D101" s="5">
        <v>103.292</v>
      </c>
      <c r="E101" s="6">
        <f t="shared" si="4"/>
        <v>6.8703703703703702</v>
      </c>
      <c r="F101" s="5">
        <v>1078.51459</v>
      </c>
      <c r="G101" s="5">
        <v>1088.9322299999999</v>
      </c>
      <c r="H101" s="6">
        <f t="shared" si="5"/>
        <v>9.6592480960315807E-3</v>
      </c>
      <c r="I101" s="5">
        <v>285.77458999999999</v>
      </c>
      <c r="J101" s="6">
        <f t="shared" si="6"/>
        <v>2.8104585505660244</v>
      </c>
      <c r="K101" s="5">
        <v>10654.37895</v>
      </c>
      <c r="L101" s="5">
        <v>10920.389660000001</v>
      </c>
      <c r="M101" s="6">
        <f t="shared" si="7"/>
        <v>2.4967265689381124E-2</v>
      </c>
    </row>
    <row r="102" spans="1:13" x14ac:dyDescent="0.2">
      <c r="A102" s="1" t="s">
        <v>10</v>
      </c>
      <c r="B102" s="1" t="s">
        <v>38</v>
      </c>
      <c r="C102" s="5">
        <v>0</v>
      </c>
      <c r="D102" s="5">
        <v>3.87018</v>
      </c>
      <c r="E102" s="6" t="str">
        <f t="shared" si="4"/>
        <v/>
      </c>
      <c r="F102" s="5">
        <v>126.75621</v>
      </c>
      <c r="G102" s="5">
        <v>32.254519999999999</v>
      </c>
      <c r="H102" s="6">
        <f t="shared" si="5"/>
        <v>-0.74553893651443193</v>
      </c>
      <c r="I102" s="5">
        <v>22.85202</v>
      </c>
      <c r="J102" s="6">
        <f t="shared" si="6"/>
        <v>0.41145159158796463</v>
      </c>
      <c r="K102" s="5">
        <v>626.53889000000004</v>
      </c>
      <c r="L102" s="5">
        <v>311.94965999999999</v>
      </c>
      <c r="M102" s="6">
        <f t="shared" si="7"/>
        <v>-0.50210646940048687</v>
      </c>
    </row>
    <row r="103" spans="1:13" x14ac:dyDescent="0.2">
      <c r="A103" s="1" t="s">
        <v>11</v>
      </c>
      <c r="B103" s="1" t="s">
        <v>38</v>
      </c>
      <c r="C103" s="5">
        <v>0</v>
      </c>
      <c r="D103" s="5">
        <v>0</v>
      </c>
      <c r="E103" s="6" t="str">
        <f t="shared" si="4"/>
        <v/>
      </c>
      <c r="F103" s="5">
        <v>196.90681000000001</v>
      </c>
      <c r="G103" s="5">
        <v>170.03343000000001</v>
      </c>
      <c r="H103" s="6">
        <f t="shared" si="5"/>
        <v>-0.13647765661329847</v>
      </c>
      <c r="I103" s="5">
        <v>175.45699999999999</v>
      </c>
      <c r="J103" s="6">
        <f t="shared" si="6"/>
        <v>-3.0911106424935886E-2</v>
      </c>
      <c r="K103" s="5">
        <v>2169.2662399999999</v>
      </c>
      <c r="L103" s="5">
        <v>1677.3593699999999</v>
      </c>
      <c r="M103" s="6">
        <f t="shared" si="7"/>
        <v>-0.22676187041015305</v>
      </c>
    </row>
    <row r="104" spans="1:13" x14ac:dyDescent="0.2">
      <c r="A104" s="1" t="s">
        <v>12</v>
      </c>
      <c r="B104" s="1" t="s">
        <v>38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0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0</v>
      </c>
      <c r="L104" s="5">
        <v>0.14924000000000001</v>
      </c>
      <c r="M104" s="6" t="str">
        <f t="shared" si="7"/>
        <v/>
      </c>
    </row>
    <row r="105" spans="1:13" x14ac:dyDescent="0.2">
      <c r="A105" s="1" t="s">
        <v>13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0</v>
      </c>
      <c r="G105" s="5">
        <v>0</v>
      </c>
      <c r="H105" s="6" t="str">
        <f t="shared" si="5"/>
        <v/>
      </c>
      <c r="I105" s="5">
        <v>0</v>
      </c>
      <c r="J105" s="6" t="str">
        <f t="shared" si="6"/>
        <v/>
      </c>
      <c r="K105" s="5">
        <v>66.417699999999996</v>
      </c>
      <c r="L105" s="5">
        <v>5.9</v>
      </c>
      <c r="M105" s="6">
        <f t="shared" si="7"/>
        <v>-0.91116825785897437</v>
      </c>
    </row>
    <row r="106" spans="1:13" x14ac:dyDescent="0.2">
      <c r="A106" s="1" t="s">
        <v>14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14.578340000000001</v>
      </c>
      <c r="G106" s="5">
        <v>73.926320000000004</v>
      </c>
      <c r="H106" s="6">
        <f t="shared" si="5"/>
        <v>4.0709696714440735</v>
      </c>
      <c r="I106" s="5">
        <v>35.730759999999997</v>
      </c>
      <c r="J106" s="6">
        <f t="shared" si="6"/>
        <v>1.0689825797156289</v>
      </c>
      <c r="K106" s="5">
        <v>47.300060000000002</v>
      </c>
      <c r="L106" s="5">
        <v>230.50839999999999</v>
      </c>
      <c r="M106" s="6">
        <f t="shared" si="7"/>
        <v>3.8733215137570651</v>
      </c>
    </row>
    <row r="107" spans="1:13" x14ac:dyDescent="0.2">
      <c r="A107" s="1" t="s">
        <v>17</v>
      </c>
      <c r="B107" s="1" t="s">
        <v>38</v>
      </c>
      <c r="C107" s="5">
        <v>6</v>
      </c>
      <c r="D107" s="5">
        <v>0.80940000000000001</v>
      </c>
      <c r="E107" s="6">
        <f t="shared" si="4"/>
        <v>-0.86509999999999998</v>
      </c>
      <c r="F107" s="5">
        <v>411.74907999999999</v>
      </c>
      <c r="G107" s="5">
        <v>349.48075</v>
      </c>
      <c r="H107" s="6">
        <f t="shared" si="5"/>
        <v>-0.15122882606076493</v>
      </c>
      <c r="I107" s="5">
        <v>330.10658000000001</v>
      </c>
      <c r="J107" s="6">
        <f t="shared" si="6"/>
        <v>5.8690650758915552E-2</v>
      </c>
      <c r="K107" s="5">
        <v>2213.7936199999999</v>
      </c>
      <c r="L107" s="5">
        <v>1593.0929599999999</v>
      </c>
      <c r="M107" s="6">
        <f t="shared" si="7"/>
        <v>-0.28037873738203289</v>
      </c>
    </row>
    <row r="108" spans="1:13" x14ac:dyDescent="0.2">
      <c r="A108" s="1" t="s">
        <v>18</v>
      </c>
      <c r="B108" s="1" t="s">
        <v>38</v>
      </c>
      <c r="C108" s="5">
        <v>0</v>
      </c>
      <c r="D108" s="5">
        <v>2.60134</v>
      </c>
      <c r="E108" s="6" t="str">
        <f t="shared" si="4"/>
        <v/>
      </c>
      <c r="F108" s="5">
        <v>91.814700000000002</v>
      </c>
      <c r="G108" s="5">
        <v>39.304189999999998</v>
      </c>
      <c r="H108" s="6">
        <f t="shared" si="5"/>
        <v>-0.57191833116047874</v>
      </c>
      <c r="I108" s="5">
        <v>4.1662100000000004</v>
      </c>
      <c r="J108" s="6">
        <f t="shared" si="6"/>
        <v>8.4340395707369513</v>
      </c>
      <c r="K108" s="5">
        <v>598.78440000000001</v>
      </c>
      <c r="L108" s="5">
        <v>489.33625000000001</v>
      </c>
      <c r="M108" s="6">
        <f t="shared" si="7"/>
        <v>-0.18278390352186868</v>
      </c>
    </row>
    <row r="109" spans="1:13" x14ac:dyDescent="0.2">
      <c r="A109" s="1" t="s">
        <v>19</v>
      </c>
      <c r="B109" s="1" t="s">
        <v>38</v>
      </c>
      <c r="C109" s="5">
        <v>0</v>
      </c>
      <c r="D109" s="5">
        <v>0</v>
      </c>
      <c r="E109" s="6" t="str">
        <f t="shared" si="4"/>
        <v/>
      </c>
      <c r="F109" s="5">
        <v>0</v>
      </c>
      <c r="G109" s="5">
        <v>2.2580200000000001</v>
      </c>
      <c r="H109" s="6" t="str">
        <f t="shared" si="5"/>
        <v/>
      </c>
      <c r="I109" s="5">
        <v>30.568380000000001</v>
      </c>
      <c r="J109" s="6">
        <f t="shared" si="6"/>
        <v>-0.9261321666375516</v>
      </c>
      <c r="K109" s="5">
        <v>199.07372000000001</v>
      </c>
      <c r="L109" s="5">
        <v>61.878160000000001</v>
      </c>
      <c r="M109" s="6">
        <f t="shared" si="7"/>
        <v>-0.6891696201788966</v>
      </c>
    </row>
    <row r="110" spans="1:13" x14ac:dyDescent="0.2">
      <c r="A110" s="1" t="s">
        <v>20</v>
      </c>
      <c r="B110" s="1" t="s">
        <v>38</v>
      </c>
      <c r="C110" s="5">
        <v>0</v>
      </c>
      <c r="D110" s="5">
        <v>2.7542300000000002</v>
      </c>
      <c r="E110" s="6" t="str">
        <f t="shared" si="4"/>
        <v/>
      </c>
      <c r="F110" s="5">
        <v>172.31136000000001</v>
      </c>
      <c r="G110" s="5">
        <v>155.72449</v>
      </c>
      <c r="H110" s="6">
        <f t="shared" si="5"/>
        <v>-9.6261035836522901E-2</v>
      </c>
      <c r="I110" s="5">
        <v>308.46217999999999</v>
      </c>
      <c r="J110" s="6">
        <f t="shared" si="6"/>
        <v>-0.49515856368518174</v>
      </c>
      <c r="K110" s="5">
        <v>1633.9416200000001</v>
      </c>
      <c r="L110" s="5">
        <v>1272.5081</v>
      </c>
      <c r="M110" s="6">
        <f t="shared" si="7"/>
        <v>-0.22120344789307711</v>
      </c>
    </row>
    <row r="111" spans="1:13" x14ac:dyDescent="0.2">
      <c r="A111" s="1" t="s">
        <v>21</v>
      </c>
      <c r="B111" s="1" t="s">
        <v>38</v>
      </c>
      <c r="C111" s="5">
        <v>0</v>
      </c>
      <c r="D111" s="5">
        <v>27.664960000000001</v>
      </c>
      <c r="E111" s="6" t="str">
        <f t="shared" si="4"/>
        <v/>
      </c>
      <c r="F111" s="5">
        <v>274.91372000000001</v>
      </c>
      <c r="G111" s="5">
        <v>315.52093000000002</v>
      </c>
      <c r="H111" s="6">
        <f t="shared" si="5"/>
        <v>0.14770892482194053</v>
      </c>
      <c r="I111" s="5">
        <v>274.86259000000001</v>
      </c>
      <c r="J111" s="6">
        <f t="shared" si="6"/>
        <v>0.14792242189088012</v>
      </c>
      <c r="K111" s="5">
        <v>9432.8537799999995</v>
      </c>
      <c r="L111" s="5">
        <v>3316.22649</v>
      </c>
      <c r="M111" s="6">
        <f t="shared" si="7"/>
        <v>-0.64843868384441339</v>
      </c>
    </row>
    <row r="112" spans="1:13" x14ac:dyDescent="0.2">
      <c r="A112" s="1" t="s">
        <v>23</v>
      </c>
      <c r="B112" s="1" t="s">
        <v>38</v>
      </c>
      <c r="C112" s="5">
        <v>16.640429999999999</v>
      </c>
      <c r="D112" s="5">
        <v>10.87219</v>
      </c>
      <c r="E112" s="6">
        <f t="shared" si="4"/>
        <v>-0.34664008081521924</v>
      </c>
      <c r="F112" s="5">
        <v>117.51340999999999</v>
      </c>
      <c r="G112" s="5">
        <v>37.14678</v>
      </c>
      <c r="H112" s="6">
        <f t="shared" si="5"/>
        <v>-0.68389326801085937</v>
      </c>
      <c r="I112" s="5">
        <v>24.698540000000001</v>
      </c>
      <c r="J112" s="6">
        <f t="shared" si="6"/>
        <v>0.50400711944916576</v>
      </c>
      <c r="K112" s="5">
        <v>822.91463999999996</v>
      </c>
      <c r="L112" s="5">
        <v>301.97257000000002</v>
      </c>
      <c r="M112" s="6">
        <f t="shared" si="7"/>
        <v>-0.63304508715509056</v>
      </c>
    </row>
    <row r="113" spans="1:13" x14ac:dyDescent="0.2">
      <c r="A113" s="1" t="s">
        <v>24</v>
      </c>
      <c r="B113" s="1" t="s">
        <v>38</v>
      </c>
      <c r="C113" s="5">
        <v>74.959000000000003</v>
      </c>
      <c r="D113" s="5">
        <v>92.378900000000002</v>
      </c>
      <c r="E113" s="6">
        <f t="shared" si="4"/>
        <v>0.23239237449805894</v>
      </c>
      <c r="F113" s="5">
        <v>2239.5655499999998</v>
      </c>
      <c r="G113" s="5">
        <v>2236.9070499999998</v>
      </c>
      <c r="H113" s="6">
        <f t="shared" si="5"/>
        <v>-1.1870605886038499E-3</v>
      </c>
      <c r="I113" s="5">
        <v>3196.0643799999998</v>
      </c>
      <c r="J113" s="6">
        <f t="shared" si="6"/>
        <v>-0.30010576007233003</v>
      </c>
      <c r="K113" s="5">
        <v>23001.695940000001</v>
      </c>
      <c r="L113" s="5">
        <v>27861.511630000001</v>
      </c>
      <c r="M113" s="6">
        <f t="shared" si="7"/>
        <v>0.21128075523982415</v>
      </c>
    </row>
    <row r="114" spans="1:13" x14ac:dyDescent="0.2">
      <c r="A114" s="1" t="s">
        <v>25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0</v>
      </c>
      <c r="G114" s="5">
        <v>4.3906900000000002</v>
      </c>
      <c r="H114" s="6" t="str">
        <f t="shared" si="5"/>
        <v/>
      </c>
      <c r="I114" s="5">
        <v>0</v>
      </c>
      <c r="J114" s="6" t="str">
        <f t="shared" si="6"/>
        <v/>
      </c>
      <c r="K114" s="5">
        <v>9.4694400000000005</v>
      </c>
      <c r="L114" s="5">
        <v>8.2745899999999999</v>
      </c>
      <c r="M114" s="6">
        <f t="shared" si="7"/>
        <v>-0.12617958400919171</v>
      </c>
    </row>
    <row r="115" spans="1:13" x14ac:dyDescent="0.2">
      <c r="A115" s="1" t="s">
        <v>26</v>
      </c>
      <c r="B115" s="1" t="s">
        <v>38</v>
      </c>
      <c r="C115" s="5">
        <v>0</v>
      </c>
      <c r="D115" s="5">
        <v>9.0383600000000008</v>
      </c>
      <c r="E115" s="6" t="str">
        <f t="shared" si="4"/>
        <v/>
      </c>
      <c r="F115" s="5">
        <v>18.453469999999999</v>
      </c>
      <c r="G115" s="5">
        <v>205.88569000000001</v>
      </c>
      <c r="H115" s="6">
        <f t="shared" si="5"/>
        <v>10.15701762324376</v>
      </c>
      <c r="I115" s="5">
        <v>69.049210000000002</v>
      </c>
      <c r="J115" s="6">
        <f t="shared" si="6"/>
        <v>1.9817240486893333</v>
      </c>
      <c r="K115" s="5">
        <v>148.68086</v>
      </c>
      <c r="L115" s="5">
        <v>926.62720999999999</v>
      </c>
      <c r="M115" s="6">
        <f t="shared" si="7"/>
        <v>5.2323234476851965</v>
      </c>
    </row>
    <row r="116" spans="1:13" x14ac:dyDescent="0.2">
      <c r="A116" s="1" t="s">
        <v>28</v>
      </c>
      <c r="B116" s="1" t="s">
        <v>38</v>
      </c>
      <c r="C116" s="5">
        <v>32.502299999999998</v>
      </c>
      <c r="D116" s="5">
        <v>28.75</v>
      </c>
      <c r="E116" s="6">
        <f t="shared" si="4"/>
        <v>-0.11544721450481965</v>
      </c>
      <c r="F116" s="5">
        <v>1074.7538500000001</v>
      </c>
      <c r="G116" s="5">
        <v>482.25229999999999</v>
      </c>
      <c r="H116" s="6">
        <f t="shared" si="5"/>
        <v>-0.55129046525397429</v>
      </c>
      <c r="I116" s="5">
        <v>873.23965999999996</v>
      </c>
      <c r="J116" s="6">
        <f t="shared" si="6"/>
        <v>-0.44774347514174972</v>
      </c>
      <c r="K116" s="5">
        <v>11586.30091</v>
      </c>
      <c r="L116" s="5">
        <v>5676.5738199999996</v>
      </c>
      <c r="M116" s="6">
        <f t="shared" si="7"/>
        <v>-0.51006159221183223</v>
      </c>
    </row>
    <row r="117" spans="1:13" x14ac:dyDescent="0.2">
      <c r="A117" s="1" t="s">
        <v>29</v>
      </c>
      <c r="B117" s="1" t="s">
        <v>38</v>
      </c>
      <c r="C117" s="5">
        <v>0</v>
      </c>
      <c r="D117" s="5">
        <v>0</v>
      </c>
      <c r="E117" s="6" t="str">
        <f t="shared" si="4"/>
        <v/>
      </c>
      <c r="F117" s="5">
        <v>56.6</v>
      </c>
      <c r="G117" s="5">
        <v>8.5760000000000005</v>
      </c>
      <c r="H117" s="6">
        <f t="shared" si="5"/>
        <v>-0.84848056537102479</v>
      </c>
      <c r="I117" s="5">
        <v>23.594799999999999</v>
      </c>
      <c r="J117" s="6">
        <f t="shared" si="6"/>
        <v>-0.63653008289962187</v>
      </c>
      <c r="K117" s="5">
        <v>2075.62</v>
      </c>
      <c r="L117" s="5">
        <v>592.22064999999998</v>
      </c>
      <c r="M117" s="6">
        <f t="shared" si="7"/>
        <v>-0.71467771075630415</v>
      </c>
    </row>
    <row r="118" spans="1:13" x14ac:dyDescent="0.2">
      <c r="A118" s="1" t="s">
        <v>31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1.6632499999999999</v>
      </c>
      <c r="G118" s="5">
        <v>1.0533699999999999</v>
      </c>
      <c r="H118" s="6">
        <f t="shared" si="5"/>
        <v>-0.36667969337141137</v>
      </c>
      <c r="I118" s="5">
        <v>0</v>
      </c>
      <c r="J118" s="6" t="str">
        <f t="shared" si="6"/>
        <v/>
      </c>
      <c r="K118" s="5">
        <v>27.010249999999999</v>
      </c>
      <c r="L118" s="5">
        <v>4.9740700000000002</v>
      </c>
      <c r="M118" s="6">
        <f t="shared" si="7"/>
        <v>-0.81584509584324472</v>
      </c>
    </row>
    <row r="119" spans="1:13" x14ac:dyDescent="0.2">
      <c r="A119" s="1" t="s">
        <v>32</v>
      </c>
      <c r="B119" s="1" t="s">
        <v>38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1.6993100000000001</v>
      </c>
      <c r="H119" s="6" t="str">
        <f t="shared" si="5"/>
        <v/>
      </c>
      <c r="I119" s="5">
        <v>0</v>
      </c>
      <c r="J119" s="6" t="str">
        <f t="shared" si="6"/>
        <v/>
      </c>
      <c r="K119" s="5">
        <v>0</v>
      </c>
      <c r="L119" s="5">
        <v>1.6993100000000001</v>
      </c>
      <c r="M119" s="6" t="str">
        <f t="shared" si="7"/>
        <v/>
      </c>
    </row>
    <row r="120" spans="1:13" x14ac:dyDescent="0.2">
      <c r="A120" s="1" t="s">
        <v>33</v>
      </c>
      <c r="B120" s="1" t="s">
        <v>38</v>
      </c>
      <c r="C120" s="5">
        <v>0</v>
      </c>
      <c r="D120" s="5">
        <v>0</v>
      </c>
      <c r="E120" s="6" t="str">
        <f t="shared" si="4"/>
        <v/>
      </c>
      <c r="F120" s="5">
        <v>0</v>
      </c>
      <c r="G120" s="5">
        <v>5.1754300000000004</v>
      </c>
      <c r="H120" s="6" t="str">
        <f t="shared" si="5"/>
        <v/>
      </c>
      <c r="I120" s="5">
        <v>0</v>
      </c>
      <c r="J120" s="6" t="str">
        <f t="shared" si="6"/>
        <v/>
      </c>
      <c r="K120" s="5">
        <v>0</v>
      </c>
      <c r="L120" s="5">
        <v>53.262590000000003</v>
      </c>
      <c r="M120" s="6" t="str">
        <f t="shared" si="7"/>
        <v/>
      </c>
    </row>
    <row r="121" spans="1:13" x14ac:dyDescent="0.2">
      <c r="A121" s="2" t="s">
        <v>34</v>
      </c>
      <c r="B121" s="2" t="s">
        <v>38</v>
      </c>
      <c r="C121" s="7">
        <v>143.22588999999999</v>
      </c>
      <c r="D121" s="7">
        <v>282.03156000000001</v>
      </c>
      <c r="E121" s="8">
        <f t="shared" si="4"/>
        <v>0.96913812160636614</v>
      </c>
      <c r="F121" s="7">
        <v>5876.0943399999996</v>
      </c>
      <c r="G121" s="7">
        <v>10956.639730000001</v>
      </c>
      <c r="H121" s="8">
        <f t="shared" si="5"/>
        <v>0.86461263145751355</v>
      </c>
      <c r="I121" s="7">
        <v>6152.8090400000001</v>
      </c>
      <c r="J121" s="8">
        <f t="shared" si="6"/>
        <v>0.78075406838889982</v>
      </c>
      <c r="K121" s="7">
        <v>65314.041019999997</v>
      </c>
      <c r="L121" s="7">
        <v>61550.715100000001</v>
      </c>
      <c r="M121" s="8">
        <f t="shared" si="7"/>
        <v>-5.7618941673622914E-2</v>
      </c>
    </row>
    <row r="122" spans="1:13" x14ac:dyDescent="0.2">
      <c r="A122" s="1" t="s">
        <v>8</v>
      </c>
      <c r="B122" s="1" t="s">
        <v>39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0</v>
      </c>
      <c r="H122" s="6" t="str">
        <f t="shared" si="5"/>
        <v/>
      </c>
      <c r="I122" s="5">
        <v>27.453489999999999</v>
      </c>
      <c r="J122" s="6">
        <f t="shared" si="6"/>
        <v>-1</v>
      </c>
      <c r="K122" s="5">
        <v>4.1000000000000002E-2</v>
      </c>
      <c r="L122" s="5">
        <v>27.453489999999999</v>
      </c>
      <c r="M122" s="6">
        <f t="shared" si="7"/>
        <v>668.59731707317064</v>
      </c>
    </row>
    <row r="123" spans="1:13" x14ac:dyDescent="0.2">
      <c r="A123" s="1" t="s">
        <v>10</v>
      </c>
      <c r="B123" s="1" t="s">
        <v>39</v>
      </c>
      <c r="C123" s="5">
        <v>0</v>
      </c>
      <c r="D123" s="5">
        <v>0</v>
      </c>
      <c r="E123" s="6" t="str">
        <f t="shared" si="4"/>
        <v/>
      </c>
      <c r="F123" s="5">
        <v>0</v>
      </c>
      <c r="G123" s="5">
        <v>0</v>
      </c>
      <c r="H123" s="6" t="str">
        <f t="shared" si="5"/>
        <v/>
      </c>
      <c r="I123" s="5">
        <v>0</v>
      </c>
      <c r="J123" s="6" t="str">
        <f t="shared" si="6"/>
        <v/>
      </c>
      <c r="K123" s="5">
        <v>3.0248499999999998</v>
      </c>
      <c r="L123" s="5">
        <v>5.6669099999999997</v>
      </c>
      <c r="M123" s="6">
        <f t="shared" si="7"/>
        <v>0.87345157611121205</v>
      </c>
    </row>
    <row r="124" spans="1:13" x14ac:dyDescent="0.2">
      <c r="A124" s="1" t="s">
        <v>11</v>
      </c>
      <c r="B124" s="1" t="s">
        <v>39</v>
      </c>
      <c r="C124" s="5">
        <v>37.825200000000002</v>
      </c>
      <c r="D124" s="5">
        <v>0</v>
      </c>
      <c r="E124" s="6">
        <f t="shared" si="4"/>
        <v>-1</v>
      </c>
      <c r="F124" s="5">
        <v>460.18716999999998</v>
      </c>
      <c r="G124" s="5">
        <v>648.19018000000005</v>
      </c>
      <c r="H124" s="6">
        <f t="shared" si="5"/>
        <v>0.40853596592012775</v>
      </c>
      <c r="I124" s="5">
        <v>559.83718999999996</v>
      </c>
      <c r="J124" s="6">
        <f t="shared" si="6"/>
        <v>0.15781907950774055</v>
      </c>
      <c r="K124" s="5">
        <v>3330.7975200000001</v>
      </c>
      <c r="L124" s="5">
        <v>3328.3825400000001</v>
      </c>
      <c r="M124" s="6">
        <f t="shared" si="7"/>
        <v>-7.2504557407016001E-4</v>
      </c>
    </row>
    <row r="125" spans="1:13" x14ac:dyDescent="0.2">
      <c r="A125" s="1" t="s">
        <v>13</v>
      </c>
      <c r="B125" s="1" t="s">
        <v>39</v>
      </c>
      <c r="C125" s="5">
        <v>0</v>
      </c>
      <c r="D125" s="5">
        <v>0</v>
      </c>
      <c r="E125" s="6" t="str">
        <f t="shared" si="4"/>
        <v/>
      </c>
      <c r="F125" s="5">
        <v>0</v>
      </c>
      <c r="G125" s="5">
        <v>0</v>
      </c>
      <c r="H125" s="6" t="str">
        <f t="shared" si="5"/>
        <v/>
      </c>
      <c r="I125" s="5">
        <v>0</v>
      </c>
      <c r="J125" s="6" t="str">
        <f t="shared" si="6"/>
        <v/>
      </c>
      <c r="K125" s="5">
        <v>0</v>
      </c>
      <c r="L125" s="5">
        <v>0</v>
      </c>
      <c r="M125" s="6" t="str">
        <f t="shared" si="7"/>
        <v/>
      </c>
    </row>
    <row r="126" spans="1:13" x14ac:dyDescent="0.2">
      <c r="A126" s="1" t="s">
        <v>14</v>
      </c>
      <c r="B126" s="1" t="s">
        <v>39</v>
      </c>
      <c r="C126" s="5">
        <v>22.128620000000002</v>
      </c>
      <c r="D126" s="5">
        <v>0</v>
      </c>
      <c r="E126" s="6">
        <f t="shared" si="4"/>
        <v>-1</v>
      </c>
      <c r="F126" s="5">
        <v>168.56539000000001</v>
      </c>
      <c r="G126" s="5">
        <v>426.87351999999998</v>
      </c>
      <c r="H126" s="6">
        <f t="shared" si="5"/>
        <v>1.5323912577783609</v>
      </c>
      <c r="I126" s="5">
        <v>333.92874999999998</v>
      </c>
      <c r="J126" s="6">
        <f t="shared" si="6"/>
        <v>0.27833713030099982</v>
      </c>
      <c r="K126" s="5">
        <v>1433.02232</v>
      </c>
      <c r="L126" s="5">
        <v>2510.54079</v>
      </c>
      <c r="M126" s="6">
        <f t="shared" si="7"/>
        <v>0.75192022829065208</v>
      </c>
    </row>
    <row r="127" spans="1:13" x14ac:dyDescent="0.2">
      <c r="A127" s="1" t="s">
        <v>17</v>
      </c>
      <c r="B127" s="1" t="s">
        <v>39</v>
      </c>
      <c r="C127" s="5">
        <v>0</v>
      </c>
      <c r="D127" s="5">
        <v>0</v>
      </c>
      <c r="E127" s="6" t="str">
        <f t="shared" si="4"/>
        <v/>
      </c>
      <c r="F127" s="5">
        <v>2.9266200000000002</v>
      </c>
      <c r="G127" s="5">
        <v>0</v>
      </c>
      <c r="H127" s="6">
        <f t="shared" si="5"/>
        <v>-1</v>
      </c>
      <c r="I127" s="5">
        <v>0</v>
      </c>
      <c r="J127" s="6" t="str">
        <f t="shared" si="6"/>
        <v/>
      </c>
      <c r="K127" s="5">
        <v>5.0752100000000002</v>
      </c>
      <c r="L127" s="5">
        <v>0</v>
      </c>
      <c r="M127" s="6">
        <f t="shared" si="7"/>
        <v>-1</v>
      </c>
    </row>
    <row r="128" spans="1:13" x14ac:dyDescent="0.2">
      <c r="A128" s="1" t="s">
        <v>18</v>
      </c>
      <c r="B128" s="1" t="s">
        <v>39</v>
      </c>
      <c r="C128" s="5">
        <v>0</v>
      </c>
      <c r="D128" s="5">
        <v>0</v>
      </c>
      <c r="E128" s="6" t="str">
        <f t="shared" ref="E128:E188" si="8">IF(C128=0,"",(D128/C128-1))</f>
        <v/>
      </c>
      <c r="F128" s="5">
        <v>727.07023000000004</v>
      </c>
      <c r="G128" s="5">
        <v>737.81488000000002</v>
      </c>
      <c r="H128" s="6">
        <f t="shared" ref="H128:H188" si="9">IF(F128=0,"",(G128/F128-1))</f>
        <v>1.4778008446309165E-2</v>
      </c>
      <c r="I128" s="5">
        <v>723.38543000000004</v>
      </c>
      <c r="J128" s="6">
        <f t="shared" ref="J128:J188" si="10">IF(I128=0,"",(G128/I128-1))</f>
        <v>1.9947111735440837E-2</v>
      </c>
      <c r="K128" s="5">
        <v>9829.3442899999991</v>
      </c>
      <c r="L128" s="5">
        <v>2738.6460699999998</v>
      </c>
      <c r="M128" s="6">
        <f t="shared" ref="M128:M188" si="11">IF(K128=0,"",(L128/K128-1))</f>
        <v>-0.72138059374050068</v>
      </c>
    </row>
    <row r="129" spans="1:13" x14ac:dyDescent="0.2">
      <c r="A129" s="1" t="s">
        <v>19</v>
      </c>
      <c r="B129" s="1" t="s">
        <v>39</v>
      </c>
      <c r="C129" s="5">
        <v>0</v>
      </c>
      <c r="D129" s="5">
        <v>0</v>
      </c>
      <c r="E129" s="6" t="str">
        <f t="shared" si="8"/>
        <v/>
      </c>
      <c r="F129" s="5">
        <v>2261.2293800000002</v>
      </c>
      <c r="G129" s="5">
        <v>682.33500000000004</v>
      </c>
      <c r="H129" s="6">
        <f t="shared" si="9"/>
        <v>-0.69824600456942587</v>
      </c>
      <c r="I129" s="5">
        <v>2184.1115500000001</v>
      </c>
      <c r="J129" s="6">
        <f t="shared" si="10"/>
        <v>-0.68759150602907626</v>
      </c>
      <c r="K129" s="5">
        <v>15209.4445</v>
      </c>
      <c r="L129" s="5">
        <v>8696.1653600000009</v>
      </c>
      <c r="M129" s="6">
        <f t="shared" si="11"/>
        <v>-0.42823912076473269</v>
      </c>
    </row>
    <row r="130" spans="1:13" x14ac:dyDescent="0.2">
      <c r="A130" s="1" t="s">
        <v>20</v>
      </c>
      <c r="B130" s="1" t="s">
        <v>39</v>
      </c>
      <c r="C130" s="5">
        <v>0</v>
      </c>
      <c r="D130" s="5">
        <v>7.2260900000000001</v>
      </c>
      <c r="E130" s="6" t="str">
        <f t="shared" si="8"/>
        <v/>
      </c>
      <c r="F130" s="5">
        <v>180.50493</v>
      </c>
      <c r="G130" s="5">
        <v>272.86552999999998</v>
      </c>
      <c r="H130" s="6">
        <f t="shared" si="9"/>
        <v>0.51167909929108291</v>
      </c>
      <c r="I130" s="5">
        <v>247.78478000000001</v>
      </c>
      <c r="J130" s="6">
        <f t="shared" si="10"/>
        <v>0.10121989736415604</v>
      </c>
      <c r="K130" s="5">
        <v>1962.39572</v>
      </c>
      <c r="L130" s="5">
        <v>1804.5519999999999</v>
      </c>
      <c r="M130" s="6">
        <f t="shared" si="11"/>
        <v>-8.0434194995084973E-2</v>
      </c>
    </row>
    <row r="131" spans="1:13" x14ac:dyDescent="0.2">
      <c r="A131" s="1" t="s">
        <v>21</v>
      </c>
      <c r="B131" s="1" t="s">
        <v>39</v>
      </c>
      <c r="C131" s="5">
        <v>3.762</v>
      </c>
      <c r="D131" s="5">
        <v>0</v>
      </c>
      <c r="E131" s="6">
        <f t="shared" si="8"/>
        <v>-1</v>
      </c>
      <c r="F131" s="5">
        <v>564.00377000000003</v>
      </c>
      <c r="G131" s="5">
        <v>14.43036</v>
      </c>
      <c r="H131" s="6">
        <f t="shared" si="9"/>
        <v>-0.9744144263432849</v>
      </c>
      <c r="I131" s="5">
        <v>338.68979999999999</v>
      </c>
      <c r="J131" s="6">
        <f t="shared" si="10"/>
        <v>-0.95739357961178639</v>
      </c>
      <c r="K131" s="5">
        <v>3762.4725100000001</v>
      </c>
      <c r="L131" s="5">
        <v>6072.45514</v>
      </c>
      <c r="M131" s="6">
        <f t="shared" si="11"/>
        <v>0.61395335749576008</v>
      </c>
    </row>
    <row r="132" spans="1:13" x14ac:dyDescent="0.2">
      <c r="A132" s="1" t="s">
        <v>23</v>
      </c>
      <c r="B132" s="1" t="s">
        <v>39</v>
      </c>
      <c r="C132" s="5">
        <v>49.881819999999998</v>
      </c>
      <c r="D132" s="5">
        <v>0</v>
      </c>
      <c r="E132" s="6">
        <f t="shared" si="8"/>
        <v>-1</v>
      </c>
      <c r="F132" s="5">
        <v>365.48284999999998</v>
      </c>
      <c r="G132" s="5">
        <v>371.37819999999999</v>
      </c>
      <c r="H132" s="6">
        <f t="shared" si="9"/>
        <v>1.6130305430199998E-2</v>
      </c>
      <c r="I132" s="5">
        <v>690.06385</v>
      </c>
      <c r="J132" s="6">
        <f t="shared" si="10"/>
        <v>-0.46182052573830668</v>
      </c>
      <c r="K132" s="5">
        <v>6564.5819000000001</v>
      </c>
      <c r="L132" s="5">
        <v>2889.1032799999998</v>
      </c>
      <c r="M132" s="6">
        <f t="shared" si="11"/>
        <v>-0.55989531031671647</v>
      </c>
    </row>
    <row r="133" spans="1:13" x14ac:dyDescent="0.2">
      <c r="A133" s="1" t="s">
        <v>24</v>
      </c>
      <c r="B133" s="1" t="s">
        <v>39</v>
      </c>
      <c r="C133" s="5">
        <v>0</v>
      </c>
      <c r="D133" s="5">
        <v>0</v>
      </c>
      <c r="E133" s="6" t="str">
        <f t="shared" si="8"/>
        <v/>
      </c>
      <c r="F133" s="5">
        <v>90.642970000000005</v>
      </c>
      <c r="G133" s="5">
        <v>3.3250000000000002</v>
      </c>
      <c r="H133" s="6">
        <f t="shared" si="9"/>
        <v>-0.96331761856435194</v>
      </c>
      <c r="I133" s="5">
        <v>2</v>
      </c>
      <c r="J133" s="6">
        <f t="shared" si="10"/>
        <v>0.66250000000000009</v>
      </c>
      <c r="K133" s="5">
        <v>122.92863</v>
      </c>
      <c r="L133" s="5">
        <v>31.307320000000001</v>
      </c>
      <c r="M133" s="6">
        <f t="shared" si="11"/>
        <v>-0.74532116724964714</v>
      </c>
    </row>
    <row r="134" spans="1:13" x14ac:dyDescent="0.2">
      <c r="A134" s="1" t="s">
        <v>25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5.2054400000000003</v>
      </c>
      <c r="G134" s="5">
        <v>0.93118999999999996</v>
      </c>
      <c r="H134" s="6">
        <f t="shared" si="9"/>
        <v>-0.82111214421835621</v>
      </c>
      <c r="I134" s="5">
        <v>2.0366300000000002</v>
      </c>
      <c r="J134" s="6">
        <f t="shared" si="10"/>
        <v>-0.54277900256796774</v>
      </c>
      <c r="K134" s="5">
        <v>24.568729999999999</v>
      </c>
      <c r="L134" s="5">
        <v>10.57699</v>
      </c>
      <c r="M134" s="6">
        <f t="shared" si="11"/>
        <v>-0.56949382406009585</v>
      </c>
    </row>
    <row r="135" spans="1:13" x14ac:dyDescent="0.2">
      <c r="A135" s="1" t="s">
        <v>26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38.649000000000001</v>
      </c>
      <c r="G135" s="5">
        <v>64.574590000000001</v>
      </c>
      <c r="H135" s="6">
        <f t="shared" si="9"/>
        <v>0.67079588087660746</v>
      </c>
      <c r="I135" s="5">
        <v>20.770430000000001</v>
      </c>
      <c r="J135" s="6">
        <f t="shared" si="10"/>
        <v>2.1089674118446271</v>
      </c>
      <c r="K135" s="5">
        <v>749.65355999999997</v>
      </c>
      <c r="L135" s="5">
        <v>548.51552000000004</v>
      </c>
      <c r="M135" s="6">
        <f t="shared" si="11"/>
        <v>-0.26830799016014806</v>
      </c>
    </row>
    <row r="136" spans="1:13" x14ac:dyDescent="0.2">
      <c r="A136" s="1" t="s">
        <v>28</v>
      </c>
      <c r="B136" s="1" t="s">
        <v>39</v>
      </c>
      <c r="C136" s="5">
        <v>0</v>
      </c>
      <c r="D136" s="5">
        <v>0</v>
      </c>
      <c r="E136" s="6" t="str">
        <f t="shared" si="8"/>
        <v/>
      </c>
      <c r="F136" s="5">
        <v>0</v>
      </c>
      <c r="G136" s="5">
        <v>0</v>
      </c>
      <c r="H136" s="6" t="str">
        <f t="shared" si="9"/>
        <v/>
      </c>
      <c r="I136" s="5">
        <v>0</v>
      </c>
      <c r="J136" s="6" t="str">
        <f t="shared" si="10"/>
        <v/>
      </c>
      <c r="K136" s="5">
        <v>81.688000000000002</v>
      </c>
      <c r="L136" s="5">
        <v>0</v>
      </c>
      <c r="M136" s="6">
        <f t="shared" si="11"/>
        <v>-1</v>
      </c>
    </row>
    <row r="137" spans="1:13" x14ac:dyDescent="0.2">
      <c r="A137" s="1" t="s">
        <v>29</v>
      </c>
      <c r="B137" s="1" t="s">
        <v>39</v>
      </c>
      <c r="C137" s="5">
        <v>0</v>
      </c>
      <c r="D137" s="5">
        <v>0</v>
      </c>
      <c r="E137" s="6" t="str">
        <f t="shared" si="8"/>
        <v/>
      </c>
      <c r="F137" s="5">
        <v>161.69399999999999</v>
      </c>
      <c r="G137" s="5">
        <v>52.925199999999997</v>
      </c>
      <c r="H137" s="6">
        <f t="shared" si="9"/>
        <v>-0.67268296906502401</v>
      </c>
      <c r="I137" s="5">
        <v>128.86775</v>
      </c>
      <c r="J137" s="6">
        <f t="shared" si="10"/>
        <v>-0.58930609093431063</v>
      </c>
      <c r="K137" s="5">
        <v>1584.672</v>
      </c>
      <c r="L137" s="5">
        <v>1291.2021099999999</v>
      </c>
      <c r="M137" s="6">
        <f t="shared" si="11"/>
        <v>-0.18519282854748498</v>
      </c>
    </row>
    <row r="138" spans="1:13" x14ac:dyDescent="0.2">
      <c r="A138" s="1" t="s">
        <v>31</v>
      </c>
      <c r="B138" s="1" t="s">
        <v>39</v>
      </c>
      <c r="C138" s="5">
        <v>0</v>
      </c>
      <c r="D138" s="5">
        <v>0</v>
      </c>
      <c r="E138" s="6" t="str">
        <f t="shared" si="8"/>
        <v/>
      </c>
      <c r="F138" s="5">
        <v>15.58043</v>
      </c>
      <c r="G138" s="5">
        <v>1.6167400000000001</v>
      </c>
      <c r="H138" s="6">
        <f t="shared" si="9"/>
        <v>-0.89623264569719829</v>
      </c>
      <c r="I138" s="5">
        <v>2.2812600000000001</v>
      </c>
      <c r="J138" s="6">
        <f t="shared" si="10"/>
        <v>-0.29129516144586765</v>
      </c>
      <c r="K138" s="5">
        <v>34.968420000000002</v>
      </c>
      <c r="L138" s="5">
        <v>8.8999900000000007</v>
      </c>
      <c r="M138" s="6">
        <f t="shared" si="11"/>
        <v>-0.74548492611333317</v>
      </c>
    </row>
    <row r="139" spans="1:13" x14ac:dyDescent="0.2">
      <c r="A139" s="1" t="s">
        <v>32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28.334099999999999</v>
      </c>
      <c r="G139" s="5">
        <v>0</v>
      </c>
      <c r="H139" s="6">
        <f t="shared" si="9"/>
        <v>-1</v>
      </c>
      <c r="I139" s="5">
        <v>1.1775199999999999</v>
      </c>
      <c r="J139" s="6">
        <f t="shared" si="10"/>
        <v>-1</v>
      </c>
      <c r="K139" s="5">
        <v>3000.22714</v>
      </c>
      <c r="L139" s="5">
        <v>857.25928999999996</v>
      </c>
      <c r="M139" s="6">
        <f t="shared" si="11"/>
        <v>-0.71426853701483417</v>
      </c>
    </row>
    <row r="140" spans="1:13" x14ac:dyDescent="0.2">
      <c r="A140" s="1" t="s">
        <v>33</v>
      </c>
      <c r="B140" s="1" t="s">
        <v>39</v>
      </c>
      <c r="C140" s="5">
        <v>0</v>
      </c>
      <c r="D140" s="5">
        <v>0</v>
      </c>
      <c r="E140" s="6" t="str">
        <f t="shared" si="8"/>
        <v/>
      </c>
      <c r="F140" s="5">
        <v>0</v>
      </c>
      <c r="G140" s="5">
        <v>0</v>
      </c>
      <c r="H140" s="6" t="str">
        <f t="shared" si="9"/>
        <v/>
      </c>
      <c r="I140" s="5">
        <v>0</v>
      </c>
      <c r="J140" s="6" t="str">
        <f t="shared" si="10"/>
        <v/>
      </c>
      <c r="K140" s="5">
        <v>3.9302299999999999</v>
      </c>
      <c r="L140" s="5">
        <v>0.87760000000000005</v>
      </c>
      <c r="M140" s="6">
        <f t="shared" si="11"/>
        <v>-0.77670518010396339</v>
      </c>
    </row>
    <row r="141" spans="1:13" x14ac:dyDescent="0.2">
      <c r="A141" s="2" t="s">
        <v>34</v>
      </c>
      <c r="B141" s="2" t="s">
        <v>39</v>
      </c>
      <c r="C141" s="7">
        <v>113.59764</v>
      </c>
      <c r="D141" s="7">
        <v>7.2260900000000001</v>
      </c>
      <c r="E141" s="8">
        <f t="shared" si="8"/>
        <v>-0.93638873131519285</v>
      </c>
      <c r="F141" s="7">
        <v>5070.0762800000002</v>
      </c>
      <c r="G141" s="7">
        <v>3277.2603899999999</v>
      </c>
      <c r="H141" s="8">
        <f t="shared" si="9"/>
        <v>-0.353607281427332</v>
      </c>
      <c r="I141" s="7">
        <v>5262.38843</v>
      </c>
      <c r="J141" s="8">
        <f t="shared" si="10"/>
        <v>-0.37722947790838013</v>
      </c>
      <c r="K141" s="7">
        <v>47710.187149999998</v>
      </c>
      <c r="L141" s="7">
        <v>30821.6044</v>
      </c>
      <c r="M141" s="8">
        <f t="shared" si="11"/>
        <v>-0.35398273951226789</v>
      </c>
    </row>
    <row r="142" spans="1:13" x14ac:dyDescent="0.2">
      <c r="A142" s="1" t="s">
        <v>8</v>
      </c>
      <c r="B142" s="1" t="s">
        <v>40</v>
      </c>
      <c r="C142" s="5">
        <v>2427.5339899999999</v>
      </c>
      <c r="D142" s="5">
        <v>2669.3090999999999</v>
      </c>
      <c r="E142" s="6">
        <f t="shared" si="8"/>
        <v>9.9597002965136738E-2</v>
      </c>
      <c r="F142" s="5">
        <v>73167.933319999996</v>
      </c>
      <c r="G142" s="5">
        <v>44703.605080000001</v>
      </c>
      <c r="H142" s="6">
        <f t="shared" si="9"/>
        <v>-0.38902736415297179</v>
      </c>
      <c r="I142" s="5">
        <v>49772.484199999999</v>
      </c>
      <c r="J142" s="6">
        <f t="shared" si="10"/>
        <v>-0.10184099109121814</v>
      </c>
      <c r="K142" s="5">
        <v>573658.41825999995</v>
      </c>
      <c r="L142" s="5">
        <v>468603.42180000001</v>
      </c>
      <c r="M142" s="6">
        <f t="shared" si="11"/>
        <v>-0.18313162173868025</v>
      </c>
    </row>
    <row r="143" spans="1:13" x14ac:dyDescent="0.2">
      <c r="A143" s="1" t="s">
        <v>10</v>
      </c>
      <c r="B143" s="1" t="s">
        <v>40</v>
      </c>
      <c r="C143" s="5">
        <v>805.78576999999996</v>
      </c>
      <c r="D143" s="5">
        <v>147.59968000000001</v>
      </c>
      <c r="E143" s="6">
        <f t="shared" si="8"/>
        <v>-0.81682515937207478</v>
      </c>
      <c r="F143" s="5">
        <v>11928.73076</v>
      </c>
      <c r="G143" s="5">
        <v>7118.6195699999998</v>
      </c>
      <c r="H143" s="6">
        <f t="shared" si="9"/>
        <v>-0.40323746815792838</v>
      </c>
      <c r="I143" s="5">
        <v>11196.31999</v>
      </c>
      <c r="J143" s="6">
        <f t="shared" si="10"/>
        <v>-0.36420006070226651</v>
      </c>
      <c r="K143" s="5">
        <v>111448.78393000001</v>
      </c>
      <c r="L143" s="5">
        <v>90360.566680000004</v>
      </c>
      <c r="M143" s="6">
        <f t="shared" si="11"/>
        <v>-0.18921890850998724</v>
      </c>
    </row>
    <row r="144" spans="1:13" x14ac:dyDescent="0.2">
      <c r="A144" s="1" t="s">
        <v>11</v>
      </c>
      <c r="B144" s="1" t="s">
        <v>40</v>
      </c>
      <c r="C144" s="5">
        <v>1111.86923</v>
      </c>
      <c r="D144" s="5">
        <v>845.79732000000001</v>
      </c>
      <c r="E144" s="6">
        <f t="shared" si="8"/>
        <v>-0.23930144195104674</v>
      </c>
      <c r="F144" s="5">
        <v>32453.303479999999</v>
      </c>
      <c r="G144" s="5">
        <v>24738.200339999999</v>
      </c>
      <c r="H144" s="6">
        <f t="shared" si="9"/>
        <v>-0.23772936227446262</v>
      </c>
      <c r="I144" s="5">
        <v>35395.177239999997</v>
      </c>
      <c r="J144" s="6">
        <f t="shared" si="10"/>
        <v>-0.30108556393825814</v>
      </c>
      <c r="K144" s="5">
        <v>343435.42725000001</v>
      </c>
      <c r="L144" s="5">
        <v>267497.29323000001</v>
      </c>
      <c r="M144" s="6">
        <f t="shared" si="11"/>
        <v>-0.22111328067713198</v>
      </c>
    </row>
    <row r="145" spans="1:13" x14ac:dyDescent="0.2">
      <c r="A145" s="1" t="s">
        <v>12</v>
      </c>
      <c r="B145" s="1" t="s">
        <v>40</v>
      </c>
      <c r="C145" s="5">
        <v>0.38846999999999998</v>
      </c>
      <c r="D145" s="5">
        <v>168.39783</v>
      </c>
      <c r="E145" s="6">
        <f t="shared" si="8"/>
        <v>432.48992200169897</v>
      </c>
      <c r="F145" s="5">
        <v>4126.9162699999997</v>
      </c>
      <c r="G145" s="5">
        <v>2388.9886900000001</v>
      </c>
      <c r="H145" s="6">
        <f t="shared" si="9"/>
        <v>-0.42112014547850274</v>
      </c>
      <c r="I145" s="5">
        <v>2214.6828599999999</v>
      </c>
      <c r="J145" s="6">
        <f t="shared" si="10"/>
        <v>7.870464577488101E-2</v>
      </c>
      <c r="K145" s="5">
        <v>36929.46514</v>
      </c>
      <c r="L145" s="5">
        <v>29950.807270000001</v>
      </c>
      <c r="M145" s="6">
        <f t="shared" si="11"/>
        <v>-0.18897262236384504</v>
      </c>
    </row>
    <row r="146" spans="1:13" x14ac:dyDescent="0.2">
      <c r="A146" s="1" t="s">
        <v>13</v>
      </c>
      <c r="B146" s="1" t="s">
        <v>40</v>
      </c>
      <c r="C146" s="5">
        <v>51.46575</v>
      </c>
      <c r="D146" s="5">
        <v>9.1016100000000009</v>
      </c>
      <c r="E146" s="6">
        <f t="shared" si="8"/>
        <v>-0.82315209629705188</v>
      </c>
      <c r="F146" s="5">
        <v>594.73451999999997</v>
      </c>
      <c r="G146" s="5">
        <v>185.05205000000001</v>
      </c>
      <c r="H146" s="6">
        <f t="shared" si="9"/>
        <v>-0.68884932053380721</v>
      </c>
      <c r="I146" s="5">
        <v>327.59181000000001</v>
      </c>
      <c r="J146" s="6">
        <f t="shared" si="10"/>
        <v>-0.4351139303513113</v>
      </c>
      <c r="K146" s="5">
        <v>4404.2154899999996</v>
      </c>
      <c r="L146" s="5">
        <v>2910.81414</v>
      </c>
      <c r="M146" s="6">
        <f t="shared" si="11"/>
        <v>-0.33908453239648362</v>
      </c>
    </row>
    <row r="147" spans="1:13" x14ac:dyDescent="0.2">
      <c r="A147" s="1" t="s">
        <v>14</v>
      </c>
      <c r="B147" s="1" t="s">
        <v>40</v>
      </c>
      <c r="C147" s="5">
        <v>1077.1083900000001</v>
      </c>
      <c r="D147" s="5">
        <v>1035.0198</v>
      </c>
      <c r="E147" s="6">
        <f t="shared" si="8"/>
        <v>-3.907553816380549E-2</v>
      </c>
      <c r="F147" s="5">
        <v>45979.913789999999</v>
      </c>
      <c r="G147" s="5">
        <v>29227.006860000001</v>
      </c>
      <c r="H147" s="6">
        <f t="shared" si="9"/>
        <v>-0.36435272598626589</v>
      </c>
      <c r="I147" s="5">
        <v>34909.539140000001</v>
      </c>
      <c r="J147" s="6">
        <f t="shared" si="10"/>
        <v>-0.16277878253307698</v>
      </c>
      <c r="K147" s="5">
        <v>431237.05979999999</v>
      </c>
      <c r="L147" s="5">
        <v>297228.66986000002</v>
      </c>
      <c r="M147" s="6">
        <f t="shared" si="11"/>
        <v>-0.31075341716259419</v>
      </c>
    </row>
    <row r="148" spans="1:13" x14ac:dyDescent="0.2">
      <c r="A148" s="1" t="s">
        <v>15</v>
      </c>
      <c r="B148" s="1" t="s">
        <v>40</v>
      </c>
      <c r="C148" s="5">
        <v>0</v>
      </c>
      <c r="D148" s="5">
        <v>1.18293</v>
      </c>
      <c r="E148" s="6" t="str">
        <f t="shared" si="8"/>
        <v/>
      </c>
      <c r="F148" s="5">
        <v>1.8360700000000001</v>
      </c>
      <c r="G148" s="5">
        <v>22.41506</v>
      </c>
      <c r="H148" s="6">
        <f t="shared" si="9"/>
        <v>11.208172891011781</v>
      </c>
      <c r="I148" s="5">
        <v>14.55714</v>
      </c>
      <c r="J148" s="6">
        <f t="shared" si="10"/>
        <v>0.53979833950899692</v>
      </c>
      <c r="K148" s="5">
        <v>438.85793999999999</v>
      </c>
      <c r="L148" s="5">
        <v>714.32146999999998</v>
      </c>
      <c r="M148" s="6">
        <f t="shared" si="11"/>
        <v>0.62768268474304012</v>
      </c>
    </row>
    <row r="149" spans="1:13" x14ac:dyDescent="0.2">
      <c r="A149" s="1" t="s">
        <v>16</v>
      </c>
      <c r="B149" s="1" t="s">
        <v>40</v>
      </c>
      <c r="C149" s="5">
        <v>0</v>
      </c>
      <c r="D149" s="5">
        <v>0</v>
      </c>
      <c r="E149" s="6" t="str">
        <f t="shared" si="8"/>
        <v/>
      </c>
      <c r="F149" s="5">
        <v>13.82471</v>
      </c>
      <c r="G149" s="5">
        <v>20.058520000000001</v>
      </c>
      <c r="H149" s="6">
        <f t="shared" si="9"/>
        <v>0.45091795777271293</v>
      </c>
      <c r="I149" s="5">
        <v>17.217680000000001</v>
      </c>
      <c r="J149" s="6">
        <f t="shared" si="10"/>
        <v>0.16499551623679842</v>
      </c>
      <c r="K149" s="5">
        <v>2413.0448799999999</v>
      </c>
      <c r="L149" s="5">
        <v>2689.3823699999998</v>
      </c>
      <c r="M149" s="6">
        <f t="shared" si="11"/>
        <v>0.11451817257538943</v>
      </c>
    </row>
    <row r="150" spans="1:13" x14ac:dyDescent="0.2">
      <c r="A150" s="1" t="s">
        <v>17</v>
      </c>
      <c r="B150" s="1" t="s">
        <v>40</v>
      </c>
      <c r="C150" s="5">
        <v>50.822380000000003</v>
      </c>
      <c r="D150" s="5">
        <v>0</v>
      </c>
      <c r="E150" s="6">
        <f t="shared" si="8"/>
        <v>-1</v>
      </c>
      <c r="F150" s="5">
        <v>1038.4441899999999</v>
      </c>
      <c r="G150" s="5">
        <v>905.91971999999998</v>
      </c>
      <c r="H150" s="6">
        <f t="shared" si="9"/>
        <v>-0.12761828827796706</v>
      </c>
      <c r="I150" s="5">
        <v>794.84532999999999</v>
      </c>
      <c r="J150" s="6">
        <f t="shared" si="10"/>
        <v>0.13974340139860919</v>
      </c>
      <c r="K150" s="5">
        <v>10526.753210000001</v>
      </c>
      <c r="L150" s="5">
        <v>7515.29162</v>
      </c>
      <c r="M150" s="6">
        <f t="shared" si="11"/>
        <v>-0.28607696313610076</v>
      </c>
    </row>
    <row r="151" spans="1:13" x14ac:dyDescent="0.2">
      <c r="A151" s="1" t="s">
        <v>18</v>
      </c>
      <c r="B151" s="1" t="s">
        <v>40</v>
      </c>
      <c r="C151" s="5">
        <v>132.42464000000001</v>
      </c>
      <c r="D151" s="5">
        <v>109.3104</v>
      </c>
      <c r="E151" s="6">
        <f t="shared" si="8"/>
        <v>-0.17454636840998783</v>
      </c>
      <c r="F151" s="5">
        <v>6775.9249900000004</v>
      </c>
      <c r="G151" s="5">
        <v>5915.1122500000001</v>
      </c>
      <c r="H151" s="6">
        <f t="shared" si="9"/>
        <v>-0.12703988625470308</v>
      </c>
      <c r="I151" s="5">
        <v>6782.1776799999998</v>
      </c>
      <c r="J151" s="6">
        <f t="shared" si="10"/>
        <v>-0.12784469397740694</v>
      </c>
      <c r="K151" s="5">
        <v>51687.616179999997</v>
      </c>
      <c r="L151" s="5">
        <v>44775.204400000002</v>
      </c>
      <c r="M151" s="6">
        <f t="shared" si="11"/>
        <v>-0.13373438921864389</v>
      </c>
    </row>
    <row r="152" spans="1:13" x14ac:dyDescent="0.2">
      <c r="A152" s="1" t="s">
        <v>19</v>
      </c>
      <c r="B152" s="1" t="s">
        <v>40</v>
      </c>
      <c r="C152" s="5">
        <v>478.39375999999999</v>
      </c>
      <c r="D152" s="5">
        <v>472.81175999999999</v>
      </c>
      <c r="E152" s="6">
        <f t="shared" si="8"/>
        <v>-1.1668212394743582E-2</v>
      </c>
      <c r="F152" s="5">
        <v>13360.030629999999</v>
      </c>
      <c r="G152" s="5">
        <v>10308.50945</v>
      </c>
      <c r="H152" s="6">
        <f t="shared" si="9"/>
        <v>-0.22840675029200885</v>
      </c>
      <c r="I152" s="5">
        <v>11257.780790000001</v>
      </c>
      <c r="J152" s="6">
        <f t="shared" si="10"/>
        <v>-8.4321355843348322E-2</v>
      </c>
      <c r="K152" s="5">
        <v>103475.82983</v>
      </c>
      <c r="L152" s="5">
        <v>107416.99365</v>
      </c>
      <c r="M152" s="6">
        <f t="shared" si="11"/>
        <v>3.8087772057251668E-2</v>
      </c>
    </row>
    <row r="153" spans="1:13" x14ac:dyDescent="0.2">
      <c r="A153" s="1" t="s">
        <v>20</v>
      </c>
      <c r="B153" s="1" t="s">
        <v>40</v>
      </c>
      <c r="C153" s="5">
        <v>1509.8710699999999</v>
      </c>
      <c r="D153" s="5">
        <v>614.44750999999997</v>
      </c>
      <c r="E153" s="6">
        <f t="shared" si="8"/>
        <v>-0.59304637183358966</v>
      </c>
      <c r="F153" s="5">
        <v>13403.495430000001</v>
      </c>
      <c r="G153" s="5">
        <v>12704.713519999999</v>
      </c>
      <c r="H153" s="6">
        <f t="shared" si="9"/>
        <v>-5.2134304342430826E-2</v>
      </c>
      <c r="I153" s="5">
        <v>14783.032579999999</v>
      </c>
      <c r="J153" s="6">
        <f t="shared" si="10"/>
        <v>-0.14058814040711531</v>
      </c>
      <c r="K153" s="5">
        <v>162004.12875</v>
      </c>
      <c r="L153" s="5">
        <v>127402.09245</v>
      </c>
      <c r="M153" s="6">
        <f t="shared" si="11"/>
        <v>-0.21358737315514253</v>
      </c>
    </row>
    <row r="154" spans="1:13" x14ac:dyDescent="0.2">
      <c r="A154" s="1" t="s">
        <v>21</v>
      </c>
      <c r="B154" s="1" t="s">
        <v>40</v>
      </c>
      <c r="C154" s="5">
        <v>1944.3611599999999</v>
      </c>
      <c r="D154" s="5">
        <v>1049.35376</v>
      </c>
      <c r="E154" s="6">
        <f t="shared" si="8"/>
        <v>-0.46030923596519491</v>
      </c>
      <c r="F154" s="5">
        <v>102710.0751</v>
      </c>
      <c r="G154" s="5">
        <v>71873.986309999993</v>
      </c>
      <c r="H154" s="6">
        <f t="shared" si="9"/>
        <v>-0.30022457641061551</v>
      </c>
      <c r="I154" s="5">
        <v>91171.673890000005</v>
      </c>
      <c r="J154" s="6">
        <f t="shared" si="10"/>
        <v>-0.21166319270701295</v>
      </c>
      <c r="K154" s="5">
        <v>931006.68868000002</v>
      </c>
      <c r="L154" s="5">
        <v>799490.77583000006</v>
      </c>
      <c r="M154" s="6">
        <f t="shared" si="11"/>
        <v>-0.1412620494021003</v>
      </c>
    </row>
    <row r="155" spans="1:13" x14ac:dyDescent="0.2">
      <c r="A155" s="1" t="s">
        <v>22</v>
      </c>
      <c r="B155" s="1" t="s">
        <v>40</v>
      </c>
      <c r="C155" s="5">
        <v>41.726529999999997</v>
      </c>
      <c r="D155" s="5">
        <v>1.2544500000000001</v>
      </c>
      <c r="E155" s="6">
        <f t="shared" si="8"/>
        <v>-0.96993639298546996</v>
      </c>
      <c r="F155" s="5">
        <v>165.87067999999999</v>
      </c>
      <c r="G155" s="5">
        <v>38.490749999999998</v>
      </c>
      <c r="H155" s="6">
        <f t="shared" si="9"/>
        <v>-0.76794723455646285</v>
      </c>
      <c r="I155" s="5">
        <v>74.424930000000003</v>
      </c>
      <c r="J155" s="6">
        <f t="shared" si="10"/>
        <v>-0.48282450517588671</v>
      </c>
      <c r="K155" s="5">
        <v>1402.98586</v>
      </c>
      <c r="L155" s="5">
        <v>1219.5884799999999</v>
      </c>
      <c r="M155" s="6">
        <f t="shared" si="11"/>
        <v>-0.13071933597392071</v>
      </c>
    </row>
    <row r="156" spans="1:13" x14ac:dyDescent="0.2">
      <c r="A156" s="1" t="s">
        <v>23</v>
      </c>
      <c r="B156" s="1" t="s">
        <v>40</v>
      </c>
      <c r="C156" s="5">
        <v>1729.86931</v>
      </c>
      <c r="D156" s="5">
        <v>1356.9716599999999</v>
      </c>
      <c r="E156" s="6">
        <f t="shared" si="8"/>
        <v>-0.21556405899819109</v>
      </c>
      <c r="F156" s="5">
        <v>47480.453509999999</v>
      </c>
      <c r="G156" s="5">
        <v>37116.050190000002</v>
      </c>
      <c r="H156" s="6">
        <f t="shared" si="9"/>
        <v>-0.21828779116056929</v>
      </c>
      <c r="I156" s="5">
        <v>56344.913099999998</v>
      </c>
      <c r="J156" s="6">
        <f t="shared" si="10"/>
        <v>-0.3412706108157969</v>
      </c>
      <c r="K156" s="5">
        <v>530905.89070999995</v>
      </c>
      <c r="L156" s="5">
        <v>479810.05559</v>
      </c>
      <c r="M156" s="6">
        <f t="shared" si="11"/>
        <v>-9.6242735321070971E-2</v>
      </c>
    </row>
    <row r="157" spans="1:13" x14ac:dyDescent="0.2">
      <c r="A157" s="1" t="s">
        <v>24</v>
      </c>
      <c r="B157" s="1" t="s">
        <v>40</v>
      </c>
      <c r="C157" s="5">
        <v>7450.3732499999996</v>
      </c>
      <c r="D157" s="5">
        <v>5723.5258000000003</v>
      </c>
      <c r="E157" s="6">
        <f t="shared" si="8"/>
        <v>-0.23177999169370467</v>
      </c>
      <c r="F157" s="5">
        <v>101486.08814000001</v>
      </c>
      <c r="G157" s="5">
        <v>90438.154649999997</v>
      </c>
      <c r="H157" s="6">
        <f t="shared" si="9"/>
        <v>-0.10886155622393678</v>
      </c>
      <c r="I157" s="5">
        <v>72590.927689999997</v>
      </c>
      <c r="J157" s="6">
        <f t="shared" si="10"/>
        <v>0.24586029587907587</v>
      </c>
      <c r="K157" s="5">
        <v>883214.27867999999</v>
      </c>
      <c r="L157" s="5">
        <v>751744.44545</v>
      </c>
      <c r="M157" s="6">
        <f t="shared" si="11"/>
        <v>-0.14885383581715528</v>
      </c>
    </row>
    <row r="158" spans="1:13" x14ac:dyDescent="0.2">
      <c r="A158" s="1" t="s">
        <v>25</v>
      </c>
      <c r="B158" s="1" t="s">
        <v>40</v>
      </c>
      <c r="C158" s="5">
        <v>498.73450000000003</v>
      </c>
      <c r="D158" s="5">
        <v>320.13806</v>
      </c>
      <c r="E158" s="6">
        <f t="shared" si="8"/>
        <v>-0.35809922914897607</v>
      </c>
      <c r="F158" s="5">
        <v>9371.6169300000001</v>
      </c>
      <c r="G158" s="5">
        <v>5124.8157199999996</v>
      </c>
      <c r="H158" s="6">
        <f t="shared" si="9"/>
        <v>-0.45315565517891909</v>
      </c>
      <c r="I158" s="5">
        <v>5225.30206</v>
      </c>
      <c r="J158" s="6">
        <f t="shared" si="10"/>
        <v>-1.9230723668441918E-2</v>
      </c>
      <c r="K158" s="5">
        <v>61510.209479999998</v>
      </c>
      <c r="L158" s="5">
        <v>58099.176059999998</v>
      </c>
      <c r="M158" s="6">
        <f t="shared" si="11"/>
        <v>-5.5454752127109819E-2</v>
      </c>
    </row>
    <row r="159" spans="1:13" x14ac:dyDescent="0.2">
      <c r="A159" s="1" t="s">
        <v>26</v>
      </c>
      <c r="B159" s="1" t="s">
        <v>40</v>
      </c>
      <c r="C159" s="5">
        <v>706.81886999999995</v>
      </c>
      <c r="D159" s="5">
        <v>273.25042000000002</v>
      </c>
      <c r="E159" s="6">
        <f t="shared" si="8"/>
        <v>-0.61340814231515917</v>
      </c>
      <c r="F159" s="5">
        <v>17182.82389</v>
      </c>
      <c r="G159" s="5">
        <v>10564.492389999999</v>
      </c>
      <c r="H159" s="6">
        <f t="shared" si="9"/>
        <v>-0.38517135148266946</v>
      </c>
      <c r="I159" s="5">
        <v>12082.050289999999</v>
      </c>
      <c r="J159" s="6">
        <f t="shared" si="10"/>
        <v>-0.12560433565286877</v>
      </c>
      <c r="K159" s="5">
        <v>148192.82141999999</v>
      </c>
      <c r="L159" s="5">
        <v>111591.75255</v>
      </c>
      <c r="M159" s="6">
        <f t="shared" si="11"/>
        <v>-0.24698273856509712</v>
      </c>
    </row>
    <row r="160" spans="1:13" x14ac:dyDescent="0.2">
      <c r="A160" s="1" t="s">
        <v>27</v>
      </c>
      <c r="B160" s="1" t="s">
        <v>40</v>
      </c>
      <c r="C160" s="5">
        <v>26.390419999999999</v>
      </c>
      <c r="D160" s="5">
        <v>17.705749999999998</v>
      </c>
      <c r="E160" s="6">
        <f t="shared" si="8"/>
        <v>-0.32908419039939496</v>
      </c>
      <c r="F160" s="5">
        <v>829.86562000000004</v>
      </c>
      <c r="G160" s="5">
        <v>629.94649000000004</v>
      </c>
      <c r="H160" s="6">
        <f t="shared" si="9"/>
        <v>-0.24090542514582058</v>
      </c>
      <c r="I160" s="5">
        <v>1157.0121099999999</v>
      </c>
      <c r="J160" s="6">
        <f t="shared" si="10"/>
        <v>-0.45554027952222553</v>
      </c>
      <c r="K160" s="5">
        <v>6696.3796400000001</v>
      </c>
      <c r="L160" s="5">
        <v>7803.42605</v>
      </c>
      <c r="M160" s="6">
        <f t="shared" si="11"/>
        <v>0.16532013856968231</v>
      </c>
    </row>
    <row r="161" spans="1:13" x14ac:dyDescent="0.2">
      <c r="A161" s="1" t="s">
        <v>28</v>
      </c>
      <c r="B161" s="1" t="s">
        <v>40</v>
      </c>
      <c r="C161" s="5">
        <v>3874.7620299999999</v>
      </c>
      <c r="D161" s="5">
        <v>4678.02549</v>
      </c>
      <c r="E161" s="6">
        <f t="shared" si="8"/>
        <v>0.2073065271572303</v>
      </c>
      <c r="F161" s="5">
        <v>66187.466790000006</v>
      </c>
      <c r="G161" s="5">
        <v>60441.420720000002</v>
      </c>
      <c r="H161" s="6">
        <f t="shared" si="9"/>
        <v>-8.6814715061253156E-2</v>
      </c>
      <c r="I161" s="5">
        <v>43749.661970000001</v>
      </c>
      <c r="J161" s="6">
        <f t="shared" si="10"/>
        <v>0.38152886213031456</v>
      </c>
      <c r="K161" s="5">
        <v>589118.36571000004</v>
      </c>
      <c r="L161" s="5">
        <v>576084.71609</v>
      </c>
      <c r="M161" s="6">
        <f t="shared" si="11"/>
        <v>-2.212399133795806E-2</v>
      </c>
    </row>
    <row r="162" spans="1:13" x14ac:dyDescent="0.2">
      <c r="A162" s="1" t="s">
        <v>29</v>
      </c>
      <c r="B162" s="1" t="s">
        <v>40</v>
      </c>
      <c r="C162" s="5">
        <v>74.846299999999999</v>
      </c>
      <c r="D162" s="5">
        <v>324.99623000000003</v>
      </c>
      <c r="E162" s="6">
        <f t="shared" si="8"/>
        <v>3.3421816442496155</v>
      </c>
      <c r="F162" s="5">
        <v>3304.52115</v>
      </c>
      <c r="G162" s="5">
        <v>2849.9763899999998</v>
      </c>
      <c r="H162" s="6">
        <f t="shared" si="9"/>
        <v>-0.13755238334607123</v>
      </c>
      <c r="I162" s="5">
        <v>3037.5733799999998</v>
      </c>
      <c r="J162" s="6">
        <f t="shared" si="10"/>
        <v>-6.1758833954490333E-2</v>
      </c>
      <c r="K162" s="5">
        <v>31869.58223</v>
      </c>
      <c r="L162" s="5">
        <v>37031.676769999998</v>
      </c>
      <c r="M162" s="6">
        <f t="shared" si="11"/>
        <v>0.16197559487117252</v>
      </c>
    </row>
    <row r="163" spans="1:13" x14ac:dyDescent="0.2">
      <c r="A163" s="1" t="s">
        <v>30</v>
      </c>
      <c r="B163" s="1" t="s">
        <v>40</v>
      </c>
      <c r="C163" s="5">
        <v>0</v>
      </c>
      <c r="D163" s="5">
        <v>0</v>
      </c>
      <c r="E163" s="6" t="str">
        <f t="shared" si="8"/>
        <v/>
      </c>
      <c r="F163" s="5">
        <v>420.51839999999999</v>
      </c>
      <c r="G163" s="5">
        <v>117.425</v>
      </c>
      <c r="H163" s="6">
        <f t="shared" si="9"/>
        <v>-0.72076132697166162</v>
      </c>
      <c r="I163" s="5">
        <v>52.715000000000003</v>
      </c>
      <c r="J163" s="6">
        <f t="shared" si="10"/>
        <v>1.2275443422175849</v>
      </c>
      <c r="K163" s="5">
        <v>1135.1780200000001</v>
      </c>
      <c r="L163" s="5">
        <v>1189.76062</v>
      </c>
      <c r="M163" s="6">
        <f t="shared" si="11"/>
        <v>4.8082854881210668E-2</v>
      </c>
    </row>
    <row r="164" spans="1:13" x14ac:dyDescent="0.2">
      <c r="A164" s="1" t="s">
        <v>31</v>
      </c>
      <c r="B164" s="1" t="s">
        <v>40</v>
      </c>
      <c r="C164" s="5">
        <v>145.94188</v>
      </c>
      <c r="D164" s="5">
        <v>34.514530000000001</v>
      </c>
      <c r="E164" s="6">
        <f t="shared" si="8"/>
        <v>-0.76350496512721366</v>
      </c>
      <c r="F164" s="5">
        <v>2427.8198900000002</v>
      </c>
      <c r="G164" s="5">
        <v>815.22934999999995</v>
      </c>
      <c r="H164" s="6">
        <f t="shared" si="9"/>
        <v>-0.6642134149415837</v>
      </c>
      <c r="I164" s="5">
        <v>1099.3217500000001</v>
      </c>
      <c r="J164" s="6">
        <f t="shared" si="10"/>
        <v>-0.25842516078663968</v>
      </c>
      <c r="K164" s="5">
        <v>17171.884239999999</v>
      </c>
      <c r="L164" s="5">
        <v>9765.8916800000006</v>
      </c>
      <c r="M164" s="6">
        <f t="shared" si="11"/>
        <v>-0.43128595886691112</v>
      </c>
    </row>
    <row r="165" spans="1:13" x14ac:dyDescent="0.2">
      <c r="A165" s="1" t="s">
        <v>41</v>
      </c>
      <c r="B165" s="1" t="s">
        <v>40</v>
      </c>
      <c r="C165" s="5">
        <v>0</v>
      </c>
      <c r="D165" s="5">
        <v>0</v>
      </c>
      <c r="E165" s="6" t="str">
        <f t="shared" si="8"/>
        <v/>
      </c>
      <c r="F165" s="5">
        <v>114.39968</v>
      </c>
      <c r="G165" s="5">
        <v>0</v>
      </c>
      <c r="H165" s="6">
        <f t="shared" si="9"/>
        <v>-1</v>
      </c>
      <c r="I165" s="5">
        <v>0</v>
      </c>
      <c r="J165" s="6" t="str">
        <f t="shared" si="10"/>
        <v/>
      </c>
      <c r="K165" s="5">
        <v>708.22478000000001</v>
      </c>
      <c r="L165" s="5">
        <v>0</v>
      </c>
      <c r="M165" s="6">
        <f t="shared" si="11"/>
        <v>-1</v>
      </c>
    </row>
    <row r="166" spans="1:13" x14ac:dyDescent="0.2">
      <c r="A166" s="1" t="s">
        <v>32</v>
      </c>
      <c r="B166" s="1" t="s">
        <v>40</v>
      </c>
      <c r="C166" s="5">
        <v>32.886510000000001</v>
      </c>
      <c r="D166" s="5">
        <v>2.248E-2</v>
      </c>
      <c r="E166" s="6">
        <f t="shared" si="8"/>
        <v>-0.99931643704363882</v>
      </c>
      <c r="F166" s="5">
        <v>992.63052000000005</v>
      </c>
      <c r="G166" s="5">
        <v>373.50875000000002</v>
      </c>
      <c r="H166" s="6">
        <f t="shared" si="9"/>
        <v>-0.62371824916284058</v>
      </c>
      <c r="I166" s="5">
        <v>532.14646000000005</v>
      </c>
      <c r="J166" s="6">
        <f t="shared" si="10"/>
        <v>-0.29810911454714928</v>
      </c>
      <c r="K166" s="5">
        <v>7726.2990099999997</v>
      </c>
      <c r="L166" s="5">
        <v>7007.0982599999998</v>
      </c>
      <c r="M166" s="6">
        <f t="shared" si="11"/>
        <v>-9.3084767890700637E-2</v>
      </c>
    </row>
    <row r="167" spans="1:13" x14ac:dyDescent="0.2">
      <c r="A167" s="1" t="s">
        <v>33</v>
      </c>
      <c r="B167" s="1" t="s">
        <v>40</v>
      </c>
      <c r="C167" s="5">
        <v>0</v>
      </c>
      <c r="D167" s="5">
        <v>5.71821</v>
      </c>
      <c r="E167" s="6" t="str">
        <f t="shared" si="8"/>
        <v/>
      </c>
      <c r="F167" s="5">
        <v>262.14886999999999</v>
      </c>
      <c r="G167" s="5">
        <v>33.447760000000002</v>
      </c>
      <c r="H167" s="6">
        <f t="shared" si="9"/>
        <v>-0.87240929171275849</v>
      </c>
      <c r="I167" s="5">
        <v>46.757339999999999</v>
      </c>
      <c r="J167" s="6">
        <f t="shared" si="10"/>
        <v>-0.28465220647710066</v>
      </c>
      <c r="K167" s="5">
        <v>1288.7698499999999</v>
      </c>
      <c r="L167" s="5">
        <v>1088.07059</v>
      </c>
      <c r="M167" s="6">
        <f t="shared" si="11"/>
        <v>-0.15572932591494115</v>
      </c>
    </row>
    <row r="168" spans="1:13" x14ac:dyDescent="0.2">
      <c r="A168" s="2" t="s">
        <v>34</v>
      </c>
      <c r="B168" s="2" t="s">
        <v>40</v>
      </c>
      <c r="C168" s="7">
        <v>30756.13492</v>
      </c>
      <c r="D168" s="7">
        <v>28833.54738</v>
      </c>
      <c r="E168" s="8">
        <f t="shared" si="8"/>
        <v>-6.2510700548064846E-2</v>
      </c>
      <c r="F168" s="7">
        <v>637280.88954999996</v>
      </c>
      <c r="G168" s="7">
        <v>530800.78029000002</v>
      </c>
      <c r="H168" s="8">
        <f t="shared" si="9"/>
        <v>-0.16708504994585394</v>
      </c>
      <c r="I168" s="7">
        <v>513592.99894999998</v>
      </c>
      <c r="J168" s="8">
        <f t="shared" si="10"/>
        <v>3.3504703870925079E-2</v>
      </c>
      <c r="K168" s="7">
        <v>5620048.0657000002</v>
      </c>
      <c r="L168" s="7">
        <v>4896140.2071099998</v>
      </c>
      <c r="M168" s="8">
        <f t="shared" si="11"/>
        <v>-0.12880812586072332</v>
      </c>
    </row>
    <row r="169" spans="1:13" x14ac:dyDescent="0.2">
      <c r="A169" s="1" t="s">
        <v>8</v>
      </c>
      <c r="B169" s="1" t="s">
        <v>42</v>
      </c>
      <c r="C169" s="5">
        <v>1.76993</v>
      </c>
      <c r="D169" s="5">
        <v>21.717559999999999</v>
      </c>
      <c r="E169" s="6">
        <f t="shared" si="8"/>
        <v>11.270293175436317</v>
      </c>
      <c r="F169" s="5">
        <v>1439.7373600000001</v>
      </c>
      <c r="G169" s="5">
        <v>971.41935999999998</v>
      </c>
      <c r="H169" s="6">
        <f t="shared" si="9"/>
        <v>-0.32528016082044298</v>
      </c>
      <c r="I169" s="5">
        <v>1143.3463099999999</v>
      </c>
      <c r="J169" s="6">
        <f t="shared" si="10"/>
        <v>-0.15037171895888646</v>
      </c>
      <c r="K169" s="5">
        <v>8563.7774700000009</v>
      </c>
      <c r="L169" s="5">
        <v>8821.1614900000004</v>
      </c>
      <c r="M169" s="6">
        <f t="shared" si="11"/>
        <v>3.0054963583727945E-2</v>
      </c>
    </row>
    <row r="170" spans="1:13" x14ac:dyDescent="0.2">
      <c r="A170" s="1" t="s">
        <v>10</v>
      </c>
      <c r="B170" s="1" t="s">
        <v>42</v>
      </c>
      <c r="C170" s="5">
        <v>13.638769999999999</v>
      </c>
      <c r="D170" s="5">
        <v>47.044670000000004</v>
      </c>
      <c r="E170" s="6">
        <f t="shared" si="8"/>
        <v>2.4493337742333074</v>
      </c>
      <c r="F170" s="5">
        <v>656.04247999999995</v>
      </c>
      <c r="G170" s="5">
        <v>1211.8100400000001</v>
      </c>
      <c r="H170" s="6">
        <f t="shared" si="9"/>
        <v>0.8471517880976247</v>
      </c>
      <c r="I170" s="5">
        <v>1309.1059499999999</v>
      </c>
      <c r="J170" s="6">
        <f t="shared" si="10"/>
        <v>-7.4322410649802495E-2</v>
      </c>
      <c r="K170" s="5">
        <v>12610.805350000001</v>
      </c>
      <c r="L170" s="5">
        <v>27434.194739999999</v>
      </c>
      <c r="M170" s="6">
        <f t="shared" si="11"/>
        <v>1.1754514464851367</v>
      </c>
    </row>
    <row r="171" spans="1:13" x14ac:dyDescent="0.2">
      <c r="A171" s="1" t="s">
        <v>11</v>
      </c>
      <c r="B171" s="1" t="s">
        <v>42</v>
      </c>
      <c r="C171" s="5">
        <v>22.047239999999999</v>
      </c>
      <c r="D171" s="5">
        <v>31.12528</v>
      </c>
      <c r="E171" s="6">
        <f t="shared" si="8"/>
        <v>0.41175403361146357</v>
      </c>
      <c r="F171" s="5">
        <v>2287.88636</v>
      </c>
      <c r="G171" s="5">
        <v>2158.7045199999998</v>
      </c>
      <c r="H171" s="6">
        <f t="shared" si="9"/>
        <v>-5.6463398820210675E-2</v>
      </c>
      <c r="I171" s="5">
        <v>2535.0123400000002</v>
      </c>
      <c r="J171" s="6">
        <f t="shared" si="10"/>
        <v>-0.14844417680428346</v>
      </c>
      <c r="K171" s="5">
        <v>17317.38896</v>
      </c>
      <c r="L171" s="5">
        <v>17085.141769999998</v>
      </c>
      <c r="M171" s="6">
        <f t="shared" si="11"/>
        <v>-1.341121288760394E-2</v>
      </c>
    </row>
    <row r="172" spans="1:13" x14ac:dyDescent="0.2">
      <c r="A172" s="1" t="s">
        <v>12</v>
      </c>
      <c r="B172" s="1" t="s">
        <v>42</v>
      </c>
      <c r="C172" s="5">
        <v>0</v>
      </c>
      <c r="D172" s="5">
        <v>0</v>
      </c>
      <c r="E172" s="6" t="str">
        <f t="shared" si="8"/>
        <v/>
      </c>
      <c r="F172" s="5">
        <v>5632.7491300000002</v>
      </c>
      <c r="G172" s="5">
        <v>4538.9175699999996</v>
      </c>
      <c r="H172" s="6">
        <f t="shared" si="9"/>
        <v>-0.19419142140988632</v>
      </c>
      <c r="I172" s="5">
        <v>3198.1004800000001</v>
      </c>
      <c r="J172" s="6">
        <f t="shared" si="10"/>
        <v>0.41925420992401063</v>
      </c>
      <c r="K172" s="5">
        <v>31137.048330000001</v>
      </c>
      <c r="L172" s="5">
        <v>28518.186420000002</v>
      </c>
      <c r="M172" s="6">
        <f t="shared" si="11"/>
        <v>-8.4107584066559493E-2</v>
      </c>
    </row>
    <row r="173" spans="1:13" x14ac:dyDescent="0.2">
      <c r="A173" s="1" t="s">
        <v>13</v>
      </c>
      <c r="B173" s="1" t="s">
        <v>42</v>
      </c>
      <c r="C173" s="5">
        <v>3.3866299999999998</v>
      </c>
      <c r="D173" s="5">
        <v>0</v>
      </c>
      <c r="E173" s="6">
        <f t="shared" si="8"/>
        <v>-1</v>
      </c>
      <c r="F173" s="5">
        <v>4.41099</v>
      </c>
      <c r="G173" s="5">
        <v>21.253060000000001</v>
      </c>
      <c r="H173" s="6">
        <f t="shared" si="9"/>
        <v>3.8182063437006208</v>
      </c>
      <c r="I173" s="5">
        <v>24.668230000000001</v>
      </c>
      <c r="J173" s="6">
        <f t="shared" si="10"/>
        <v>-0.13844406347759852</v>
      </c>
      <c r="K173" s="5">
        <v>1892.32906</v>
      </c>
      <c r="L173" s="5">
        <v>1862.2627399999999</v>
      </c>
      <c r="M173" s="6">
        <f t="shared" si="11"/>
        <v>-1.5888526279885018E-2</v>
      </c>
    </row>
    <row r="174" spans="1:13" x14ac:dyDescent="0.2">
      <c r="A174" s="1" t="s">
        <v>14</v>
      </c>
      <c r="B174" s="1" t="s">
        <v>42</v>
      </c>
      <c r="C174" s="5">
        <v>2.6400199999999998</v>
      </c>
      <c r="D174" s="5">
        <v>28.679359999999999</v>
      </c>
      <c r="E174" s="6">
        <f t="shared" si="8"/>
        <v>9.8633116415784734</v>
      </c>
      <c r="F174" s="5">
        <v>1461.8707300000001</v>
      </c>
      <c r="G174" s="5">
        <v>746.34121000000005</v>
      </c>
      <c r="H174" s="6">
        <f t="shared" si="9"/>
        <v>-0.48946155451104767</v>
      </c>
      <c r="I174" s="5">
        <v>1012.7056</v>
      </c>
      <c r="J174" s="6">
        <f t="shared" si="10"/>
        <v>-0.26302253093100303</v>
      </c>
      <c r="K174" s="5">
        <v>10632.02447</v>
      </c>
      <c r="L174" s="5">
        <v>6653.2055799999998</v>
      </c>
      <c r="M174" s="6">
        <f t="shared" si="11"/>
        <v>-0.3742296588224463</v>
      </c>
    </row>
    <row r="175" spans="1:13" x14ac:dyDescent="0.2">
      <c r="A175" s="1" t="s">
        <v>15</v>
      </c>
      <c r="B175" s="1" t="s">
        <v>42</v>
      </c>
      <c r="C175" s="5">
        <v>0</v>
      </c>
      <c r="D175" s="5">
        <v>0</v>
      </c>
      <c r="E175" s="6" t="str">
        <f t="shared" si="8"/>
        <v/>
      </c>
      <c r="F175" s="5">
        <v>0</v>
      </c>
      <c r="G175" s="5">
        <v>0</v>
      </c>
      <c r="H175" s="6" t="str">
        <f t="shared" si="9"/>
        <v/>
      </c>
      <c r="I175" s="5">
        <v>0</v>
      </c>
      <c r="J175" s="6" t="str">
        <f t="shared" si="10"/>
        <v/>
      </c>
      <c r="K175" s="5">
        <v>24.168500000000002</v>
      </c>
      <c r="L175" s="5">
        <v>12.583</v>
      </c>
      <c r="M175" s="6">
        <f t="shared" si="11"/>
        <v>-0.47936363448290131</v>
      </c>
    </row>
    <row r="176" spans="1:13" x14ac:dyDescent="0.2">
      <c r="A176" s="1" t="s">
        <v>16</v>
      </c>
      <c r="B176" s="1" t="s">
        <v>42</v>
      </c>
      <c r="C176" s="5">
        <v>0</v>
      </c>
      <c r="D176" s="5">
        <v>0</v>
      </c>
      <c r="E176" s="6" t="str">
        <f t="shared" si="8"/>
        <v/>
      </c>
      <c r="F176" s="5">
        <v>119.09772</v>
      </c>
      <c r="G176" s="5">
        <v>4.7478300000000004</v>
      </c>
      <c r="H176" s="6">
        <f t="shared" si="9"/>
        <v>-0.96013500510337224</v>
      </c>
      <c r="I176" s="5">
        <v>64.199420000000003</v>
      </c>
      <c r="J176" s="6">
        <f t="shared" si="10"/>
        <v>-0.92604559355832183</v>
      </c>
      <c r="K176" s="5">
        <v>1708.2353800000001</v>
      </c>
      <c r="L176" s="5">
        <v>334.51357999999999</v>
      </c>
      <c r="M176" s="6">
        <f t="shared" si="11"/>
        <v>-0.80417594441815154</v>
      </c>
    </row>
    <row r="177" spans="1:13" x14ac:dyDescent="0.2">
      <c r="A177" s="1" t="s">
        <v>17</v>
      </c>
      <c r="B177" s="1" t="s">
        <v>42</v>
      </c>
      <c r="C177" s="5">
        <v>0</v>
      </c>
      <c r="D177" s="5">
        <v>0</v>
      </c>
      <c r="E177" s="6" t="str">
        <f t="shared" si="8"/>
        <v/>
      </c>
      <c r="F177" s="5">
        <v>120.9935</v>
      </c>
      <c r="G177" s="5">
        <v>326.65607999999997</v>
      </c>
      <c r="H177" s="6">
        <f t="shared" si="9"/>
        <v>1.6997820544078812</v>
      </c>
      <c r="I177" s="5">
        <v>173.48353</v>
      </c>
      <c r="J177" s="6">
        <f t="shared" si="10"/>
        <v>0.88292271894628827</v>
      </c>
      <c r="K177" s="5">
        <v>335.35455999999999</v>
      </c>
      <c r="L177" s="5">
        <v>812.51760999999999</v>
      </c>
      <c r="M177" s="6">
        <f t="shared" si="11"/>
        <v>1.422861373944043</v>
      </c>
    </row>
    <row r="178" spans="1:13" x14ac:dyDescent="0.2">
      <c r="A178" s="1" t="s">
        <v>18</v>
      </c>
      <c r="B178" s="1" t="s">
        <v>42</v>
      </c>
      <c r="C178" s="5">
        <v>92.242059999999995</v>
      </c>
      <c r="D178" s="5">
        <v>1.3973599999999999</v>
      </c>
      <c r="E178" s="6">
        <f t="shared" si="8"/>
        <v>-0.98485116225721758</v>
      </c>
      <c r="F178" s="5">
        <v>2166.1149500000001</v>
      </c>
      <c r="G178" s="5">
        <v>1935.8299099999999</v>
      </c>
      <c r="H178" s="6">
        <f t="shared" si="9"/>
        <v>-0.10631247432182678</v>
      </c>
      <c r="I178" s="5">
        <v>1622.5041799999999</v>
      </c>
      <c r="J178" s="6">
        <f t="shared" si="10"/>
        <v>0.19311243315256044</v>
      </c>
      <c r="K178" s="5">
        <v>18159.186819999999</v>
      </c>
      <c r="L178" s="5">
        <v>13536.981460000001</v>
      </c>
      <c r="M178" s="6">
        <f t="shared" si="11"/>
        <v>-0.25453812474186543</v>
      </c>
    </row>
    <row r="179" spans="1:13" x14ac:dyDescent="0.2">
      <c r="A179" s="1" t="s">
        <v>19</v>
      </c>
      <c r="B179" s="1" t="s">
        <v>42</v>
      </c>
      <c r="C179" s="5">
        <v>26.10726</v>
      </c>
      <c r="D179" s="5">
        <v>29.2773</v>
      </c>
      <c r="E179" s="6">
        <f t="shared" si="8"/>
        <v>0.12142369593745195</v>
      </c>
      <c r="F179" s="5">
        <v>2136.05141</v>
      </c>
      <c r="G179" s="5">
        <v>838.97342000000003</v>
      </c>
      <c r="H179" s="6">
        <f t="shared" si="9"/>
        <v>-0.60723163493522847</v>
      </c>
      <c r="I179" s="5">
        <v>2528.7201100000002</v>
      </c>
      <c r="J179" s="6">
        <f t="shared" si="10"/>
        <v>-0.66822211098720619</v>
      </c>
      <c r="K179" s="5">
        <v>23892.97509</v>
      </c>
      <c r="L179" s="5">
        <v>19569.608970000001</v>
      </c>
      <c r="M179" s="6">
        <f t="shared" si="11"/>
        <v>-0.18094716558799206</v>
      </c>
    </row>
    <row r="180" spans="1:13" x14ac:dyDescent="0.2">
      <c r="A180" s="1" t="s">
        <v>20</v>
      </c>
      <c r="B180" s="1" t="s">
        <v>42</v>
      </c>
      <c r="C180" s="5">
        <v>2.2956099999999999</v>
      </c>
      <c r="D180" s="5">
        <v>31.633379999999999</v>
      </c>
      <c r="E180" s="6">
        <f t="shared" si="8"/>
        <v>12.779945199750829</v>
      </c>
      <c r="F180" s="5">
        <v>1959.31161</v>
      </c>
      <c r="G180" s="5">
        <v>1952.8312000000001</v>
      </c>
      <c r="H180" s="6">
        <f t="shared" si="9"/>
        <v>-3.3074932884207264E-3</v>
      </c>
      <c r="I180" s="5">
        <v>3085.2840000000001</v>
      </c>
      <c r="J180" s="6">
        <f t="shared" si="10"/>
        <v>-0.36704977564464081</v>
      </c>
      <c r="K180" s="5">
        <v>16503.867180000001</v>
      </c>
      <c r="L180" s="5">
        <v>19702.530180000002</v>
      </c>
      <c r="M180" s="6">
        <f t="shared" si="11"/>
        <v>0.19381293881692518</v>
      </c>
    </row>
    <row r="181" spans="1:13" x14ac:dyDescent="0.2">
      <c r="A181" s="1" t="s">
        <v>21</v>
      </c>
      <c r="B181" s="1" t="s">
        <v>42</v>
      </c>
      <c r="C181" s="5">
        <v>277.66075000000001</v>
      </c>
      <c r="D181" s="5">
        <v>361.34573999999998</v>
      </c>
      <c r="E181" s="6">
        <f t="shared" si="8"/>
        <v>0.30139294084597834</v>
      </c>
      <c r="F181" s="5">
        <v>9151.7736100000002</v>
      </c>
      <c r="G181" s="5">
        <v>7114.9203100000004</v>
      </c>
      <c r="H181" s="6">
        <f t="shared" si="9"/>
        <v>-0.22256377690269369</v>
      </c>
      <c r="I181" s="5">
        <v>8002.8815000000004</v>
      </c>
      <c r="J181" s="6">
        <f t="shared" si="10"/>
        <v>-0.11095518407963434</v>
      </c>
      <c r="K181" s="5">
        <v>75641.210900000005</v>
      </c>
      <c r="L181" s="5">
        <v>72444.252510000006</v>
      </c>
      <c r="M181" s="6">
        <f t="shared" si="11"/>
        <v>-4.2264770116206551E-2</v>
      </c>
    </row>
    <row r="182" spans="1:13" x14ac:dyDescent="0.2">
      <c r="A182" s="1" t="s">
        <v>22</v>
      </c>
      <c r="B182" s="1" t="s">
        <v>42</v>
      </c>
      <c r="C182" s="5">
        <v>0</v>
      </c>
      <c r="D182" s="5">
        <v>0</v>
      </c>
      <c r="E182" s="6" t="str">
        <f t="shared" si="8"/>
        <v/>
      </c>
      <c r="F182" s="5">
        <v>107.72778</v>
      </c>
      <c r="G182" s="5">
        <v>74.315719999999999</v>
      </c>
      <c r="H182" s="6">
        <f t="shared" si="9"/>
        <v>-0.31015268299411725</v>
      </c>
      <c r="I182" s="5">
        <v>5.9601899999999999</v>
      </c>
      <c r="J182" s="6">
        <f t="shared" si="10"/>
        <v>11.468683045339159</v>
      </c>
      <c r="K182" s="5">
        <v>923.14759000000004</v>
      </c>
      <c r="L182" s="5">
        <v>1153.4490499999999</v>
      </c>
      <c r="M182" s="6">
        <f t="shared" si="11"/>
        <v>0.24947414963191306</v>
      </c>
    </row>
    <row r="183" spans="1:13" x14ac:dyDescent="0.2">
      <c r="A183" s="1" t="s">
        <v>23</v>
      </c>
      <c r="B183" s="1" t="s">
        <v>42</v>
      </c>
      <c r="C183" s="5">
        <v>650.7559</v>
      </c>
      <c r="D183" s="5">
        <v>894.81946000000005</v>
      </c>
      <c r="E183" s="6">
        <f t="shared" si="8"/>
        <v>0.37504625006089087</v>
      </c>
      <c r="F183" s="5">
        <v>15607.816699999999</v>
      </c>
      <c r="G183" s="5">
        <v>13741.57423</v>
      </c>
      <c r="H183" s="6">
        <f t="shared" si="9"/>
        <v>-0.11957101405477166</v>
      </c>
      <c r="I183" s="5">
        <v>15038.89652</v>
      </c>
      <c r="J183" s="6">
        <f t="shared" si="10"/>
        <v>-8.6264460179954705E-2</v>
      </c>
      <c r="K183" s="5">
        <v>155747.96627</v>
      </c>
      <c r="L183" s="5">
        <v>134222.13438</v>
      </c>
      <c r="M183" s="6">
        <f t="shared" si="11"/>
        <v>-0.13820939306959212</v>
      </c>
    </row>
    <row r="184" spans="1:13" x14ac:dyDescent="0.2">
      <c r="A184" s="1" t="s">
        <v>24</v>
      </c>
      <c r="B184" s="1" t="s">
        <v>42</v>
      </c>
      <c r="C184" s="5">
        <v>121.41453</v>
      </c>
      <c r="D184" s="5">
        <v>55.475810000000003</v>
      </c>
      <c r="E184" s="6">
        <f t="shared" si="8"/>
        <v>-0.5430875530301027</v>
      </c>
      <c r="F184" s="5">
        <v>1222.5492899999999</v>
      </c>
      <c r="G184" s="5">
        <v>908.44399999999996</v>
      </c>
      <c r="H184" s="6">
        <f t="shared" si="9"/>
        <v>-0.25692648351216985</v>
      </c>
      <c r="I184" s="5">
        <v>1213.9899</v>
      </c>
      <c r="J184" s="6">
        <f t="shared" si="10"/>
        <v>-0.25168734929343317</v>
      </c>
      <c r="K184" s="5">
        <v>13314.786169999999</v>
      </c>
      <c r="L184" s="5">
        <v>17311.724910000001</v>
      </c>
      <c r="M184" s="6">
        <f t="shared" si="11"/>
        <v>0.30018797815962239</v>
      </c>
    </row>
    <row r="185" spans="1:13" x14ac:dyDescent="0.2">
      <c r="A185" s="1" t="s">
        <v>25</v>
      </c>
      <c r="B185" s="1" t="s">
        <v>42</v>
      </c>
      <c r="C185" s="5">
        <v>0</v>
      </c>
      <c r="D185" s="5">
        <v>0</v>
      </c>
      <c r="E185" s="6" t="str">
        <f t="shared" si="8"/>
        <v/>
      </c>
      <c r="F185" s="5">
        <v>437.60708</v>
      </c>
      <c r="G185" s="5">
        <v>252.73613</v>
      </c>
      <c r="H185" s="6">
        <f t="shared" si="9"/>
        <v>-0.42245877283338285</v>
      </c>
      <c r="I185" s="5">
        <v>299.59960999999998</v>
      </c>
      <c r="J185" s="6">
        <f t="shared" si="10"/>
        <v>-0.15642036383158175</v>
      </c>
      <c r="K185" s="5">
        <v>6919.4729500000003</v>
      </c>
      <c r="L185" s="5">
        <v>6323.7275</v>
      </c>
      <c r="M185" s="6">
        <f t="shared" si="11"/>
        <v>-8.6096940374627895E-2</v>
      </c>
    </row>
    <row r="186" spans="1:13" x14ac:dyDescent="0.2">
      <c r="A186" s="1" t="s">
        <v>26</v>
      </c>
      <c r="B186" s="1" t="s">
        <v>42</v>
      </c>
      <c r="C186" s="5">
        <v>141.90821</v>
      </c>
      <c r="D186" s="5">
        <v>535.35730000000001</v>
      </c>
      <c r="E186" s="6">
        <f t="shared" si="8"/>
        <v>2.772560445938963</v>
      </c>
      <c r="F186" s="5">
        <v>7043.2787600000001</v>
      </c>
      <c r="G186" s="5">
        <v>8083.1620899999998</v>
      </c>
      <c r="H186" s="6">
        <f t="shared" si="9"/>
        <v>0.14764193856782692</v>
      </c>
      <c r="I186" s="5">
        <v>8991.0752699999994</v>
      </c>
      <c r="J186" s="6">
        <f t="shared" si="10"/>
        <v>-0.10097937707510707</v>
      </c>
      <c r="K186" s="5">
        <v>52027.391430000003</v>
      </c>
      <c r="L186" s="5">
        <v>69208.099860000002</v>
      </c>
      <c r="M186" s="6">
        <f t="shared" si="11"/>
        <v>0.33022429066265402</v>
      </c>
    </row>
    <row r="187" spans="1:13" x14ac:dyDescent="0.2">
      <c r="A187" s="1" t="s">
        <v>27</v>
      </c>
      <c r="B187" s="1" t="s">
        <v>42</v>
      </c>
      <c r="C187" s="5">
        <v>0</v>
      </c>
      <c r="D187" s="5">
        <v>0</v>
      </c>
      <c r="E187" s="6" t="str">
        <f t="shared" si="8"/>
        <v/>
      </c>
      <c r="F187" s="5">
        <v>1244.9010000000001</v>
      </c>
      <c r="G187" s="5">
        <v>13.295870000000001</v>
      </c>
      <c r="H187" s="6">
        <f t="shared" si="9"/>
        <v>-0.98931973707146192</v>
      </c>
      <c r="I187" s="5">
        <v>2.3234499999999998</v>
      </c>
      <c r="J187" s="6">
        <f t="shared" si="10"/>
        <v>4.7224687426025964</v>
      </c>
      <c r="K187" s="5">
        <v>10890.65868</v>
      </c>
      <c r="L187" s="5">
        <v>486.79761000000002</v>
      </c>
      <c r="M187" s="6">
        <f t="shared" si="11"/>
        <v>-0.95530136199255122</v>
      </c>
    </row>
    <row r="188" spans="1:13" x14ac:dyDescent="0.2">
      <c r="A188" s="1" t="s">
        <v>28</v>
      </c>
      <c r="B188" s="1" t="s">
        <v>42</v>
      </c>
      <c r="C188" s="5">
        <v>6.1433099999999996</v>
      </c>
      <c r="D188" s="5">
        <v>131.37486000000001</v>
      </c>
      <c r="E188" s="6">
        <f t="shared" si="8"/>
        <v>20.385028592078214</v>
      </c>
      <c r="F188" s="5">
        <v>390.23694</v>
      </c>
      <c r="G188" s="5">
        <v>504.47784999999999</v>
      </c>
      <c r="H188" s="6">
        <f t="shared" si="9"/>
        <v>0.29274755485731307</v>
      </c>
      <c r="I188" s="5">
        <v>984.44842000000006</v>
      </c>
      <c r="J188" s="6">
        <f t="shared" si="10"/>
        <v>-0.48755278615816156</v>
      </c>
      <c r="K188" s="5">
        <v>4483.1312799999996</v>
      </c>
      <c r="L188" s="5">
        <v>3679.8409499999998</v>
      </c>
      <c r="M188" s="6">
        <f t="shared" si="11"/>
        <v>-0.17918063956405039</v>
      </c>
    </row>
    <row r="189" spans="1:13" x14ac:dyDescent="0.2">
      <c r="A189" s="1" t="s">
        <v>29</v>
      </c>
      <c r="B189" s="1" t="s">
        <v>42</v>
      </c>
      <c r="C189" s="5">
        <v>0</v>
      </c>
      <c r="D189" s="5">
        <v>60.78096</v>
      </c>
      <c r="E189" s="6" t="str">
        <f t="shared" ref="E189:E251" si="12">IF(C189=0,"",(D189/C189-1))</f>
        <v/>
      </c>
      <c r="F189" s="5">
        <v>733.50642000000005</v>
      </c>
      <c r="G189" s="5">
        <v>926.11393999999996</v>
      </c>
      <c r="H189" s="6">
        <f t="shared" ref="H189:H251" si="13">IF(F189=0,"",(G189/F189-1))</f>
        <v>0.26258464104513202</v>
      </c>
      <c r="I189" s="5">
        <v>676.53697</v>
      </c>
      <c r="J189" s="6">
        <f t="shared" ref="J189:J251" si="14">IF(I189=0,"",(G189/I189-1))</f>
        <v>0.36890366833907096</v>
      </c>
      <c r="K189" s="5">
        <v>9119.1386999999995</v>
      </c>
      <c r="L189" s="5">
        <v>5834.89102</v>
      </c>
      <c r="M189" s="6">
        <f t="shared" ref="M189:M251" si="15">IF(K189=0,"",(L189/K189-1))</f>
        <v>-0.36014888993847627</v>
      </c>
    </row>
    <row r="190" spans="1:13" x14ac:dyDescent="0.2">
      <c r="A190" s="1" t="s">
        <v>30</v>
      </c>
      <c r="B190" s="1" t="s">
        <v>42</v>
      </c>
      <c r="C190" s="5">
        <v>85.553510000000003</v>
      </c>
      <c r="D190" s="5">
        <v>193.56966</v>
      </c>
      <c r="E190" s="6">
        <f t="shared" si="12"/>
        <v>1.262556615152318</v>
      </c>
      <c r="F190" s="5">
        <v>2499.3761399999999</v>
      </c>
      <c r="G190" s="5">
        <v>2567.3506499999999</v>
      </c>
      <c r="H190" s="6">
        <f t="shared" si="13"/>
        <v>2.7196590746041194E-2</v>
      </c>
      <c r="I190" s="5">
        <v>1379.1563000000001</v>
      </c>
      <c r="J190" s="6">
        <f t="shared" si="14"/>
        <v>0.86153712236966884</v>
      </c>
      <c r="K190" s="5">
        <v>32153.137490000001</v>
      </c>
      <c r="L190" s="5">
        <v>28310.489379999999</v>
      </c>
      <c r="M190" s="6">
        <f t="shared" si="15"/>
        <v>-0.11951082880154729</v>
      </c>
    </row>
    <row r="191" spans="1:13" x14ac:dyDescent="0.2">
      <c r="A191" s="1" t="s">
        <v>31</v>
      </c>
      <c r="B191" s="1" t="s">
        <v>42</v>
      </c>
      <c r="C191" s="5">
        <v>52.444699999999997</v>
      </c>
      <c r="D191" s="5">
        <v>3.551E-2</v>
      </c>
      <c r="E191" s="6">
        <f t="shared" si="12"/>
        <v>-0.99932290584177241</v>
      </c>
      <c r="F191" s="5">
        <v>1221.9764399999999</v>
      </c>
      <c r="G191" s="5">
        <v>461.77539999999999</v>
      </c>
      <c r="H191" s="6">
        <f t="shared" si="13"/>
        <v>-0.62210777157045682</v>
      </c>
      <c r="I191" s="5">
        <v>382.05327999999997</v>
      </c>
      <c r="J191" s="6">
        <f t="shared" si="14"/>
        <v>0.20866754500838214</v>
      </c>
      <c r="K191" s="5">
        <v>6521.3269799999998</v>
      </c>
      <c r="L191" s="5">
        <v>5035.2601199999999</v>
      </c>
      <c r="M191" s="6">
        <f t="shared" si="15"/>
        <v>-0.22787798626837141</v>
      </c>
    </row>
    <row r="192" spans="1:13" x14ac:dyDescent="0.2">
      <c r="A192" s="1" t="s">
        <v>32</v>
      </c>
      <c r="B192" s="1" t="s">
        <v>42</v>
      </c>
      <c r="C192" s="5">
        <v>817.54480999999998</v>
      </c>
      <c r="D192" s="5">
        <v>866.97761000000003</v>
      </c>
      <c r="E192" s="6">
        <f t="shared" si="12"/>
        <v>6.0464942588284609E-2</v>
      </c>
      <c r="F192" s="5">
        <v>20760.363689999998</v>
      </c>
      <c r="G192" s="5">
        <v>16427.511770000001</v>
      </c>
      <c r="H192" s="6">
        <f t="shared" si="13"/>
        <v>-0.20870790053100452</v>
      </c>
      <c r="I192" s="5">
        <v>14066.45551</v>
      </c>
      <c r="J192" s="6">
        <f t="shared" si="14"/>
        <v>0.16785012104303743</v>
      </c>
      <c r="K192" s="5">
        <v>286126.50307999999</v>
      </c>
      <c r="L192" s="5">
        <v>261362.49591999999</v>
      </c>
      <c r="M192" s="6">
        <f t="shared" si="15"/>
        <v>-8.6549155333143224E-2</v>
      </c>
    </row>
    <row r="193" spans="1:13" x14ac:dyDescent="0.2">
      <c r="A193" s="1" t="s">
        <v>33</v>
      </c>
      <c r="B193" s="1" t="s">
        <v>42</v>
      </c>
      <c r="C193" s="5">
        <v>26.28</v>
      </c>
      <c r="D193" s="5">
        <v>0</v>
      </c>
      <c r="E193" s="6">
        <f t="shared" si="12"/>
        <v>-1</v>
      </c>
      <c r="F193" s="5">
        <v>26.28</v>
      </c>
      <c r="G193" s="5">
        <v>1.47488</v>
      </c>
      <c r="H193" s="6">
        <f t="shared" si="13"/>
        <v>-0.94387823439878238</v>
      </c>
      <c r="I193" s="5">
        <v>0</v>
      </c>
      <c r="J193" s="6" t="str">
        <f t="shared" si="14"/>
        <v/>
      </c>
      <c r="K193" s="5">
        <v>29.361809999999998</v>
      </c>
      <c r="L193" s="5">
        <v>6.6695000000000002</v>
      </c>
      <c r="M193" s="6">
        <f t="shared" si="15"/>
        <v>-0.77285119684379122</v>
      </c>
    </row>
    <row r="194" spans="1:13" x14ac:dyDescent="0.2">
      <c r="A194" s="2" t="s">
        <v>34</v>
      </c>
      <c r="B194" s="2" t="s">
        <v>42</v>
      </c>
      <c r="C194" s="7">
        <v>2344.3332399999999</v>
      </c>
      <c r="D194" s="7">
        <v>3290.6118200000001</v>
      </c>
      <c r="E194" s="8">
        <f t="shared" si="12"/>
        <v>0.40364508076505379</v>
      </c>
      <c r="F194" s="7">
        <v>78513.960850000003</v>
      </c>
      <c r="G194" s="7">
        <v>66055.343590000004</v>
      </c>
      <c r="H194" s="8">
        <f t="shared" si="13"/>
        <v>-0.15868027959768893</v>
      </c>
      <c r="I194" s="7">
        <v>67880.136119999996</v>
      </c>
      <c r="J194" s="8">
        <f t="shared" si="14"/>
        <v>-2.688257028203489E-2</v>
      </c>
      <c r="K194" s="7">
        <v>798914.89595000003</v>
      </c>
      <c r="L194" s="7">
        <v>751426.31447999994</v>
      </c>
      <c r="M194" s="8">
        <f t="shared" si="15"/>
        <v>-5.9441351902108197E-2</v>
      </c>
    </row>
    <row r="195" spans="1:13" x14ac:dyDescent="0.2">
      <c r="A195" s="1" t="s">
        <v>8</v>
      </c>
      <c r="B195" s="1" t="s">
        <v>43</v>
      </c>
      <c r="C195" s="5">
        <v>0</v>
      </c>
      <c r="D195" s="5">
        <v>0</v>
      </c>
      <c r="E195" s="6" t="str">
        <f t="shared" si="12"/>
        <v/>
      </c>
      <c r="F195" s="5">
        <v>0</v>
      </c>
      <c r="G195" s="5">
        <v>0</v>
      </c>
      <c r="H195" s="6" t="str">
        <f t="shared" si="13"/>
        <v/>
      </c>
      <c r="I195" s="5">
        <v>0</v>
      </c>
      <c r="J195" s="6" t="str">
        <f t="shared" si="14"/>
        <v/>
      </c>
      <c r="K195" s="5">
        <v>214.70204000000001</v>
      </c>
      <c r="L195" s="5">
        <v>0</v>
      </c>
      <c r="M195" s="6">
        <f t="shared" si="15"/>
        <v>-1</v>
      </c>
    </row>
    <row r="196" spans="1:13" x14ac:dyDescent="0.2">
      <c r="A196" s="1" t="s">
        <v>10</v>
      </c>
      <c r="B196" s="1" t="s">
        <v>43</v>
      </c>
      <c r="C196" s="5">
        <v>14.88</v>
      </c>
      <c r="D196" s="5">
        <v>9.5370000000000008</v>
      </c>
      <c r="E196" s="6">
        <f t="shared" si="12"/>
        <v>-0.35907258064516123</v>
      </c>
      <c r="F196" s="5">
        <v>124.34824</v>
      </c>
      <c r="G196" s="5">
        <v>77.111999999999995</v>
      </c>
      <c r="H196" s="6">
        <f t="shared" si="13"/>
        <v>-0.37987059567549974</v>
      </c>
      <c r="I196" s="5">
        <v>52.581000000000003</v>
      </c>
      <c r="J196" s="6">
        <f t="shared" si="14"/>
        <v>0.46653734238603284</v>
      </c>
      <c r="K196" s="5">
        <v>619.08424000000002</v>
      </c>
      <c r="L196" s="5">
        <v>613.56029999999998</v>
      </c>
      <c r="M196" s="6">
        <f t="shared" si="15"/>
        <v>-8.9227598492896965E-3</v>
      </c>
    </row>
    <row r="197" spans="1:13" x14ac:dyDescent="0.2">
      <c r="A197" s="1" t="s">
        <v>11</v>
      </c>
      <c r="B197" s="1" t="s">
        <v>43</v>
      </c>
      <c r="C197" s="5">
        <v>0</v>
      </c>
      <c r="D197" s="5">
        <v>0</v>
      </c>
      <c r="E197" s="6" t="str">
        <f t="shared" si="12"/>
        <v/>
      </c>
      <c r="F197" s="5">
        <v>0</v>
      </c>
      <c r="G197" s="5">
        <v>0</v>
      </c>
      <c r="H197" s="6" t="str">
        <f t="shared" si="13"/>
        <v/>
      </c>
      <c r="I197" s="5">
        <v>3.4634800000000001</v>
      </c>
      <c r="J197" s="6">
        <f t="shared" si="14"/>
        <v>-1</v>
      </c>
      <c r="K197" s="5">
        <v>0</v>
      </c>
      <c r="L197" s="5">
        <v>3.4634800000000001</v>
      </c>
      <c r="M197" s="6" t="str">
        <f t="shared" si="15"/>
        <v/>
      </c>
    </row>
    <row r="198" spans="1:13" x14ac:dyDescent="0.2">
      <c r="A198" s="1" t="s">
        <v>14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0.40077000000000002</v>
      </c>
      <c r="L198" s="5">
        <v>0</v>
      </c>
      <c r="M198" s="6">
        <f t="shared" si="15"/>
        <v>-1</v>
      </c>
    </row>
    <row r="199" spans="1:13" x14ac:dyDescent="0.2">
      <c r="A199" s="1" t="s">
        <v>17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0.34922999999999998</v>
      </c>
      <c r="L199" s="5">
        <v>0</v>
      </c>
      <c r="M199" s="6">
        <f t="shared" si="15"/>
        <v>-1</v>
      </c>
    </row>
    <row r="200" spans="1:13" x14ac:dyDescent="0.2">
      <c r="A200" s="1" t="s">
        <v>18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0.34303</v>
      </c>
      <c r="L200" s="5">
        <v>0</v>
      </c>
      <c r="M200" s="6">
        <f t="shared" si="15"/>
        <v>-1</v>
      </c>
    </row>
    <row r="201" spans="1:13" x14ac:dyDescent="0.2">
      <c r="A201" s="1" t="s">
        <v>21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0.84299999999999997</v>
      </c>
      <c r="H201" s="6" t="str">
        <f t="shared" si="13"/>
        <v/>
      </c>
      <c r="I201" s="5">
        <v>0</v>
      </c>
      <c r="J201" s="6" t="str">
        <f t="shared" si="14"/>
        <v/>
      </c>
      <c r="K201" s="5">
        <v>0</v>
      </c>
      <c r="L201" s="5">
        <v>75.211500000000001</v>
      </c>
      <c r="M201" s="6" t="str">
        <f t="shared" si="15"/>
        <v/>
      </c>
    </row>
    <row r="202" spans="1:13" x14ac:dyDescent="0.2">
      <c r="A202" s="1" t="s">
        <v>23</v>
      </c>
      <c r="B202" s="1" t="s">
        <v>43</v>
      </c>
      <c r="C202" s="5">
        <v>0</v>
      </c>
      <c r="D202" s="5">
        <v>3.2240000000000002</v>
      </c>
      <c r="E202" s="6" t="str">
        <f t="shared" si="12"/>
        <v/>
      </c>
      <c r="F202" s="5">
        <v>6.6040000000000001</v>
      </c>
      <c r="G202" s="5">
        <v>4.734</v>
      </c>
      <c r="H202" s="6">
        <f t="shared" si="13"/>
        <v>-0.28316172016959418</v>
      </c>
      <c r="I202" s="5">
        <v>1.0660000000000001</v>
      </c>
      <c r="J202" s="6">
        <f t="shared" si="14"/>
        <v>3.4409005628517821</v>
      </c>
      <c r="K202" s="5">
        <v>51.313479999999998</v>
      </c>
      <c r="L202" s="5">
        <v>44.966000000000001</v>
      </c>
      <c r="M202" s="6">
        <f t="shared" si="15"/>
        <v>-0.12370004918785471</v>
      </c>
    </row>
    <row r="203" spans="1:13" x14ac:dyDescent="0.2">
      <c r="A203" s="1" t="s">
        <v>24</v>
      </c>
      <c r="B203" s="1" t="s">
        <v>43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0</v>
      </c>
      <c r="H203" s="6" t="str">
        <f t="shared" si="13"/>
        <v/>
      </c>
      <c r="I203" s="5">
        <v>0</v>
      </c>
      <c r="J203" s="6" t="str">
        <f t="shared" si="14"/>
        <v/>
      </c>
      <c r="K203" s="5">
        <v>0</v>
      </c>
      <c r="L203" s="5">
        <v>135.27799999999999</v>
      </c>
      <c r="M203" s="6" t="str">
        <f t="shared" si="15"/>
        <v/>
      </c>
    </row>
    <row r="204" spans="1:13" x14ac:dyDescent="0.2">
      <c r="A204" s="1" t="s">
        <v>26</v>
      </c>
      <c r="B204" s="1" t="s">
        <v>43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1.2213700000000001</v>
      </c>
      <c r="L204" s="5">
        <v>0</v>
      </c>
      <c r="M204" s="6">
        <f t="shared" si="15"/>
        <v>-1</v>
      </c>
    </row>
    <row r="205" spans="1:13" x14ac:dyDescent="0.2">
      <c r="A205" s="1" t="s">
        <v>31</v>
      </c>
      <c r="B205" s="1" t="s">
        <v>43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</v>
      </c>
      <c r="H205" s="6" t="str">
        <f t="shared" si="13"/>
        <v/>
      </c>
      <c r="I205" s="5">
        <v>18.75</v>
      </c>
      <c r="J205" s="6">
        <f t="shared" si="14"/>
        <v>-1</v>
      </c>
      <c r="K205" s="5">
        <v>0</v>
      </c>
      <c r="L205" s="5">
        <v>18.75</v>
      </c>
      <c r="M205" s="6" t="str">
        <f t="shared" si="15"/>
        <v/>
      </c>
    </row>
    <row r="206" spans="1:13" x14ac:dyDescent="0.2">
      <c r="A206" s="2" t="s">
        <v>34</v>
      </c>
      <c r="B206" s="2" t="s">
        <v>43</v>
      </c>
      <c r="C206" s="7">
        <v>14.88</v>
      </c>
      <c r="D206" s="7">
        <v>12.760999999999999</v>
      </c>
      <c r="E206" s="8">
        <f t="shared" si="12"/>
        <v>-0.14240591397849467</v>
      </c>
      <c r="F206" s="7">
        <v>130.95223999999999</v>
      </c>
      <c r="G206" s="7">
        <v>82.688999999999993</v>
      </c>
      <c r="H206" s="8">
        <f t="shared" si="13"/>
        <v>-0.36855604760941851</v>
      </c>
      <c r="I206" s="7">
        <v>75.860479999999995</v>
      </c>
      <c r="J206" s="8">
        <f t="shared" si="14"/>
        <v>9.0014194479127951E-2</v>
      </c>
      <c r="K206" s="7">
        <v>887.41416000000004</v>
      </c>
      <c r="L206" s="7">
        <v>891.22928000000002</v>
      </c>
      <c r="M206" s="8">
        <f t="shared" si="15"/>
        <v>4.2991425784777437E-3</v>
      </c>
    </row>
    <row r="207" spans="1:13" x14ac:dyDescent="0.2">
      <c r="A207" s="1" t="s">
        <v>8</v>
      </c>
      <c r="B207" s="1" t="s">
        <v>44</v>
      </c>
      <c r="C207" s="5">
        <v>83.594880000000003</v>
      </c>
      <c r="D207" s="5">
        <v>198.78797</v>
      </c>
      <c r="E207" s="6">
        <f t="shared" si="12"/>
        <v>1.3779921688983823</v>
      </c>
      <c r="F207" s="5">
        <v>3775.1778399999998</v>
      </c>
      <c r="G207" s="5">
        <v>2145.3361199999999</v>
      </c>
      <c r="H207" s="6">
        <f t="shared" si="13"/>
        <v>-0.43172581241894559</v>
      </c>
      <c r="I207" s="5">
        <v>2490.5545099999999</v>
      </c>
      <c r="J207" s="6">
        <f t="shared" si="14"/>
        <v>-0.13861105573633881</v>
      </c>
      <c r="K207" s="5">
        <v>27992.762610000002</v>
      </c>
      <c r="L207" s="5">
        <v>20707.2114</v>
      </c>
      <c r="M207" s="6">
        <f t="shared" si="15"/>
        <v>-0.26026553046955592</v>
      </c>
    </row>
    <row r="208" spans="1:13" x14ac:dyDescent="0.2">
      <c r="A208" s="1" t="s">
        <v>10</v>
      </c>
      <c r="B208" s="1" t="s">
        <v>44</v>
      </c>
      <c r="C208" s="5">
        <v>5.0910000000000002</v>
      </c>
      <c r="D208" s="5">
        <v>22.390499999999999</v>
      </c>
      <c r="E208" s="6">
        <f t="shared" si="12"/>
        <v>3.3980553918680023</v>
      </c>
      <c r="F208" s="5">
        <v>550.31191999999999</v>
      </c>
      <c r="G208" s="5">
        <v>464.92723999999998</v>
      </c>
      <c r="H208" s="6">
        <f t="shared" si="13"/>
        <v>-0.15515687902962383</v>
      </c>
      <c r="I208" s="5">
        <v>431.59120000000001</v>
      </c>
      <c r="J208" s="6">
        <f t="shared" si="14"/>
        <v>7.7239851044228924E-2</v>
      </c>
      <c r="K208" s="5">
        <v>6100.259</v>
      </c>
      <c r="L208" s="5">
        <v>4463.0071799999996</v>
      </c>
      <c r="M208" s="6">
        <f t="shared" si="15"/>
        <v>-0.26839054210649094</v>
      </c>
    </row>
    <row r="209" spans="1:13" x14ac:dyDescent="0.2">
      <c r="A209" s="1" t="s">
        <v>11</v>
      </c>
      <c r="B209" s="1" t="s">
        <v>44</v>
      </c>
      <c r="C209" s="5">
        <v>22.212340000000001</v>
      </c>
      <c r="D209" s="5">
        <v>0</v>
      </c>
      <c r="E209" s="6">
        <f t="shared" si="12"/>
        <v>-1</v>
      </c>
      <c r="F209" s="5">
        <v>378.44920000000002</v>
      </c>
      <c r="G209" s="5">
        <v>324.57835</v>
      </c>
      <c r="H209" s="6">
        <f t="shared" si="13"/>
        <v>-0.14234631755067795</v>
      </c>
      <c r="I209" s="5">
        <v>321.14076</v>
      </c>
      <c r="J209" s="6">
        <f t="shared" si="14"/>
        <v>1.0704309225649133E-2</v>
      </c>
      <c r="K209" s="5">
        <v>3446.4426899999999</v>
      </c>
      <c r="L209" s="5">
        <v>2725.0465800000002</v>
      </c>
      <c r="M209" s="6">
        <f t="shared" si="15"/>
        <v>-0.20931614852994984</v>
      </c>
    </row>
    <row r="210" spans="1:13" x14ac:dyDescent="0.2">
      <c r="A210" s="1" t="s">
        <v>12</v>
      </c>
      <c r="B210" s="1" t="s">
        <v>44</v>
      </c>
      <c r="C210" s="5">
        <v>0</v>
      </c>
      <c r="D210" s="5">
        <v>0</v>
      </c>
      <c r="E210" s="6" t="str">
        <f t="shared" si="12"/>
        <v/>
      </c>
      <c r="F210" s="5">
        <v>1.66584</v>
      </c>
      <c r="G210" s="5">
        <v>0</v>
      </c>
      <c r="H210" s="6">
        <f t="shared" si="13"/>
        <v>-1</v>
      </c>
      <c r="I210" s="5">
        <v>0.56032000000000004</v>
      </c>
      <c r="J210" s="6">
        <f t="shared" si="14"/>
        <v>-1</v>
      </c>
      <c r="K210" s="5">
        <v>67.599069999999998</v>
      </c>
      <c r="L210" s="5">
        <v>56.217359999999999</v>
      </c>
      <c r="M210" s="6">
        <f t="shared" si="15"/>
        <v>-0.1683708074682092</v>
      </c>
    </row>
    <row r="211" spans="1:13" x14ac:dyDescent="0.2">
      <c r="A211" s="1" t="s">
        <v>13</v>
      </c>
      <c r="B211" s="1" t="s">
        <v>44</v>
      </c>
      <c r="C211" s="5">
        <v>0</v>
      </c>
      <c r="D211" s="5">
        <v>0</v>
      </c>
      <c r="E211" s="6" t="str">
        <f t="shared" si="12"/>
        <v/>
      </c>
      <c r="F211" s="5">
        <v>0</v>
      </c>
      <c r="G211" s="5">
        <v>0</v>
      </c>
      <c r="H211" s="6" t="str">
        <f t="shared" si="13"/>
        <v/>
      </c>
      <c r="I211" s="5">
        <v>1.7613000000000001</v>
      </c>
      <c r="J211" s="6">
        <f t="shared" si="14"/>
        <v>-1</v>
      </c>
      <c r="K211" s="5">
        <v>106.84697</v>
      </c>
      <c r="L211" s="5">
        <v>49.033740000000002</v>
      </c>
      <c r="M211" s="6">
        <f t="shared" si="15"/>
        <v>-0.54108441259494766</v>
      </c>
    </row>
    <row r="212" spans="1:13" x14ac:dyDescent="0.2">
      <c r="A212" s="1" t="s">
        <v>14</v>
      </c>
      <c r="B212" s="1" t="s">
        <v>44</v>
      </c>
      <c r="C212" s="5">
        <v>0</v>
      </c>
      <c r="D212" s="5">
        <v>0</v>
      </c>
      <c r="E212" s="6" t="str">
        <f t="shared" si="12"/>
        <v/>
      </c>
      <c r="F212" s="5">
        <v>23.640840000000001</v>
      </c>
      <c r="G212" s="5">
        <v>102.43901</v>
      </c>
      <c r="H212" s="6">
        <f t="shared" si="13"/>
        <v>3.3331374858084564</v>
      </c>
      <c r="I212" s="5">
        <v>37.078659999999999</v>
      </c>
      <c r="J212" s="6">
        <f t="shared" si="14"/>
        <v>1.7627484380503504</v>
      </c>
      <c r="K212" s="5">
        <v>382.68768999999998</v>
      </c>
      <c r="L212" s="5">
        <v>795.43836999999996</v>
      </c>
      <c r="M212" s="6">
        <f t="shared" si="15"/>
        <v>1.0785575046848255</v>
      </c>
    </row>
    <row r="213" spans="1:13" x14ac:dyDescent="0.2">
      <c r="A213" s="1" t="s">
        <v>16</v>
      </c>
      <c r="B213" s="1" t="s">
        <v>44</v>
      </c>
      <c r="C213" s="5">
        <v>0</v>
      </c>
      <c r="D213" s="5">
        <v>0</v>
      </c>
      <c r="E213" s="6" t="str">
        <f t="shared" si="12"/>
        <v/>
      </c>
      <c r="F213" s="5">
        <v>0</v>
      </c>
      <c r="G213" s="5">
        <v>0</v>
      </c>
      <c r="H213" s="6" t="str">
        <f t="shared" si="13"/>
        <v/>
      </c>
      <c r="I213" s="5">
        <v>0</v>
      </c>
      <c r="J213" s="6" t="str">
        <f t="shared" si="14"/>
        <v/>
      </c>
      <c r="K213" s="5">
        <v>1.222</v>
      </c>
      <c r="L213" s="5">
        <v>3.73</v>
      </c>
      <c r="M213" s="6">
        <f t="shared" si="15"/>
        <v>2.0523731587561374</v>
      </c>
    </row>
    <row r="214" spans="1:13" x14ac:dyDescent="0.2">
      <c r="A214" s="1" t="s">
        <v>17</v>
      </c>
      <c r="B214" s="1" t="s">
        <v>44</v>
      </c>
      <c r="C214" s="5">
        <v>0</v>
      </c>
      <c r="D214" s="5">
        <v>0</v>
      </c>
      <c r="E214" s="6" t="str">
        <f t="shared" si="12"/>
        <v/>
      </c>
      <c r="F214" s="5">
        <v>9.7785299999999999</v>
      </c>
      <c r="G214" s="5">
        <v>0</v>
      </c>
      <c r="H214" s="6">
        <f t="shared" si="13"/>
        <v>-1</v>
      </c>
      <c r="I214" s="5">
        <v>7.41418</v>
      </c>
      <c r="J214" s="6">
        <f t="shared" si="14"/>
        <v>-1</v>
      </c>
      <c r="K214" s="5">
        <v>87.980509999999995</v>
      </c>
      <c r="L214" s="5">
        <v>108.25968</v>
      </c>
      <c r="M214" s="6">
        <f t="shared" si="15"/>
        <v>0.23049616329798517</v>
      </c>
    </row>
    <row r="215" spans="1:13" x14ac:dyDescent="0.2">
      <c r="A215" s="1" t="s">
        <v>18</v>
      </c>
      <c r="B215" s="1" t="s">
        <v>44</v>
      </c>
      <c r="C215" s="5">
        <v>0</v>
      </c>
      <c r="D215" s="5">
        <v>0</v>
      </c>
      <c r="E215" s="6" t="str">
        <f t="shared" si="12"/>
        <v/>
      </c>
      <c r="F215" s="5">
        <v>11.16348</v>
      </c>
      <c r="G215" s="5">
        <v>3.0401500000000001</v>
      </c>
      <c r="H215" s="6">
        <f t="shared" si="13"/>
        <v>-0.7276700455413545</v>
      </c>
      <c r="I215" s="5">
        <v>33.088760000000001</v>
      </c>
      <c r="J215" s="6">
        <f t="shared" si="14"/>
        <v>-0.90812136810203825</v>
      </c>
      <c r="K215" s="5">
        <v>148.01067</v>
      </c>
      <c r="L215" s="5">
        <v>218.90074000000001</v>
      </c>
      <c r="M215" s="6">
        <f t="shared" si="15"/>
        <v>0.47895242957821904</v>
      </c>
    </row>
    <row r="216" spans="1:13" x14ac:dyDescent="0.2">
      <c r="A216" s="1" t="s">
        <v>19</v>
      </c>
      <c r="B216" s="1" t="s">
        <v>44</v>
      </c>
      <c r="C216" s="5">
        <v>2.6087099999999999</v>
      </c>
      <c r="D216" s="5">
        <v>0</v>
      </c>
      <c r="E216" s="6">
        <f t="shared" si="12"/>
        <v>-1</v>
      </c>
      <c r="F216" s="5">
        <v>15.488709999999999</v>
      </c>
      <c r="G216" s="5">
        <v>22.9178</v>
      </c>
      <c r="H216" s="6">
        <f t="shared" si="13"/>
        <v>0.47964549662302414</v>
      </c>
      <c r="I216" s="5">
        <v>0</v>
      </c>
      <c r="J216" s="6" t="str">
        <f t="shared" si="14"/>
        <v/>
      </c>
      <c r="K216" s="5">
        <v>130.04535999999999</v>
      </c>
      <c r="L216" s="5">
        <v>272.32751000000002</v>
      </c>
      <c r="M216" s="6">
        <f t="shared" si="15"/>
        <v>1.0940963214681405</v>
      </c>
    </row>
    <row r="217" spans="1:13" x14ac:dyDescent="0.2">
      <c r="A217" s="1" t="s">
        <v>20</v>
      </c>
      <c r="B217" s="1" t="s">
        <v>44</v>
      </c>
      <c r="C217" s="5">
        <v>5.6941600000000001</v>
      </c>
      <c r="D217" s="5">
        <v>0</v>
      </c>
      <c r="E217" s="6">
        <f t="shared" si="12"/>
        <v>-1</v>
      </c>
      <c r="F217" s="5">
        <v>73.959029999999998</v>
      </c>
      <c r="G217" s="5">
        <v>195.73245</v>
      </c>
      <c r="H217" s="6">
        <f t="shared" si="13"/>
        <v>1.6464983383367793</v>
      </c>
      <c r="I217" s="5">
        <v>192.91486</v>
      </c>
      <c r="J217" s="6">
        <f t="shared" si="14"/>
        <v>1.4605354921855218E-2</v>
      </c>
      <c r="K217" s="5">
        <v>1621.8267599999999</v>
      </c>
      <c r="L217" s="5">
        <v>1967.7366099999999</v>
      </c>
      <c r="M217" s="6">
        <f t="shared" si="15"/>
        <v>0.2132840933022957</v>
      </c>
    </row>
    <row r="218" spans="1:13" x14ac:dyDescent="0.2">
      <c r="A218" s="1" t="s">
        <v>21</v>
      </c>
      <c r="B218" s="1" t="s">
        <v>44</v>
      </c>
      <c r="C218" s="5">
        <v>10.7841</v>
      </c>
      <c r="D218" s="5">
        <v>12.446960000000001</v>
      </c>
      <c r="E218" s="6">
        <f t="shared" si="12"/>
        <v>0.15419552860229424</v>
      </c>
      <c r="F218" s="5">
        <v>811.68685000000005</v>
      </c>
      <c r="G218" s="5">
        <v>483.54403000000002</v>
      </c>
      <c r="H218" s="6">
        <f t="shared" si="13"/>
        <v>-0.40427268225424617</v>
      </c>
      <c r="I218" s="5">
        <v>462.11971</v>
      </c>
      <c r="J218" s="6">
        <f t="shared" si="14"/>
        <v>4.6360974302524394E-2</v>
      </c>
      <c r="K218" s="5">
        <v>6391.8654399999996</v>
      </c>
      <c r="L218" s="5">
        <v>3909.5193599999998</v>
      </c>
      <c r="M218" s="6">
        <f t="shared" si="15"/>
        <v>-0.38836019051114445</v>
      </c>
    </row>
    <row r="219" spans="1:13" x14ac:dyDescent="0.2">
      <c r="A219" s="1" t="s">
        <v>22</v>
      </c>
      <c r="B219" s="1" t="s">
        <v>44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0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11.858320000000001</v>
      </c>
      <c r="L219" s="5">
        <v>1.71736</v>
      </c>
      <c r="M219" s="6">
        <f t="shared" si="15"/>
        <v>-0.85517678726834834</v>
      </c>
    </row>
    <row r="220" spans="1:13" x14ac:dyDescent="0.2">
      <c r="A220" s="1" t="s">
        <v>23</v>
      </c>
      <c r="B220" s="1" t="s">
        <v>44</v>
      </c>
      <c r="C220" s="5">
        <v>17.216000000000001</v>
      </c>
      <c r="D220" s="5">
        <v>14.484</v>
      </c>
      <c r="E220" s="6">
        <f t="shared" si="12"/>
        <v>-0.15868959107806702</v>
      </c>
      <c r="F220" s="5">
        <v>422.76898</v>
      </c>
      <c r="G220" s="5">
        <v>233.59917999999999</v>
      </c>
      <c r="H220" s="6">
        <f t="shared" si="13"/>
        <v>-0.4474543047127062</v>
      </c>
      <c r="I220" s="5">
        <v>284.02071000000001</v>
      </c>
      <c r="J220" s="6">
        <f t="shared" si="14"/>
        <v>-0.17752765282503524</v>
      </c>
      <c r="K220" s="5">
        <v>3074.3064399999998</v>
      </c>
      <c r="L220" s="5">
        <v>2493.3625299999999</v>
      </c>
      <c r="M220" s="6">
        <f t="shared" si="15"/>
        <v>-0.18896747000926817</v>
      </c>
    </row>
    <row r="221" spans="1:13" x14ac:dyDescent="0.2">
      <c r="A221" s="1" t="s">
        <v>24</v>
      </c>
      <c r="B221" s="1" t="s">
        <v>44</v>
      </c>
      <c r="C221" s="5">
        <v>0</v>
      </c>
      <c r="D221" s="5">
        <v>0</v>
      </c>
      <c r="E221" s="6" t="str">
        <f t="shared" si="12"/>
        <v/>
      </c>
      <c r="F221" s="5">
        <v>245.43364</v>
      </c>
      <c r="G221" s="5">
        <v>171.3117</v>
      </c>
      <c r="H221" s="6">
        <f t="shared" si="13"/>
        <v>-0.30200399586625537</v>
      </c>
      <c r="I221" s="5">
        <v>243.94621000000001</v>
      </c>
      <c r="J221" s="6">
        <f t="shared" si="14"/>
        <v>-0.29774805683597216</v>
      </c>
      <c r="K221" s="5">
        <v>2680.6644099999999</v>
      </c>
      <c r="L221" s="5">
        <v>3658.31223</v>
      </c>
      <c r="M221" s="6">
        <f t="shared" si="15"/>
        <v>0.36470354750597078</v>
      </c>
    </row>
    <row r="222" spans="1:13" x14ac:dyDescent="0.2">
      <c r="A222" s="1" t="s">
        <v>25</v>
      </c>
      <c r="B222" s="1" t="s">
        <v>44</v>
      </c>
      <c r="C222" s="5">
        <v>0</v>
      </c>
      <c r="D222" s="5">
        <v>0</v>
      </c>
      <c r="E222" s="6" t="str">
        <f t="shared" si="12"/>
        <v/>
      </c>
      <c r="F222" s="5">
        <v>74.940399999999997</v>
      </c>
      <c r="G222" s="5">
        <v>2.1045600000000002</v>
      </c>
      <c r="H222" s="6">
        <f t="shared" si="13"/>
        <v>-0.9719168832832491</v>
      </c>
      <c r="I222" s="5">
        <v>25.61562</v>
      </c>
      <c r="J222" s="6">
        <f t="shared" si="14"/>
        <v>-0.91784075497684614</v>
      </c>
      <c r="K222" s="5">
        <v>252.58601999999999</v>
      </c>
      <c r="L222" s="5">
        <v>308.94211999999999</v>
      </c>
      <c r="M222" s="6">
        <f t="shared" si="15"/>
        <v>0.2231164654322515</v>
      </c>
    </row>
    <row r="223" spans="1:13" x14ac:dyDescent="0.2">
      <c r="A223" s="1" t="s">
        <v>26</v>
      </c>
      <c r="B223" s="1" t="s">
        <v>44</v>
      </c>
      <c r="C223" s="5">
        <v>0</v>
      </c>
      <c r="D223" s="5">
        <v>0</v>
      </c>
      <c r="E223" s="6" t="str">
        <f t="shared" si="12"/>
        <v/>
      </c>
      <c r="F223" s="5">
        <v>70.882930000000002</v>
      </c>
      <c r="G223" s="5">
        <v>46.670180000000002</v>
      </c>
      <c r="H223" s="6">
        <f t="shared" si="13"/>
        <v>-0.3415878830065292</v>
      </c>
      <c r="I223" s="5">
        <v>86.277640000000005</v>
      </c>
      <c r="J223" s="6">
        <f t="shared" si="14"/>
        <v>-0.45906981229435573</v>
      </c>
      <c r="K223" s="5">
        <v>829.72024999999996</v>
      </c>
      <c r="L223" s="5">
        <v>649.60379</v>
      </c>
      <c r="M223" s="6">
        <f t="shared" si="15"/>
        <v>-0.21708094987437032</v>
      </c>
    </row>
    <row r="224" spans="1:13" x14ac:dyDescent="0.2">
      <c r="A224" s="1" t="s">
        <v>27</v>
      </c>
      <c r="B224" s="1" t="s">
        <v>44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2.25183</v>
      </c>
      <c r="L224" s="5">
        <v>0</v>
      </c>
      <c r="M224" s="6">
        <f t="shared" si="15"/>
        <v>-1</v>
      </c>
    </row>
    <row r="225" spans="1:13" x14ac:dyDescent="0.2">
      <c r="A225" s="1" t="s">
        <v>28</v>
      </c>
      <c r="B225" s="1" t="s">
        <v>44</v>
      </c>
      <c r="C225" s="5">
        <v>2.2739199999999999</v>
      </c>
      <c r="D225" s="5">
        <v>0.376</v>
      </c>
      <c r="E225" s="6">
        <f t="shared" si="12"/>
        <v>-0.8346467773712356</v>
      </c>
      <c r="F225" s="5">
        <v>46.748660000000001</v>
      </c>
      <c r="G225" s="5">
        <v>146.3083</v>
      </c>
      <c r="H225" s="6">
        <f t="shared" si="13"/>
        <v>2.1296790111203188</v>
      </c>
      <c r="I225" s="5">
        <v>170.44114999999999</v>
      </c>
      <c r="J225" s="6">
        <f t="shared" si="14"/>
        <v>-0.14159051379317722</v>
      </c>
      <c r="K225" s="5">
        <v>560.49684999999999</v>
      </c>
      <c r="L225" s="5">
        <v>1770.7003400000001</v>
      </c>
      <c r="M225" s="6">
        <f t="shared" si="15"/>
        <v>2.1591619828015092</v>
      </c>
    </row>
    <row r="226" spans="1:13" x14ac:dyDescent="0.2">
      <c r="A226" s="1" t="s">
        <v>29</v>
      </c>
      <c r="B226" s="1" t="s">
        <v>44</v>
      </c>
      <c r="C226" s="5">
        <v>0</v>
      </c>
      <c r="D226" s="5">
        <v>23.183</v>
      </c>
      <c r="E226" s="6" t="str">
        <f t="shared" si="12"/>
        <v/>
      </c>
      <c r="F226" s="5">
        <v>106.54828000000001</v>
      </c>
      <c r="G226" s="5">
        <v>23.183</v>
      </c>
      <c r="H226" s="6">
        <f t="shared" si="13"/>
        <v>-0.78241788605128115</v>
      </c>
      <c r="I226" s="5">
        <v>88.857609999999994</v>
      </c>
      <c r="J226" s="6">
        <f t="shared" si="14"/>
        <v>-0.73909944235502167</v>
      </c>
      <c r="K226" s="5">
        <v>135.37464</v>
      </c>
      <c r="L226" s="5">
        <v>689.78201999999999</v>
      </c>
      <c r="M226" s="6">
        <f t="shared" si="15"/>
        <v>4.0953562646593191</v>
      </c>
    </row>
    <row r="227" spans="1:13" x14ac:dyDescent="0.2">
      <c r="A227" s="1" t="s">
        <v>30</v>
      </c>
      <c r="B227" s="1" t="s">
        <v>44</v>
      </c>
      <c r="C227" s="5">
        <v>0</v>
      </c>
      <c r="D227" s="5">
        <v>0</v>
      </c>
      <c r="E227" s="6" t="str">
        <f t="shared" si="12"/>
        <v/>
      </c>
      <c r="F227" s="5">
        <v>0</v>
      </c>
      <c r="G227" s="5">
        <v>3.8996</v>
      </c>
      <c r="H227" s="6" t="str">
        <f t="shared" si="13"/>
        <v/>
      </c>
      <c r="I227" s="5">
        <v>2.4982899999999999</v>
      </c>
      <c r="J227" s="6">
        <f t="shared" si="14"/>
        <v>0.56090766084001453</v>
      </c>
      <c r="K227" s="5">
        <v>35.974429999999998</v>
      </c>
      <c r="L227" s="5">
        <v>127.53042000000001</v>
      </c>
      <c r="M227" s="6">
        <f t="shared" si="15"/>
        <v>2.5450296224290425</v>
      </c>
    </row>
    <row r="228" spans="1:13" x14ac:dyDescent="0.2">
      <c r="A228" s="1" t="s">
        <v>31</v>
      </c>
      <c r="B228" s="1" t="s">
        <v>44</v>
      </c>
      <c r="C228" s="5">
        <v>0</v>
      </c>
      <c r="D228" s="5">
        <v>0</v>
      </c>
      <c r="E228" s="6" t="str">
        <f t="shared" si="12"/>
        <v/>
      </c>
      <c r="F228" s="5">
        <v>0.92800000000000005</v>
      </c>
      <c r="G228" s="5">
        <v>1.44</v>
      </c>
      <c r="H228" s="6">
        <f t="shared" si="13"/>
        <v>0.55172413793103425</v>
      </c>
      <c r="I228" s="5">
        <v>0.22670000000000001</v>
      </c>
      <c r="J228" s="6">
        <f t="shared" si="14"/>
        <v>5.3520070577856194</v>
      </c>
      <c r="K228" s="5">
        <v>214.94345999999999</v>
      </c>
      <c r="L228" s="5">
        <v>65.298140000000004</v>
      </c>
      <c r="M228" s="6">
        <f t="shared" si="15"/>
        <v>-0.69620783065462888</v>
      </c>
    </row>
    <row r="229" spans="1:13" x14ac:dyDescent="0.2">
      <c r="A229" s="1" t="s">
        <v>32</v>
      </c>
      <c r="B229" s="1" t="s">
        <v>44</v>
      </c>
      <c r="C229" s="5">
        <v>4.6703000000000001</v>
      </c>
      <c r="D229" s="5">
        <v>3.7751800000000002</v>
      </c>
      <c r="E229" s="6">
        <f t="shared" si="12"/>
        <v>-0.19166220585401361</v>
      </c>
      <c r="F229" s="5">
        <v>107.98142</v>
      </c>
      <c r="G229" s="5">
        <v>50.790990000000001</v>
      </c>
      <c r="H229" s="6">
        <f t="shared" si="13"/>
        <v>-0.52963213486171967</v>
      </c>
      <c r="I229" s="5">
        <v>33.715110000000003</v>
      </c>
      <c r="J229" s="6">
        <f t="shared" si="14"/>
        <v>0.5064755832029022</v>
      </c>
      <c r="K229" s="5">
        <v>6857.3316500000001</v>
      </c>
      <c r="L229" s="5">
        <v>4661.3594700000003</v>
      </c>
      <c r="M229" s="6">
        <f t="shared" si="15"/>
        <v>-0.32023712605470955</v>
      </c>
    </row>
    <row r="230" spans="1:13" x14ac:dyDescent="0.2">
      <c r="A230" s="1" t="s">
        <v>33</v>
      </c>
      <c r="B230" s="1" t="s">
        <v>44</v>
      </c>
      <c r="C230" s="5">
        <v>0</v>
      </c>
      <c r="D230" s="5">
        <v>0</v>
      </c>
      <c r="E230" s="6" t="str">
        <f t="shared" si="12"/>
        <v/>
      </c>
      <c r="F230" s="5">
        <v>0</v>
      </c>
      <c r="G230" s="5">
        <v>0</v>
      </c>
      <c r="H230" s="6" t="str">
        <f t="shared" si="13"/>
        <v/>
      </c>
      <c r="I230" s="5">
        <v>0</v>
      </c>
      <c r="J230" s="6" t="str">
        <f t="shared" si="14"/>
        <v/>
      </c>
      <c r="K230" s="5">
        <v>40.517829999999996</v>
      </c>
      <c r="L230" s="5">
        <v>11.219849999999999</v>
      </c>
      <c r="M230" s="6">
        <f t="shared" si="15"/>
        <v>-0.72308857606638854</v>
      </c>
    </row>
    <row r="231" spans="1:13" x14ac:dyDescent="0.2">
      <c r="A231" s="2" t="s">
        <v>34</v>
      </c>
      <c r="B231" s="2" t="s">
        <v>44</v>
      </c>
      <c r="C231" s="7">
        <v>154.14541</v>
      </c>
      <c r="D231" s="7">
        <v>275.44360999999998</v>
      </c>
      <c r="E231" s="8">
        <f t="shared" si="12"/>
        <v>0.78690763481053372</v>
      </c>
      <c r="F231" s="7">
        <v>6760.0545499999998</v>
      </c>
      <c r="G231" s="7">
        <v>4421.8226599999998</v>
      </c>
      <c r="H231" s="8">
        <f t="shared" si="13"/>
        <v>-0.34588950025558596</v>
      </c>
      <c r="I231" s="7">
        <v>4914.0632999999998</v>
      </c>
      <c r="J231" s="8">
        <f t="shared" si="14"/>
        <v>-0.10016978006774968</v>
      </c>
      <c r="K231" s="7">
        <v>61207.044900000001</v>
      </c>
      <c r="L231" s="7">
        <v>49751.575750000004</v>
      </c>
      <c r="M231" s="8">
        <f t="shared" si="15"/>
        <v>-0.18715932404049129</v>
      </c>
    </row>
    <row r="232" spans="1:13" x14ac:dyDescent="0.2">
      <c r="A232" s="1" t="s">
        <v>8</v>
      </c>
      <c r="B232" s="1" t="s">
        <v>45</v>
      </c>
      <c r="C232" s="5">
        <v>0</v>
      </c>
      <c r="D232" s="5">
        <v>11.24174</v>
      </c>
      <c r="E232" s="6" t="str">
        <f t="shared" si="12"/>
        <v/>
      </c>
      <c r="F232" s="5">
        <v>222.95169999999999</v>
      </c>
      <c r="G232" s="5">
        <v>76.758179999999996</v>
      </c>
      <c r="H232" s="6">
        <f t="shared" si="13"/>
        <v>-0.65571834617094193</v>
      </c>
      <c r="I232" s="5">
        <v>305.91095000000001</v>
      </c>
      <c r="J232" s="6">
        <f t="shared" si="14"/>
        <v>-0.7490832544568935</v>
      </c>
      <c r="K232" s="5">
        <v>3018.4380000000001</v>
      </c>
      <c r="L232" s="5">
        <v>2202.8351200000002</v>
      </c>
      <c r="M232" s="6">
        <f t="shared" si="15"/>
        <v>-0.2702069348451086</v>
      </c>
    </row>
    <row r="233" spans="1:13" x14ac:dyDescent="0.2">
      <c r="A233" s="1" t="s">
        <v>10</v>
      </c>
      <c r="B233" s="1" t="s">
        <v>45</v>
      </c>
      <c r="C233" s="5">
        <v>0</v>
      </c>
      <c r="D233" s="5">
        <v>0</v>
      </c>
      <c r="E233" s="6" t="str">
        <f t="shared" si="12"/>
        <v/>
      </c>
      <c r="F233" s="5">
        <v>29.63748</v>
      </c>
      <c r="G233" s="5">
        <v>137.44153</v>
      </c>
      <c r="H233" s="6">
        <f t="shared" si="13"/>
        <v>3.6374229522887909</v>
      </c>
      <c r="I233" s="5">
        <v>48.496859999999998</v>
      </c>
      <c r="J233" s="6">
        <f t="shared" si="14"/>
        <v>1.8340294608764363</v>
      </c>
      <c r="K233" s="5">
        <v>766.76176999999996</v>
      </c>
      <c r="L233" s="5">
        <v>1305.5278900000001</v>
      </c>
      <c r="M233" s="6">
        <f t="shared" si="15"/>
        <v>0.70265125503062076</v>
      </c>
    </row>
    <row r="234" spans="1:13" x14ac:dyDescent="0.2">
      <c r="A234" s="1" t="s">
        <v>11</v>
      </c>
      <c r="B234" s="1" t="s">
        <v>45</v>
      </c>
      <c r="C234" s="5">
        <v>0.41</v>
      </c>
      <c r="D234" s="5">
        <v>0</v>
      </c>
      <c r="E234" s="6">
        <f t="shared" si="12"/>
        <v>-1</v>
      </c>
      <c r="F234" s="5">
        <v>821.07068000000004</v>
      </c>
      <c r="G234" s="5">
        <v>1263.4661699999999</v>
      </c>
      <c r="H234" s="6">
        <f t="shared" si="13"/>
        <v>0.53880317587275184</v>
      </c>
      <c r="I234" s="5">
        <v>915.88923</v>
      </c>
      <c r="J234" s="6">
        <f t="shared" si="14"/>
        <v>0.37949669961726684</v>
      </c>
      <c r="K234" s="5">
        <v>9215.1311600000008</v>
      </c>
      <c r="L234" s="5">
        <v>8479.9852300000002</v>
      </c>
      <c r="M234" s="6">
        <f t="shared" si="15"/>
        <v>-7.977595947749927E-2</v>
      </c>
    </row>
    <row r="235" spans="1:13" x14ac:dyDescent="0.2">
      <c r="A235" s="1" t="s">
        <v>12</v>
      </c>
      <c r="B235" s="1" t="s">
        <v>45</v>
      </c>
      <c r="C235" s="5">
        <v>0</v>
      </c>
      <c r="D235" s="5">
        <v>0</v>
      </c>
      <c r="E235" s="6" t="str">
        <f t="shared" si="12"/>
        <v/>
      </c>
      <c r="F235" s="5">
        <v>16.338660000000001</v>
      </c>
      <c r="G235" s="5">
        <v>24.466729999999998</v>
      </c>
      <c r="H235" s="6">
        <f t="shared" si="13"/>
        <v>0.49747470110767944</v>
      </c>
      <c r="I235" s="5">
        <v>39.708680000000001</v>
      </c>
      <c r="J235" s="6">
        <f t="shared" si="14"/>
        <v>-0.38384428794913361</v>
      </c>
      <c r="K235" s="5">
        <v>281.28091999999998</v>
      </c>
      <c r="L235" s="5">
        <v>197.76516000000001</v>
      </c>
      <c r="M235" s="6">
        <f t="shared" si="15"/>
        <v>-0.29691228256790392</v>
      </c>
    </row>
    <row r="236" spans="1:13" x14ac:dyDescent="0.2">
      <c r="A236" s="1" t="s">
        <v>13</v>
      </c>
      <c r="B236" s="1" t="s">
        <v>45</v>
      </c>
      <c r="C236" s="5">
        <v>0</v>
      </c>
      <c r="D236" s="5">
        <v>0</v>
      </c>
      <c r="E236" s="6" t="str">
        <f t="shared" si="12"/>
        <v/>
      </c>
      <c r="F236" s="5">
        <v>0</v>
      </c>
      <c r="G236" s="5">
        <v>0</v>
      </c>
      <c r="H236" s="6" t="str">
        <f t="shared" si="13"/>
        <v/>
      </c>
      <c r="I236" s="5">
        <v>0</v>
      </c>
      <c r="J236" s="6" t="str">
        <f t="shared" si="14"/>
        <v/>
      </c>
      <c r="K236" s="5">
        <v>4.0994099999999998</v>
      </c>
      <c r="L236" s="5">
        <v>0.30717</v>
      </c>
      <c r="M236" s="6">
        <f t="shared" si="15"/>
        <v>-0.92506970515269271</v>
      </c>
    </row>
    <row r="237" spans="1:13" x14ac:dyDescent="0.2">
      <c r="A237" s="1" t="s">
        <v>14</v>
      </c>
      <c r="B237" s="1" t="s">
        <v>45</v>
      </c>
      <c r="C237" s="5">
        <v>19.769970000000001</v>
      </c>
      <c r="D237" s="5">
        <v>0</v>
      </c>
      <c r="E237" s="6">
        <f t="shared" si="12"/>
        <v>-1</v>
      </c>
      <c r="F237" s="5">
        <v>115.18289</v>
      </c>
      <c r="G237" s="5">
        <v>132.60315</v>
      </c>
      <c r="H237" s="6">
        <f t="shared" si="13"/>
        <v>0.15123999753782869</v>
      </c>
      <c r="I237" s="5">
        <v>131.34866</v>
      </c>
      <c r="J237" s="6">
        <f t="shared" si="14"/>
        <v>9.5508397268766476E-3</v>
      </c>
      <c r="K237" s="5">
        <v>4761.5045600000003</v>
      </c>
      <c r="L237" s="5">
        <v>1923.49829</v>
      </c>
      <c r="M237" s="6">
        <f t="shared" si="15"/>
        <v>-0.59603140861005499</v>
      </c>
    </row>
    <row r="238" spans="1:13" x14ac:dyDescent="0.2">
      <c r="A238" s="1" t="s">
        <v>15</v>
      </c>
      <c r="B238" s="1" t="s">
        <v>45</v>
      </c>
      <c r="C238" s="5">
        <v>0</v>
      </c>
      <c r="D238" s="5">
        <v>0</v>
      </c>
      <c r="E238" s="6" t="str">
        <f t="shared" si="12"/>
        <v/>
      </c>
      <c r="F238" s="5">
        <v>156.51</v>
      </c>
      <c r="G238" s="5">
        <v>179.535</v>
      </c>
      <c r="H238" s="6">
        <f t="shared" si="13"/>
        <v>0.14711520030668979</v>
      </c>
      <c r="I238" s="5">
        <v>0</v>
      </c>
      <c r="J238" s="6" t="str">
        <f t="shared" si="14"/>
        <v/>
      </c>
      <c r="K238" s="5">
        <v>1014.933</v>
      </c>
      <c r="L238" s="5">
        <v>1325.68686</v>
      </c>
      <c r="M238" s="6">
        <f t="shared" si="15"/>
        <v>0.30618164942907566</v>
      </c>
    </row>
    <row r="239" spans="1:13" x14ac:dyDescent="0.2">
      <c r="A239" s="1" t="s">
        <v>16</v>
      </c>
      <c r="B239" s="1" t="s">
        <v>45</v>
      </c>
      <c r="C239" s="5">
        <v>0</v>
      </c>
      <c r="D239" s="5">
        <v>0</v>
      </c>
      <c r="E239" s="6" t="str">
        <f t="shared" si="12"/>
        <v/>
      </c>
      <c r="F239" s="5">
        <v>0</v>
      </c>
      <c r="G239" s="5">
        <v>0</v>
      </c>
      <c r="H239" s="6" t="str">
        <f t="shared" si="13"/>
        <v/>
      </c>
      <c r="I239" s="5">
        <v>0</v>
      </c>
      <c r="J239" s="6" t="str">
        <f t="shared" si="14"/>
        <v/>
      </c>
      <c r="K239" s="5">
        <v>320</v>
      </c>
      <c r="L239" s="5">
        <v>0</v>
      </c>
      <c r="M239" s="6">
        <f t="shared" si="15"/>
        <v>-1</v>
      </c>
    </row>
    <row r="240" spans="1:13" x14ac:dyDescent="0.2">
      <c r="A240" s="1" t="s">
        <v>17</v>
      </c>
      <c r="B240" s="1" t="s">
        <v>45</v>
      </c>
      <c r="C240" s="5">
        <v>0</v>
      </c>
      <c r="D240" s="5">
        <v>0</v>
      </c>
      <c r="E240" s="6" t="str">
        <f t="shared" si="12"/>
        <v/>
      </c>
      <c r="F240" s="5">
        <v>350.62731000000002</v>
      </c>
      <c r="G240" s="5">
        <v>144.34101999999999</v>
      </c>
      <c r="H240" s="6">
        <f t="shared" si="13"/>
        <v>-0.58833491892003509</v>
      </c>
      <c r="I240" s="5">
        <v>169.65163000000001</v>
      </c>
      <c r="J240" s="6">
        <f t="shared" si="14"/>
        <v>-0.1491916700122482</v>
      </c>
      <c r="K240" s="5">
        <v>2111.0252099999998</v>
      </c>
      <c r="L240" s="5">
        <v>925.18682999999999</v>
      </c>
      <c r="M240" s="6">
        <f t="shared" si="15"/>
        <v>-0.56173577387074403</v>
      </c>
    </row>
    <row r="241" spans="1:13" x14ac:dyDescent="0.2">
      <c r="A241" s="1" t="s">
        <v>18</v>
      </c>
      <c r="B241" s="1" t="s">
        <v>45</v>
      </c>
      <c r="C241" s="5">
        <v>0</v>
      </c>
      <c r="D241" s="5">
        <v>0</v>
      </c>
      <c r="E241" s="6" t="str">
        <f t="shared" si="12"/>
        <v/>
      </c>
      <c r="F241" s="5">
        <v>4549.58169</v>
      </c>
      <c r="G241" s="5">
        <v>3152.7558600000002</v>
      </c>
      <c r="H241" s="6">
        <f t="shared" si="13"/>
        <v>-0.30702291445172403</v>
      </c>
      <c r="I241" s="5">
        <v>4990.6316100000004</v>
      </c>
      <c r="J241" s="6">
        <f t="shared" si="14"/>
        <v>-0.36826516032907508</v>
      </c>
      <c r="K241" s="5">
        <v>46334.832419999999</v>
      </c>
      <c r="L241" s="5">
        <v>36260.15451</v>
      </c>
      <c r="M241" s="6">
        <f t="shared" si="15"/>
        <v>-0.21743205670150123</v>
      </c>
    </row>
    <row r="242" spans="1:13" x14ac:dyDescent="0.2">
      <c r="A242" s="1" t="s">
        <v>19</v>
      </c>
      <c r="B242" s="1" t="s">
        <v>45</v>
      </c>
      <c r="C242" s="5">
        <v>0</v>
      </c>
      <c r="D242" s="5">
        <v>0</v>
      </c>
      <c r="E242" s="6" t="str">
        <f t="shared" si="12"/>
        <v/>
      </c>
      <c r="F242" s="5">
        <v>63.52881</v>
      </c>
      <c r="G242" s="5">
        <v>5.33</v>
      </c>
      <c r="H242" s="6">
        <f t="shared" si="13"/>
        <v>-0.91610105714242085</v>
      </c>
      <c r="I242" s="5">
        <v>51.846359999999997</v>
      </c>
      <c r="J242" s="6">
        <f t="shared" si="14"/>
        <v>-0.89719625447186646</v>
      </c>
      <c r="K242" s="5">
        <v>875.50490000000002</v>
      </c>
      <c r="L242" s="5">
        <v>538.61932000000002</v>
      </c>
      <c r="M242" s="6">
        <f t="shared" si="15"/>
        <v>-0.38479005657192777</v>
      </c>
    </row>
    <row r="243" spans="1:13" x14ac:dyDescent="0.2">
      <c r="A243" s="1" t="s">
        <v>20</v>
      </c>
      <c r="B243" s="1" t="s">
        <v>45</v>
      </c>
      <c r="C243" s="5">
        <v>361.53825000000001</v>
      </c>
      <c r="D243" s="5">
        <v>110.76777</v>
      </c>
      <c r="E243" s="6">
        <f t="shared" si="12"/>
        <v>-0.69362088243775033</v>
      </c>
      <c r="F243" s="5">
        <v>2180.0493999999999</v>
      </c>
      <c r="G243" s="5">
        <v>1841.5548799999999</v>
      </c>
      <c r="H243" s="6">
        <f t="shared" si="13"/>
        <v>-0.15526919711085441</v>
      </c>
      <c r="I243" s="5">
        <v>1644.3825999999999</v>
      </c>
      <c r="J243" s="6">
        <f t="shared" si="14"/>
        <v>0.11990657162147067</v>
      </c>
      <c r="K243" s="5">
        <v>13293.4854</v>
      </c>
      <c r="L243" s="5">
        <v>12661.10392</v>
      </c>
      <c r="M243" s="6">
        <f t="shared" si="15"/>
        <v>-4.7570780797637879E-2</v>
      </c>
    </row>
    <row r="244" spans="1:13" x14ac:dyDescent="0.2">
      <c r="A244" s="1" t="s">
        <v>21</v>
      </c>
      <c r="B244" s="1" t="s">
        <v>45</v>
      </c>
      <c r="C244" s="5">
        <v>353.72910000000002</v>
      </c>
      <c r="D244" s="5">
        <v>103.20565999999999</v>
      </c>
      <c r="E244" s="6">
        <f t="shared" si="12"/>
        <v>-0.70823531340791579</v>
      </c>
      <c r="F244" s="5">
        <v>3025.7262900000001</v>
      </c>
      <c r="G244" s="5">
        <v>1966.1717599999999</v>
      </c>
      <c r="H244" s="6">
        <f t="shared" si="13"/>
        <v>-0.350181883107477</v>
      </c>
      <c r="I244" s="5">
        <v>2192.8647799999999</v>
      </c>
      <c r="J244" s="6">
        <f t="shared" si="14"/>
        <v>-0.10337756439318613</v>
      </c>
      <c r="K244" s="5">
        <v>24768.866590000001</v>
      </c>
      <c r="L244" s="5">
        <v>22929.668740000001</v>
      </c>
      <c r="M244" s="6">
        <f t="shared" si="15"/>
        <v>-7.4254421102277868E-2</v>
      </c>
    </row>
    <row r="245" spans="1:13" x14ac:dyDescent="0.2">
      <c r="A245" s="1" t="s">
        <v>22</v>
      </c>
      <c r="B245" s="1" t="s">
        <v>45</v>
      </c>
      <c r="C245" s="5">
        <v>530.28345000000002</v>
      </c>
      <c r="D245" s="5">
        <v>0</v>
      </c>
      <c r="E245" s="6">
        <f t="shared" si="12"/>
        <v>-1</v>
      </c>
      <c r="F245" s="5">
        <v>6379.4600899999996</v>
      </c>
      <c r="G245" s="5">
        <v>4868.6363199999996</v>
      </c>
      <c r="H245" s="6">
        <f t="shared" si="13"/>
        <v>-0.23682627505864684</v>
      </c>
      <c r="I245" s="5">
        <v>3893.45415</v>
      </c>
      <c r="J245" s="6">
        <f t="shared" si="14"/>
        <v>0.25046710001708883</v>
      </c>
      <c r="K245" s="5">
        <v>65260.731890000003</v>
      </c>
      <c r="L245" s="5">
        <v>54400.539299999997</v>
      </c>
      <c r="M245" s="6">
        <f t="shared" si="15"/>
        <v>-0.16641236277131188</v>
      </c>
    </row>
    <row r="246" spans="1:13" x14ac:dyDescent="0.2">
      <c r="A246" s="1" t="s">
        <v>23</v>
      </c>
      <c r="B246" s="1" t="s">
        <v>45</v>
      </c>
      <c r="C246" s="5">
        <v>749.18862000000001</v>
      </c>
      <c r="D246" s="5">
        <v>18.876830000000002</v>
      </c>
      <c r="E246" s="6">
        <f t="shared" si="12"/>
        <v>-0.97480363489771105</v>
      </c>
      <c r="F246" s="5">
        <v>7909.1414599999998</v>
      </c>
      <c r="G246" s="5">
        <v>6489.1852799999997</v>
      </c>
      <c r="H246" s="6">
        <f t="shared" si="13"/>
        <v>-0.17953354193768589</v>
      </c>
      <c r="I246" s="5">
        <v>10329.662560000001</v>
      </c>
      <c r="J246" s="6">
        <f t="shared" si="14"/>
        <v>-0.37179116526726119</v>
      </c>
      <c r="K246" s="5">
        <v>83124.51384</v>
      </c>
      <c r="L246" s="5">
        <v>80297.648209999999</v>
      </c>
      <c r="M246" s="6">
        <f t="shared" si="15"/>
        <v>-3.4007604970071936E-2</v>
      </c>
    </row>
    <row r="247" spans="1:13" x14ac:dyDescent="0.2">
      <c r="A247" s="1" t="s">
        <v>24</v>
      </c>
      <c r="B247" s="1" t="s">
        <v>45</v>
      </c>
      <c r="C247" s="5">
        <v>66.126570000000001</v>
      </c>
      <c r="D247" s="5">
        <v>382.16059999999999</v>
      </c>
      <c r="E247" s="6">
        <f t="shared" si="12"/>
        <v>4.7792291358828987</v>
      </c>
      <c r="F247" s="5">
        <v>9369.3974500000004</v>
      </c>
      <c r="G247" s="5">
        <v>4642.5421100000003</v>
      </c>
      <c r="H247" s="6">
        <f t="shared" si="13"/>
        <v>-0.50449939446212733</v>
      </c>
      <c r="I247" s="5">
        <v>4593.5706099999998</v>
      </c>
      <c r="J247" s="6">
        <f t="shared" si="14"/>
        <v>1.0660878901783244E-2</v>
      </c>
      <c r="K247" s="5">
        <v>37020.897900000004</v>
      </c>
      <c r="L247" s="5">
        <v>34319.560599999997</v>
      </c>
      <c r="M247" s="6">
        <f t="shared" si="15"/>
        <v>-7.2967903352771146E-2</v>
      </c>
    </row>
    <row r="248" spans="1:13" x14ac:dyDescent="0.2">
      <c r="A248" s="1" t="s">
        <v>25</v>
      </c>
      <c r="B248" s="1" t="s">
        <v>45</v>
      </c>
      <c r="C248" s="5">
        <v>202.19694999999999</v>
      </c>
      <c r="D248" s="5">
        <v>67.500500000000002</v>
      </c>
      <c r="E248" s="6">
        <f t="shared" si="12"/>
        <v>-0.66616459842742426</v>
      </c>
      <c r="F248" s="5">
        <v>1664.6284800000001</v>
      </c>
      <c r="G248" s="5">
        <v>1866.3249800000001</v>
      </c>
      <c r="H248" s="6">
        <f t="shared" si="13"/>
        <v>0.12116607544765778</v>
      </c>
      <c r="I248" s="5">
        <v>1886.85232</v>
      </c>
      <c r="J248" s="6">
        <f t="shared" si="14"/>
        <v>-1.0879145009080493E-2</v>
      </c>
      <c r="K248" s="5">
        <v>18309.040519999999</v>
      </c>
      <c r="L248" s="5">
        <v>18166.669129999998</v>
      </c>
      <c r="M248" s="6">
        <f t="shared" si="15"/>
        <v>-7.7760158892258291E-3</v>
      </c>
    </row>
    <row r="249" spans="1:13" x14ac:dyDescent="0.2">
      <c r="A249" s="1" t="s">
        <v>26</v>
      </c>
      <c r="B249" s="1" t="s">
        <v>45</v>
      </c>
      <c r="C249" s="5">
        <v>10.05645</v>
      </c>
      <c r="D249" s="5">
        <v>0</v>
      </c>
      <c r="E249" s="6">
        <f t="shared" si="12"/>
        <v>-1</v>
      </c>
      <c r="F249" s="5">
        <v>249.91318999999999</v>
      </c>
      <c r="G249" s="5">
        <v>170.10471999999999</v>
      </c>
      <c r="H249" s="6">
        <f t="shared" si="13"/>
        <v>-0.31934476927768396</v>
      </c>
      <c r="I249" s="5">
        <v>368.97185000000002</v>
      </c>
      <c r="J249" s="6">
        <f t="shared" si="14"/>
        <v>-0.53897642868961415</v>
      </c>
      <c r="K249" s="5">
        <v>3761.79124</v>
      </c>
      <c r="L249" s="5">
        <v>2969.51044</v>
      </c>
      <c r="M249" s="6">
        <f t="shared" si="15"/>
        <v>-0.21061264420404147</v>
      </c>
    </row>
    <row r="250" spans="1:13" x14ac:dyDescent="0.2">
      <c r="A250" s="1" t="s">
        <v>27</v>
      </c>
      <c r="B250" s="1" t="s">
        <v>45</v>
      </c>
      <c r="C250" s="5">
        <v>0</v>
      </c>
      <c r="D250" s="5">
        <v>0</v>
      </c>
      <c r="E250" s="6" t="str">
        <f t="shared" si="12"/>
        <v/>
      </c>
      <c r="F250" s="5">
        <v>869.43683999999996</v>
      </c>
      <c r="G250" s="5">
        <v>6.4835799999999999</v>
      </c>
      <c r="H250" s="6">
        <f t="shared" si="13"/>
        <v>-0.99254278206108681</v>
      </c>
      <c r="I250" s="5">
        <v>0</v>
      </c>
      <c r="J250" s="6" t="str">
        <f t="shared" si="14"/>
        <v/>
      </c>
      <c r="K250" s="5">
        <v>1937.19111</v>
      </c>
      <c r="L250" s="5">
        <v>1342.91966</v>
      </c>
      <c r="M250" s="6">
        <f t="shared" si="15"/>
        <v>-0.30676965578269666</v>
      </c>
    </row>
    <row r="251" spans="1:13" x14ac:dyDescent="0.2">
      <c r="A251" s="1" t="s">
        <v>28</v>
      </c>
      <c r="B251" s="1" t="s">
        <v>45</v>
      </c>
      <c r="C251" s="5">
        <v>295.01265999999998</v>
      </c>
      <c r="D251" s="5">
        <v>315.53044999999997</v>
      </c>
      <c r="E251" s="6">
        <f t="shared" si="12"/>
        <v>6.9548845802074988E-2</v>
      </c>
      <c r="F251" s="5">
        <v>4782.9060200000004</v>
      </c>
      <c r="G251" s="5">
        <v>3706.0792999999999</v>
      </c>
      <c r="H251" s="6">
        <f t="shared" si="13"/>
        <v>-0.22514068131324072</v>
      </c>
      <c r="I251" s="5">
        <v>4513.6002500000004</v>
      </c>
      <c r="J251" s="6">
        <f t="shared" si="14"/>
        <v>-0.17890838915121043</v>
      </c>
      <c r="K251" s="5">
        <v>42236.076630000003</v>
      </c>
      <c r="L251" s="5">
        <v>37762.428500000002</v>
      </c>
      <c r="M251" s="6">
        <f t="shared" si="15"/>
        <v>-0.10592006850424163</v>
      </c>
    </row>
    <row r="252" spans="1:13" x14ac:dyDescent="0.2">
      <c r="A252" s="1" t="s">
        <v>29</v>
      </c>
      <c r="B252" s="1" t="s">
        <v>45</v>
      </c>
      <c r="C252" s="5">
        <v>0</v>
      </c>
      <c r="D252" s="5">
        <v>0</v>
      </c>
      <c r="E252" s="6" t="str">
        <f t="shared" ref="E252:E312" si="16">IF(C252=0,"",(D252/C252-1))</f>
        <v/>
      </c>
      <c r="F252" s="5">
        <v>0</v>
      </c>
      <c r="G252" s="5">
        <v>0</v>
      </c>
      <c r="H252" s="6" t="str">
        <f t="shared" ref="H252:H312" si="17">IF(F252=0,"",(G252/F252-1))</f>
        <v/>
      </c>
      <c r="I252" s="5">
        <v>24.091000000000001</v>
      </c>
      <c r="J252" s="6">
        <f t="shared" ref="J252:J312" si="18">IF(I252=0,"",(G252/I252-1))</f>
        <v>-1</v>
      </c>
      <c r="K252" s="5">
        <v>1329.7587900000001</v>
      </c>
      <c r="L252" s="5">
        <v>557.58000000000004</v>
      </c>
      <c r="M252" s="6">
        <f t="shared" ref="M252:M312" si="19">IF(K252=0,"",(L252/K252-1))</f>
        <v>-0.5806908710112757</v>
      </c>
    </row>
    <row r="253" spans="1:13" x14ac:dyDescent="0.2">
      <c r="A253" s="1" t="s">
        <v>30</v>
      </c>
      <c r="B253" s="1" t="s">
        <v>45</v>
      </c>
      <c r="C253" s="5">
        <v>0</v>
      </c>
      <c r="D253" s="5">
        <v>0</v>
      </c>
      <c r="E253" s="6" t="str">
        <f t="shared" si="16"/>
        <v/>
      </c>
      <c r="F253" s="5">
        <v>0</v>
      </c>
      <c r="G253" s="5">
        <v>46.767960000000002</v>
      </c>
      <c r="H253" s="6" t="str">
        <f t="shared" si="17"/>
        <v/>
      </c>
      <c r="I253" s="5">
        <v>0</v>
      </c>
      <c r="J253" s="6" t="str">
        <f t="shared" si="18"/>
        <v/>
      </c>
      <c r="K253" s="5">
        <v>0</v>
      </c>
      <c r="L253" s="5">
        <v>99.810010000000005</v>
      </c>
      <c r="M253" s="6" t="str">
        <f t="shared" si="19"/>
        <v/>
      </c>
    </row>
    <row r="254" spans="1:13" x14ac:dyDescent="0.2">
      <c r="A254" s="1" t="s">
        <v>31</v>
      </c>
      <c r="B254" s="1" t="s">
        <v>45</v>
      </c>
      <c r="C254" s="5">
        <v>339.43358000000001</v>
      </c>
      <c r="D254" s="5">
        <v>25.039560000000002</v>
      </c>
      <c r="E254" s="6">
        <f t="shared" si="16"/>
        <v>-0.92623134104763594</v>
      </c>
      <c r="F254" s="5">
        <v>3038.1820400000001</v>
      </c>
      <c r="G254" s="5">
        <v>1459.3037099999999</v>
      </c>
      <c r="H254" s="6">
        <f t="shared" si="17"/>
        <v>-0.5196786463789379</v>
      </c>
      <c r="I254" s="5">
        <v>658.58750999999995</v>
      </c>
      <c r="J254" s="6">
        <f t="shared" si="18"/>
        <v>1.2158083593173519</v>
      </c>
      <c r="K254" s="5">
        <v>18080.533350000002</v>
      </c>
      <c r="L254" s="5">
        <v>11839.58222</v>
      </c>
      <c r="M254" s="6">
        <f t="shared" si="19"/>
        <v>-0.34517516763408973</v>
      </c>
    </row>
    <row r="255" spans="1:13" x14ac:dyDescent="0.2">
      <c r="A255" s="1" t="s">
        <v>32</v>
      </c>
      <c r="B255" s="1" t="s">
        <v>45</v>
      </c>
      <c r="C255" s="5">
        <v>0</v>
      </c>
      <c r="D255" s="5">
        <v>0</v>
      </c>
      <c r="E255" s="6" t="str">
        <f t="shared" si="16"/>
        <v/>
      </c>
      <c r="F255" s="5">
        <v>111.07411</v>
      </c>
      <c r="G255" s="5">
        <v>0</v>
      </c>
      <c r="H255" s="6">
        <f t="shared" si="17"/>
        <v>-1</v>
      </c>
      <c r="I255" s="5">
        <v>243.10972000000001</v>
      </c>
      <c r="J255" s="6">
        <f t="shared" si="18"/>
        <v>-1</v>
      </c>
      <c r="K255" s="5">
        <v>1802.5317</v>
      </c>
      <c r="L255" s="5">
        <v>2398.3524600000001</v>
      </c>
      <c r="M255" s="6">
        <f t="shared" si="19"/>
        <v>0.33054661951298825</v>
      </c>
    </row>
    <row r="256" spans="1:13" x14ac:dyDescent="0.2">
      <c r="A256" s="1" t="s">
        <v>33</v>
      </c>
      <c r="B256" s="1" t="s">
        <v>45</v>
      </c>
      <c r="C256" s="5">
        <v>59.619520000000001</v>
      </c>
      <c r="D256" s="5">
        <v>25.302700000000002</v>
      </c>
      <c r="E256" s="6">
        <f t="shared" si="16"/>
        <v>-0.57559705277734541</v>
      </c>
      <c r="F256" s="5">
        <v>1819.0854999999999</v>
      </c>
      <c r="G256" s="5">
        <v>1072.5029</v>
      </c>
      <c r="H256" s="6">
        <f t="shared" si="17"/>
        <v>-0.41041644276753342</v>
      </c>
      <c r="I256" s="5">
        <v>888.24156000000005</v>
      </c>
      <c r="J256" s="6">
        <f t="shared" si="18"/>
        <v>0.20744507834107639</v>
      </c>
      <c r="K256" s="5">
        <v>18720.984509999998</v>
      </c>
      <c r="L256" s="5">
        <v>12366.15733</v>
      </c>
      <c r="M256" s="6">
        <f t="shared" si="19"/>
        <v>-0.33944941178737176</v>
      </c>
    </row>
    <row r="257" spans="1:13" x14ac:dyDescent="0.2">
      <c r="A257" s="2" t="s">
        <v>34</v>
      </c>
      <c r="B257" s="2" t="s">
        <v>45</v>
      </c>
      <c r="C257" s="7">
        <v>2987.3651199999999</v>
      </c>
      <c r="D257" s="7">
        <v>1059.62581</v>
      </c>
      <c r="E257" s="8">
        <f t="shared" si="16"/>
        <v>-0.64529752225265313</v>
      </c>
      <c r="F257" s="7">
        <v>47724.430090000002</v>
      </c>
      <c r="G257" s="7">
        <v>33252.35514</v>
      </c>
      <c r="H257" s="8">
        <f t="shared" si="17"/>
        <v>-0.30324248865220971</v>
      </c>
      <c r="I257" s="7">
        <v>37890.872889999999</v>
      </c>
      <c r="J257" s="8">
        <f t="shared" si="18"/>
        <v>-0.12241781189538592</v>
      </c>
      <c r="K257" s="7">
        <v>398460.75228000002</v>
      </c>
      <c r="L257" s="7">
        <v>345271.098</v>
      </c>
      <c r="M257" s="8">
        <f t="shared" si="19"/>
        <v>-0.13348781272847532</v>
      </c>
    </row>
    <row r="258" spans="1:13" x14ac:dyDescent="0.2">
      <c r="A258" s="1" t="s">
        <v>8</v>
      </c>
      <c r="B258" s="1" t="s">
        <v>46</v>
      </c>
      <c r="C258" s="5">
        <v>149.29024999999999</v>
      </c>
      <c r="D258" s="5">
        <v>17.303840000000001</v>
      </c>
      <c r="E258" s="6">
        <f t="shared" si="16"/>
        <v>-0.88409263163535456</v>
      </c>
      <c r="F258" s="5">
        <v>1585.8037999999999</v>
      </c>
      <c r="G258" s="5">
        <v>1154.3159599999999</v>
      </c>
      <c r="H258" s="6">
        <f t="shared" si="17"/>
        <v>-0.27209408881477015</v>
      </c>
      <c r="I258" s="5">
        <v>1438.0390199999999</v>
      </c>
      <c r="J258" s="6">
        <f t="shared" si="18"/>
        <v>-0.19729858234305775</v>
      </c>
      <c r="K258" s="5">
        <v>14817.9431</v>
      </c>
      <c r="L258" s="5">
        <v>12390.119339999999</v>
      </c>
      <c r="M258" s="6">
        <f t="shared" si="19"/>
        <v>-0.16384350672800196</v>
      </c>
    </row>
    <row r="259" spans="1:13" x14ac:dyDescent="0.2">
      <c r="A259" s="1" t="s">
        <v>10</v>
      </c>
      <c r="B259" s="1" t="s">
        <v>46</v>
      </c>
      <c r="C259" s="5">
        <v>0</v>
      </c>
      <c r="D259" s="5">
        <v>1.516</v>
      </c>
      <c r="E259" s="6" t="str">
        <f t="shared" si="16"/>
        <v/>
      </c>
      <c r="F259" s="5">
        <v>121.84181</v>
      </c>
      <c r="G259" s="5">
        <v>159.65464</v>
      </c>
      <c r="H259" s="6">
        <f t="shared" si="17"/>
        <v>0.31034363327334025</v>
      </c>
      <c r="I259" s="5">
        <v>145.38292000000001</v>
      </c>
      <c r="J259" s="6">
        <f t="shared" si="18"/>
        <v>9.8166414596707607E-2</v>
      </c>
      <c r="K259" s="5">
        <v>975.67724999999996</v>
      </c>
      <c r="L259" s="5">
        <v>1414.69173</v>
      </c>
      <c r="M259" s="6">
        <f t="shared" si="19"/>
        <v>0.44995871329376591</v>
      </c>
    </row>
    <row r="260" spans="1:13" x14ac:dyDescent="0.2">
      <c r="A260" s="1" t="s">
        <v>11</v>
      </c>
      <c r="B260" s="1" t="s">
        <v>46</v>
      </c>
      <c r="C260" s="5">
        <v>66.275260000000003</v>
      </c>
      <c r="D260" s="5">
        <v>100.16613</v>
      </c>
      <c r="E260" s="6">
        <f t="shared" si="16"/>
        <v>0.51136532697118042</v>
      </c>
      <c r="F260" s="5">
        <v>1719.53801</v>
      </c>
      <c r="G260" s="5">
        <v>1328.41992</v>
      </c>
      <c r="H260" s="6">
        <f t="shared" si="17"/>
        <v>-0.2274553326099491</v>
      </c>
      <c r="I260" s="5">
        <v>1453.12841</v>
      </c>
      <c r="J260" s="6">
        <f t="shared" si="18"/>
        <v>-8.5820694951521892E-2</v>
      </c>
      <c r="K260" s="5">
        <v>17984.275310000001</v>
      </c>
      <c r="L260" s="5">
        <v>14855.94961</v>
      </c>
      <c r="M260" s="6">
        <f t="shared" si="19"/>
        <v>-0.17394783198523001</v>
      </c>
    </row>
    <row r="261" spans="1:13" x14ac:dyDescent="0.2">
      <c r="A261" s="1" t="s">
        <v>12</v>
      </c>
      <c r="B261" s="1" t="s">
        <v>46</v>
      </c>
      <c r="C261" s="5">
        <v>11.856</v>
      </c>
      <c r="D261" s="5">
        <v>0</v>
      </c>
      <c r="E261" s="6">
        <f t="shared" si="16"/>
        <v>-1</v>
      </c>
      <c r="F261" s="5">
        <v>911.68691999999999</v>
      </c>
      <c r="G261" s="5">
        <v>308.82799</v>
      </c>
      <c r="H261" s="6">
        <f t="shared" si="17"/>
        <v>-0.66125653091524006</v>
      </c>
      <c r="I261" s="5">
        <v>796.98009000000002</v>
      </c>
      <c r="J261" s="6">
        <f t="shared" si="18"/>
        <v>-0.61250225209515585</v>
      </c>
      <c r="K261" s="5">
        <v>4194.4123200000004</v>
      </c>
      <c r="L261" s="5">
        <v>3885.5444600000001</v>
      </c>
      <c r="M261" s="6">
        <f t="shared" si="19"/>
        <v>-7.3637934574825037E-2</v>
      </c>
    </row>
    <row r="262" spans="1:13" x14ac:dyDescent="0.2">
      <c r="A262" s="1" t="s">
        <v>13</v>
      </c>
      <c r="B262" s="1" t="s">
        <v>46</v>
      </c>
      <c r="C262" s="5">
        <v>0</v>
      </c>
      <c r="D262" s="5">
        <v>0</v>
      </c>
      <c r="E262" s="6" t="str">
        <f t="shared" si="16"/>
        <v/>
      </c>
      <c r="F262" s="5">
        <v>0</v>
      </c>
      <c r="G262" s="5">
        <v>0.06</v>
      </c>
      <c r="H262" s="6" t="str">
        <f t="shared" si="17"/>
        <v/>
      </c>
      <c r="I262" s="5">
        <v>0</v>
      </c>
      <c r="J262" s="6" t="str">
        <f t="shared" si="18"/>
        <v/>
      </c>
      <c r="K262" s="5">
        <v>47.939810000000001</v>
      </c>
      <c r="L262" s="5">
        <v>50.013150000000003</v>
      </c>
      <c r="M262" s="6">
        <f t="shared" si="19"/>
        <v>4.3248815545994024E-2</v>
      </c>
    </row>
    <row r="263" spans="1:13" x14ac:dyDescent="0.2">
      <c r="A263" s="1" t="s">
        <v>14</v>
      </c>
      <c r="B263" s="1" t="s">
        <v>46</v>
      </c>
      <c r="C263" s="5">
        <v>0</v>
      </c>
      <c r="D263" s="5">
        <v>0</v>
      </c>
      <c r="E263" s="6" t="str">
        <f t="shared" si="16"/>
        <v/>
      </c>
      <c r="F263" s="5">
        <v>8405.3919600000008</v>
      </c>
      <c r="G263" s="5">
        <v>9687.0102700000007</v>
      </c>
      <c r="H263" s="6">
        <f t="shared" si="17"/>
        <v>0.15247573415957616</v>
      </c>
      <c r="I263" s="5">
        <v>4532.5473499999998</v>
      </c>
      <c r="J263" s="6">
        <f t="shared" si="18"/>
        <v>1.1372110475580581</v>
      </c>
      <c r="K263" s="5">
        <v>46379.027119999999</v>
      </c>
      <c r="L263" s="5">
        <v>88573.666270000002</v>
      </c>
      <c r="M263" s="6">
        <f t="shared" si="19"/>
        <v>0.90977844448583611</v>
      </c>
    </row>
    <row r="264" spans="1:13" x14ac:dyDescent="0.2">
      <c r="A264" s="1" t="s">
        <v>15</v>
      </c>
      <c r="B264" s="1" t="s">
        <v>46</v>
      </c>
      <c r="C264" s="5">
        <v>0</v>
      </c>
      <c r="D264" s="5">
        <v>0</v>
      </c>
      <c r="E264" s="6" t="str">
        <f t="shared" si="16"/>
        <v/>
      </c>
      <c r="F264" s="5">
        <v>3.6255700000000002</v>
      </c>
      <c r="G264" s="5">
        <v>0</v>
      </c>
      <c r="H264" s="6">
        <f t="shared" si="17"/>
        <v>-1</v>
      </c>
      <c r="I264" s="5">
        <v>0</v>
      </c>
      <c r="J264" s="6" t="str">
        <f t="shared" si="18"/>
        <v/>
      </c>
      <c r="K264" s="5">
        <v>41.122950000000003</v>
      </c>
      <c r="L264" s="5">
        <v>4.9129199999999997</v>
      </c>
      <c r="M264" s="6">
        <f t="shared" si="19"/>
        <v>-0.88053094439966006</v>
      </c>
    </row>
    <row r="265" spans="1:13" x14ac:dyDescent="0.2">
      <c r="A265" s="1" t="s">
        <v>16</v>
      </c>
      <c r="B265" s="1" t="s">
        <v>46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0</v>
      </c>
      <c r="H265" s="6" t="str">
        <f t="shared" si="17"/>
        <v/>
      </c>
      <c r="I265" s="5">
        <v>10.715769999999999</v>
      </c>
      <c r="J265" s="6">
        <f t="shared" si="18"/>
        <v>-1</v>
      </c>
      <c r="K265" s="5">
        <v>732.49685999999997</v>
      </c>
      <c r="L265" s="5">
        <v>10.715769999999999</v>
      </c>
      <c r="M265" s="6">
        <f t="shared" si="19"/>
        <v>-0.9853708997469286</v>
      </c>
    </row>
    <row r="266" spans="1:13" x14ac:dyDescent="0.2">
      <c r="A266" s="1" t="s">
        <v>17</v>
      </c>
      <c r="B266" s="1" t="s">
        <v>46</v>
      </c>
      <c r="C266" s="5">
        <v>0</v>
      </c>
      <c r="D266" s="5">
        <v>0</v>
      </c>
      <c r="E266" s="6" t="str">
        <f t="shared" si="16"/>
        <v/>
      </c>
      <c r="F266" s="5">
        <v>35.345590000000001</v>
      </c>
      <c r="G266" s="5">
        <v>41.851230000000001</v>
      </c>
      <c r="H266" s="6">
        <f t="shared" si="17"/>
        <v>0.18405803948950905</v>
      </c>
      <c r="I266" s="5">
        <v>0</v>
      </c>
      <c r="J266" s="6" t="str">
        <f t="shared" si="18"/>
        <v/>
      </c>
      <c r="K266" s="5">
        <v>37.758150000000001</v>
      </c>
      <c r="L266" s="5">
        <v>360.62491</v>
      </c>
      <c r="M266" s="6">
        <f t="shared" si="19"/>
        <v>8.5509157625572225</v>
      </c>
    </row>
    <row r="267" spans="1:13" x14ac:dyDescent="0.2">
      <c r="A267" s="1" t="s">
        <v>18</v>
      </c>
      <c r="B267" s="1" t="s">
        <v>46</v>
      </c>
      <c r="C267" s="5">
        <v>300.38715999999999</v>
      </c>
      <c r="D267" s="5">
        <v>260.50716999999997</v>
      </c>
      <c r="E267" s="6">
        <f t="shared" si="16"/>
        <v>-0.13276196625714631</v>
      </c>
      <c r="F267" s="5">
        <v>5891.8067099999998</v>
      </c>
      <c r="G267" s="5">
        <v>3254.2565199999999</v>
      </c>
      <c r="H267" s="6">
        <f t="shared" si="17"/>
        <v>-0.44766407314811585</v>
      </c>
      <c r="I267" s="5">
        <v>3870.7451900000001</v>
      </c>
      <c r="J267" s="6">
        <f t="shared" si="18"/>
        <v>-0.15926872985405693</v>
      </c>
      <c r="K267" s="5">
        <v>46617.745410000003</v>
      </c>
      <c r="L267" s="5">
        <v>39863.902549999999</v>
      </c>
      <c r="M267" s="6">
        <f t="shared" si="19"/>
        <v>-0.14487708061812943</v>
      </c>
    </row>
    <row r="268" spans="1:13" x14ac:dyDescent="0.2">
      <c r="A268" s="1" t="s">
        <v>19</v>
      </c>
      <c r="B268" s="1" t="s">
        <v>46</v>
      </c>
      <c r="C268" s="5">
        <v>0</v>
      </c>
      <c r="D268" s="5">
        <v>7.5079200000000004</v>
      </c>
      <c r="E268" s="6" t="str">
        <f t="shared" si="16"/>
        <v/>
      </c>
      <c r="F268" s="5">
        <v>646.95579999999995</v>
      </c>
      <c r="G268" s="5">
        <v>646.74931000000004</v>
      </c>
      <c r="H268" s="6">
        <f t="shared" si="17"/>
        <v>-3.1917172703288532E-4</v>
      </c>
      <c r="I268" s="5">
        <v>916.53920000000005</v>
      </c>
      <c r="J268" s="6">
        <f t="shared" si="18"/>
        <v>-0.29435717533958172</v>
      </c>
      <c r="K268" s="5">
        <v>6926.2727699999996</v>
      </c>
      <c r="L268" s="5">
        <v>4911.2746800000004</v>
      </c>
      <c r="M268" s="6">
        <f t="shared" si="19"/>
        <v>-0.29092098404319688</v>
      </c>
    </row>
    <row r="269" spans="1:13" x14ac:dyDescent="0.2">
      <c r="A269" s="1" t="s">
        <v>20</v>
      </c>
      <c r="B269" s="1" t="s">
        <v>46</v>
      </c>
      <c r="C269" s="5">
        <v>0</v>
      </c>
      <c r="D269" s="5">
        <v>0</v>
      </c>
      <c r="E269" s="6" t="str">
        <f t="shared" si="16"/>
        <v/>
      </c>
      <c r="F269" s="5">
        <v>76.013400000000004</v>
      </c>
      <c r="G269" s="5">
        <v>255.51937000000001</v>
      </c>
      <c r="H269" s="6">
        <f t="shared" si="17"/>
        <v>2.3615042874019578</v>
      </c>
      <c r="I269" s="5">
        <v>23.94961</v>
      </c>
      <c r="J269" s="6">
        <f t="shared" si="18"/>
        <v>9.6690409572431459</v>
      </c>
      <c r="K269" s="5">
        <v>1768.9119800000001</v>
      </c>
      <c r="L269" s="5">
        <v>1244.5991100000001</v>
      </c>
      <c r="M269" s="6">
        <f t="shared" si="19"/>
        <v>-0.29640416025674721</v>
      </c>
    </row>
    <row r="270" spans="1:13" x14ac:dyDescent="0.2">
      <c r="A270" s="1" t="s">
        <v>21</v>
      </c>
      <c r="B270" s="1" t="s">
        <v>46</v>
      </c>
      <c r="C270" s="5">
        <v>31.143719999999998</v>
      </c>
      <c r="D270" s="5">
        <v>33.230490000000003</v>
      </c>
      <c r="E270" s="6">
        <f t="shared" si="16"/>
        <v>6.7004519691289399E-2</v>
      </c>
      <c r="F270" s="5">
        <v>2176.3931200000002</v>
      </c>
      <c r="G270" s="5">
        <v>862.34523000000002</v>
      </c>
      <c r="H270" s="6">
        <f t="shared" si="17"/>
        <v>-0.6037732236536385</v>
      </c>
      <c r="I270" s="5">
        <v>1127.0423699999999</v>
      </c>
      <c r="J270" s="6">
        <f t="shared" si="18"/>
        <v>-0.23485997247823065</v>
      </c>
      <c r="K270" s="5">
        <v>16277.87564</v>
      </c>
      <c r="L270" s="5">
        <v>11041.281510000001</v>
      </c>
      <c r="M270" s="6">
        <f t="shared" si="19"/>
        <v>-0.32170009439880443</v>
      </c>
    </row>
    <row r="271" spans="1:13" x14ac:dyDescent="0.2">
      <c r="A271" s="1" t="s">
        <v>22</v>
      </c>
      <c r="B271" s="1" t="s">
        <v>46</v>
      </c>
      <c r="C271" s="5">
        <v>0</v>
      </c>
      <c r="D271" s="5">
        <v>0</v>
      </c>
      <c r="E271" s="6" t="str">
        <f t="shared" si="16"/>
        <v/>
      </c>
      <c r="F271" s="5">
        <v>7.0655999999999999</v>
      </c>
      <c r="G271" s="5">
        <v>0</v>
      </c>
      <c r="H271" s="6">
        <f t="shared" si="17"/>
        <v>-1</v>
      </c>
      <c r="I271" s="5">
        <v>0</v>
      </c>
      <c r="J271" s="6" t="str">
        <f t="shared" si="18"/>
        <v/>
      </c>
      <c r="K271" s="5">
        <v>177.13464999999999</v>
      </c>
      <c r="L271" s="5">
        <v>46.5199</v>
      </c>
      <c r="M271" s="6">
        <f t="shared" si="19"/>
        <v>-0.73737549372751188</v>
      </c>
    </row>
    <row r="272" spans="1:13" x14ac:dyDescent="0.2">
      <c r="A272" s="1" t="s">
        <v>23</v>
      </c>
      <c r="B272" s="1" t="s">
        <v>46</v>
      </c>
      <c r="C272" s="5">
        <v>192.27436</v>
      </c>
      <c r="D272" s="5">
        <v>24.153929999999999</v>
      </c>
      <c r="E272" s="6">
        <f t="shared" si="16"/>
        <v>-0.87437779015361172</v>
      </c>
      <c r="F272" s="5">
        <v>3331.75407</v>
      </c>
      <c r="G272" s="5">
        <v>2666.5183999999999</v>
      </c>
      <c r="H272" s="6">
        <f t="shared" si="17"/>
        <v>-0.19966529822532786</v>
      </c>
      <c r="I272" s="5">
        <v>2380.0576999999998</v>
      </c>
      <c r="J272" s="6">
        <f t="shared" si="18"/>
        <v>0.12035872071504827</v>
      </c>
      <c r="K272" s="5">
        <v>25463.2569</v>
      </c>
      <c r="L272" s="5">
        <v>21189.085599999999</v>
      </c>
      <c r="M272" s="6">
        <f t="shared" si="19"/>
        <v>-0.16785642609606632</v>
      </c>
    </row>
    <row r="273" spans="1:13" x14ac:dyDescent="0.2">
      <c r="A273" s="1" t="s">
        <v>24</v>
      </c>
      <c r="B273" s="1" t="s">
        <v>46</v>
      </c>
      <c r="C273" s="5">
        <v>13.57517</v>
      </c>
      <c r="D273" s="5">
        <v>62.79721</v>
      </c>
      <c r="E273" s="6">
        <f t="shared" si="16"/>
        <v>3.6258875579458669</v>
      </c>
      <c r="F273" s="5">
        <v>2364.1883899999998</v>
      </c>
      <c r="G273" s="5">
        <v>2072.0613600000001</v>
      </c>
      <c r="H273" s="6">
        <f t="shared" si="17"/>
        <v>-0.12356334682787262</v>
      </c>
      <c r="I273" s="5">
        <v>2607.94686</v>
      </c>
      <c r="J273" s="6">
        <f t="shared" si="18"/>
        <v>-0.20548175586675865</v>
      </c>
      <c r="K273" s="5">
        <v>20515.5792</v>
      </c>
      <c r="L273" s="5">
        <v>25962.14774</v>
      </c>
      <c r="M273" s="6">
        <f t="shared" si="19"/>
        <v>0.26548451237486881</v>
      </c>
    </row>
    <row r="274" spans="1:13" x14ac:dyDescent="0.2">
      <c r="A274" s="1" t="s">
        <v>25</v>
      </c>
      <c r="B274" s="1" t="s">
        <v>46</v>
      </c>
      <c r="C274" s="5">
        <v>14.352</v>
      </c>
      <c r="D274" s="5">
        <v>33.878450000000001</v>
      </c>
      <c r="E274" s="6">
        <f t="shared" si="16"/>
        <v>1.3605386008918616</v>
      </c>
      <c r="F274" s="5">
        <v>1178.0678700000001</v>
      </c>
      <c r="G274" s="5">
        <v>1130.6854000000001</v>
      </c>
      <c r="H274" s="6">
        <f t="shared" si="17"/>
        <v>-4.0220492559567056E-2</v>
      </c>
      <c r="I274" s="5">
        <v>861.81161999999995</v>
      </c>
      <c r="J274" s="6">
        <f t="shared" si="18"/>
        <v>0.31198671932504252</v>
      </c>
      <c r="K274" s="5">
        <v>10105.527690000001</v>
      </c>
      <c r="L274" s="5">
        <v>9908.56185</v>
      </c>
      <c r="M274" s="6">
        <f t="shared" si="19"/>
        <v>-1.9490901023893059E-2</v>
      </c>
    </row>
    <row r="275" spans="1:13" x14ac:dyDescent="0.2">
      <c r="A275" s="1" t="s">
        <v>26</v>
      </c>
      <c r="B275" s="1" t="s">
        <v>46</v>
      </c>
      <c r="C275" s="5">
        <v>381.7611</v>
      </c>
      <c r="D275" s="5">
        <v>38.194600000000001</v>
      </c>
      <c r="E275" s="6">
        <f t="shared" si="16"/>
        <v>-0.89995156656872588</v>
      </c>
      <c r="F275" s="5">
        <v>2415.9699700000001</v>
      </c>
      <c r="G275" s="5">
        <v>1297.53477</v>
      </c>
      <c r="H275" s="6">
        <f t="shared" si="17"/>
        <v>-0.46293423092506403</v>
      </c>
      <c r="I275" s="5">
        <v>1405.68469</v>
      </c>
      <c r="J275" s="6">
        <f t="shared" si="18"/>
        <v>-7.6937538531489658E-2</v>
      </c>
      <c r="K275" s="5">
        <v>13222.036389999999</v>
      </c>
      <c r="L275" s="5">
        <v>11829.486989999999</v>
      </c>
      <c r="M275" s="6">
        <f t="shared" si="19"/>
        <v>-0.1053203424136091</v>
      </c>
    </row>
    <row r="276" spans="1:13" x14ac:dyDescent="0.2">
      <c r="A276" s="1" t="s">
        <v>27</v>
      </c>
      <c r="B276" s="1" t="s">
        <v>46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0</v>
      </c>
      <c r="H276" s="6" t="str">
        <f t="shared" si="17"/>
        <v/>
      </c>
      <c r="I276" s="5">
        <v>2.5</v>
      </c>
      <c r="J276" s="6">
        <f t="shared" si="18"/>
        <v>-1</v>
      </c>
      <c r="K276" s="5">
        <v>0</v>
      </c>
      <c r="L276" s="5">
        <v>8.6739999999999995</v>
      </c>
      <c r="M276" s="6" t="str">
        <f t="shared" si="19"/>
        <v/>
      </c>
    </row>
    <row r="277" spans="1:13" x14ac:dyDescent="0.2">
      <c r="A277" s="1" t="s">
        <v>28</v>
      </c>
      <c r="B277" s="1" t="s">
        <v>46</v>
      </c>
      <c r="C277" s="5">
        <v>20.850950000000001</v>
      </c>
      <c r="D277" s="5">
        <v>158.98553000000001</v>
      </c>
      <c r="E277" s="6">
        <f t="shared" si="16"/>
        <v>6.6248578601934209</v>
      </c>
      <c r="F277" s="5">
        <v>3287.4682600000001</v>
      </c>
      <c r="G277" s="5">
        <v>2072.8786599999999</v>
      </c>
      <c r="H277" s="6">
        <f t="shared" si="17"/>
        <v>-0.36946047959714756</v>
      </c>
      <c r="I277" s="5">
        <v>1986.51088</v>
      </c>
      <c r="J277" s="6">
        <f t="shared" si="18"/>
        <v>4.3477124071930495E-2</v>
      </c>
      <c r="K277" s="5">
        <v>35962.637970000003</v>
      </c>
      <c r="L277" s="5">
        <v>25658.684069999999</v>
      </c>
      <c r="M277" s="6">
        <f t="shared" si="19"/>
        <v>-0.28651830014793556</v>
      </c>
    </row>
    <row r="278" spans="1:13" x14ac:dyDescent="0.2">
      <c r="A278" s="1" t="s">
        <v>29</v>
      </c>
      <c r="B278" s="1" t="s">
        <v>46</v>
      </c>
      <c r="C278" s="5">
        <v>899.51720999999998</v>
      </c>
      <c r="D278" s="5">
        <v>312.92455999999999</v>
      </c>
      <c r="E278" s="6">
        <f t="shared" si="16"/>
        <v>-0.65211942971052217</v>
      </c>
      <c r="F278" s="5">
        <v>14834.37631</v>
      </c>
      <c r="G278" s="5">
        <v>9105.8239699999995</v>
      </c>
      <c r="H278" s="6">
        <f t="shared" si="17"/>
        <v>-0.38616738717476962</v>
      </c>
      <c r="I278" s="5">
        <v>8736.9828400000006</v>
      </c>
      <c r="J278" s="6">
        <f t="shared" si="18"/>
        <v>4.2216075818686027E-2</v>
      </c>
      <c r="K278" s="5">
        <v>129039.26811</v>
      </c>
      <c r="L278" s="5">
        <v>95949.044890000005</v>
      </c>
      <c r="M278" s="6">
        <f t="shared" si="19"/>
        <v>-0.25643529837593404</v>
      </c>
    </row>
    <row r="279" spans="1:13" x14ac:dyDescent="0.2">
      <c r="A279" s="1" t="s">
        <v>30</v>
      </c>
      <c r="B279" s="1" t="s">
        <v>46</v>
      </c>
      <c r="C279" s="5">
        <v>0</v>
      </c>
      <c r="D279" s="5">
        <v>0</v>
      </c>
      <c r="E279" s="6" t="str">
        <f t="shared" si="16"/>
        <v/>
      </c>
      <c r="F279" s="5">
        <v>0</v>
      </c>
      <c r="G279" s="5">
        <v>34.294559999999997</v>
      </c>
      <c r="H279" s="6" t="str">
        <f t="shared" si="17"/>
        <v/>
      </c>
      <c r="I279" s="5">
        <v>70.540520000000001</v>
      </c>
      <c r="J279" s="6">
        <f t="shared" si="18"/>
        <v>-0.51383176647974815</v>
      </c>
      <c r="K279" s="5">
        <v>562.61839999999995</v>
      </c>
      <c r="L279" s="5">
        <v>1213.93415</v>
      </c>
      <c r="M279" s="6">
        <f t="shared" si="19"/>
        <v>1.1576509939952198</v>
      </c>
    </row>
    <row r="280" spans="1:13" x14ac:dyDescent="0.2">
      <c r="A280" s="1" t="s">
        <v>31</v>
      </c>
      <c r="B280" s="1" t="s">
        <v>46</v>
      </c>
      <c r="C280" s="5">
        <v>50.153739999999999</v>
      </c>
      <c r="D280" s="5">
        <v>20.800460000000001</v>
      </c>
      <c r="E280" s="6">
        <f t="shared" si="16"/>
        <v>-0.5852660240293146</v>
      </c>
      <c r="F280" s="5">
        <v>298.16883000000001</v>
      </c>
      <c r="G280" s="5">
        <v>81.181349999999995</v>
      </c>
      <c r="H280" s="6">
        <f t="shared" si="17"/>
        <v>-0.72773361320162144</v>
      </c>
      <c r="I280" s="5">
        <v>273.80157000000003</v>
      </c>
      <c r="J280" s="6">
        <f t="shared" si="18"/>
        <v>-0.70350297845260723</v>
      </c>
      <c r="K280" s="5">
        <v>2540.8545199999999</v>
      </c>
      <c r="L280" s="5">
        <v>1913.0295799999999</v>
      </c>
      <c r="M280" s="6">
        <f t="shared" si="19"/>
        <v>-0.24709204523838701</v>
      </c>
    </row>
    <row r="281" spans="1:13" x14ac:dyDescent="0.2">
      <c r="A281" s="1" t="s">
        <v>32</v>
      </c>
      <c r="B281" s="1" t="s">
        <v>46</v>
      </c>
      <c r="C281" s="5">
        <v>0</v>
      </c>
      <c r="D281" s="5">
        <v>0</v>
      </c>
      <c r="E281" s="6" t="str">
        <f t="shared" si="16"/>
        <v/>
      </c>
      <c r="F281" s="5">
        <v>99.702659999999995</v>
      </c>
      <c r="G281" s="5">
        <v>11.985810000000001</v>
      </c>
      <c r="H281" s="6">
        <f t="shared" si="17"/>
        <v>-0.87978445108686165</v>
      </c>
      <c r="I281" s="5">
        <v>0</v>
      </c>
      <c r="J281" s="6" t="str">
        <f t="shared" si="18"/>
        <v/>
      </c>
      <c r="K281" s="5">
        <v>291.91502000000003</v>
      </c>
      <c r="L281" s="5">
        <v>29.060690000000001</v>
      </c>
      <c r="M281" s="6">
        <f t="shared" si="19"/>
        <v>-0.90044811671561131</v>
      </c>
    </row>
    <row r="282" spans="1:13" x14ac:dyDescent="0.2">
      <c r="A282" s="1" t="s">
        <v>33</v>
      </c>
      <c r="B282" s="1" t="s">
        <v>46</v>
      </c>
      <c r="C282" s="5">
        <v>0</v>
      </c>
      <c r="D282" s="5">
        <v>1.2576000000000001</v>
      </c>
      <c r="E282" s="6" t="str">
        <f t="shared" si="16"/>
        <v/>
      </c>
      <c r="F282" s="5">
        <v>32.358339999999998</v>
      </c>
      <c r="G282" s="5">
        <v>1.6391100000000001</v>
      </c>
      <c r="H282" s="6">
        <f t="shared" si="17"/>
        <v>-0.9493450529291676</v>
      </c>
      <c r="I282" s="5">
        <v>28.501100000000001</v>
      </c>
      <c r="J282" s="6">
        <f t="shared" si="18"/>
        <v>-0.94248958812116024</v>
      </c>
      <c r="K282" s="5">
        <v>841.07988999999998</v>
      </c>
      <c r="L282" s="5">
        <v>681.84582999999998</v>
      </c>
      <c r="M282" s="6">
        <f t="shared" si="19"/>
        <v>-0.18932096926012587</v>
      </c>
    </row>
    <row r="283" spans="1:13" x14ac:dyDescent="0.2">
      <c r="A283" s="2" t="s">
        <v>34</v>
      </c>
      <c r="B283" s="2" t="s">
        <v>46</v>
      </c>
      <c r="C283" s="7">
        <v>2241.3016400000001</v>
      </c>
      <c r="D283" s="7">
        <v>1073.53304</v>
      </c>
      <c r="E283" s="8">
        <f t="shared" si="16"/>
        <v>-0.52102250726055777</v>
      </c>
      <c r="F283" s="7">
        <v>51299.033669999997</v>
      </c>
      <c r="G283" s="7">
        <v>36976.948080000002</v>
      </c>
      <c r="H283" s="8">
        <f t="shared" si="17"/>
        <v>-0.27918821399506488</v>
      </c>
      <c r="I283" s="7">
        <v>33103.177600000003</v>
      </c>
      <c r="J283" s="8">
        <f t="shared" si="18"/>
        <v>0.11702110675924948</v>
      </c>
      <c r="K283" s="7">
        <v>406644.26431</v>
      </c>
      <c r="L283" s="7">
        <v>384033.54440999997</v>
      </c>
      <c r="M283" s="8">
        <f t="shared" si="19"/>
        <v>-5.5603193957170949E-2</v>
      </c>
    </row>
    <row r="284" spans="1:13" x14ac:dyDescent="0.2">
      <c r="A284" s="1" t="s">
        <v>8</v>
      </c>
      <c r="B284" s="1" t="s">
        <v>47</v>
      </c>
      <c r="C284" s="5">
        <v>0</v>
      </c>
      <c r="D284" s="5">
        <v>0</v>
      </c>
      <c r="E284" s="6" t="str">
        <f t="shared" si="16"/>
        <v/>
      </c>
      <c r="F284" s="5">
        <v>4.2142999999999997</v>
      </c>
      <c r="G284" s="5">
        <v>3.8688600000000002</v>
      </c>
      <c r="H284" s="6">
        <f t="shared" si="17"/>
        <v>-8.1968535699878831E-2</v>
      </c>
      <c r="I284" s="5">
        <v>14.69294</v>
      </c>
      <c r="J284" s="6">
        <f t="shared" si="18"/>
        <v>-0.73668578242339522</v>
      </c>
      <c r="K284" s="5">
        <v>58.871679999999998</v>
      </c>
      <c r="L284" s="5">
        <v>33.8018</v>
      </c>
      <c r="M284" s="6">
        <f t="shared" si="19"/>
        <v>-0.42583938491308548</v>
      </c>
    </row>
    <row r="285" spans="1:13" x14ac:dyDescent="0.2">
      <c r="A285" s="1" t="s">
        <v>10</v>
      </c>
      <c r="B285" s="1" t="s">
        <v>47</v>
      </c>
      <c r="C285" s="5">
        <v>0</v>
      </c>
      <c r="D285" s="5">
        <v>0</v>
      </c>
      <c r="E285" s="6" t="str">
        <f t="shared" si="16"/>
        <v/>
      </c>
      <c r="F285" s="5">
        <v>55.010599999999997</v>
      </c>
      <c r="G285" s="5">
        <v>46.692030000000003</v>
      </c>
      <c r="H285" s="6">
        <f t="shared" si="17"/>
        <v>-0.15121758352026693</v>
      </c>
      <c r="I285" s="5">
        <v>138.0667</v>
      </c>
      <c r="J285" s="6">
        <f t="shared" si="18"/>
        <v>-0.66181541240574293</v>
      </c>
      <c r="K285" s="5">
        <v>809.63368000000003</v>
      </c>
      <c r="L285" s="5">
        <v>717.96222999999998</v>
      </c>
      <c r="M285" s="6">
        <f t="shared" si="19"/>
        <v>-0.11322583566434641</v>
      </c>
    </row>
    <row r="286" spans="1:13" x14ac:dyDescent="0.2">
      <c r="A286" s="1" t="s">
        <v>11</v>
      </c>
      <c r="B286" s="1" t="s">
        <v>47</v>
      </c>
      <c r="C286" s="5">
        <v>0</v>
      </c>
      <c r="D286" s="5">
        <v>0</v>
      </c>
      <c r="E286" s="6" t="str">
        <f t="shared" si="16"/>
        <v/>
      </c>
      <c r="F286" s="5">
        <v>245.83623</v>
      </c>
      <c r="G286" s="5">
        <v>207.0599</v>
      </c>
      <c r="H286" s="6">
        <f t="shared" si="17"/>
        <v>-0.15773236516033462</v>
      </c>
      <c r="I286" s="5">
        <v>320.58512999999999</v>
      </c>
      <c r="J286" s="6">
        <f t="shared" si="18"/>
        <v>-0.3541188264096965</v>
      </c>
      <c r="K286" s="5">
        <v>850.57042000000001</v>
      </c>
      <c r="L286" s="5">
        <v>1645.2009599999999</v>
      </c>
      <c r="M286" s="6">
        <f t="shared" si="19"/>
        <v>0.93423251187126843</v>
      </c>
    </row>
    <row r="287" spans="1:13" x14ac:dyDescent="0.2">
      <c r="A287" s="1" t="s">
        <v>12</v>
      </c>
      <c r="B287" s="1" t="s">
        <v>47</v>
      </c>
      <c r="C287" s="5">
        <v>0</v>
      </c>
      <c r="D287" s="5">
        <v>0</v>
      </c>
      <c r="E287" s="6" t="str">
        <f t="shared" si="16"/>
        <v/>
      </c>
      <c r="F287" s="5">
        <v>90.629000000000005</v>
      </c>
      <c r="G287" s="5">
        <v>315.86281000000002</v>
      </c>
      <c r="H287" s="6">
        <f t="shared" si="17"/>
        <v>2.4852289002416446</v>
      </c>
      <c r="I287" s="5">
        <v>253.55744999999999</v>
      </c>
      <c r="J287" s="6">
        <f t="shared" si="18"/>
        <v>0.24572482488682557</v>
      </c>
      <c r="K287" s="5">
        <v>985.01660000000004</v>
      </c>
      <c r="L287" s="5">
        <v>1268.60456</v>
      </c>
      <c r="M287" s="6">
        <f t="shared" si="19"/>
        <v>0.28790170642809465</v>
      </c>
    </row>
    <row r="288" spans="1:13" x14ac:dyDescent="0.2">
      <c r="A288" s="1" t="s">
        <v>14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3.38</v>
      </c>
      <c r="G288" s="5">
        <v>0</v>
      </c>
      <c r="H288" s="6">
        <f t="shared" si="17"/>
        <v>-1</v>
      </c>
      <c r="I288" s="5">
        <v>4.4290000000000003E-2</v>
      </c>
      <c r="J288" s="6">
        <f t="shared" si="18"/>
        <v>-1</v>
      </c>
      <c r="K288" s="5">
        <v>3.98</v>
      </c>
      <c r="L288" s="5">
        <v>12.635719999999999</v>
      </c>
      <c r="M288" s="6">
        <f t="shared" si="19"/>
        <v>2.1748040201005021</v>
      </c>
    </row>
    <row r="289" spans="1:13" x14ac:dyDescent="0.2">
      <c r="A289" s="1" t="s">
        <v>15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7.9729999999999995E-2</v>
      </c>
      <c r="J289" s="6">
        <f t="shared" si="18"/>
        <v>-1</v>
      </c>
      <c r="K289" s="5">
        <v>0</v>
      </c>
      <c r="L289" s="5">
        <v>7.9729999999999995E-2</v>
      </c>
      <c r="M289" s="6" t="str">
        <f t="shared" si="19"/>
        <v/>
      </c>
    </row>
    <row r="290" spans="1:13" x14ac:dyDescent="0.2">
      <c r="A290" s="1" t="s">
        <v>16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3.8498000000000001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11.513780000000001</v>
      </c>
      <c r="L290" s="5">
        <v>3.8498000000000001</v>
      </c>
      <c r="M290" s="6">
        <f t="shared" si="19"/>
        <v>-0.66563543857881602</v>
      </c>
    </row>
    <row r="291" spans="1:13" x14ac:dyDescent="0.2">
      <c r="A291" s="1" t="s">
        <v>17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0</v>
      </c>
      <c r="H291" s="6" t="str">
        <f t="shared" si="17"/>
        <v/>
      </c>
      <c r="I291" s="5">
        <v>0</v>
      </c>
      <c r="J291" s="6" t="str">
        <f t="shared" si="18"/>
        <v/>
      </c>
      <c r="K291" s="5">
        <v>0</v>
      </c>
      <c r="L291" s="5">
        <v>0.10836999999999999</v>
      </c>
      <c r="M291" s="6" t="str">
        <f t="shared" si="19"/>
        <v/>
      </c>
    </row>
    <row r="292" spans="1:13" x14ac:dyDescent="0.2">
      <c r="A292" s="1" t="s">
        <v>18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1.6</v>
      </c>
      <c r="G292" s="5">
        <v>0</v>
      </c>
      <c r="H292" s="6">
        <f t="shared" si="17"/>
        <v>-1</v>
      </c>
      <c r="I292" s="5">
        <v>0</v>
      </c>
      <c r="J292" s="6" t="str">
        <f t="shared" si="18"/>
        <v/>
      </c>
      <c r="K292" s="5">
        <v>718.13532999999995</v>
      </c>
      <c r="L292" s="5">
        <v>3.7761900000000002</v>
      </c>
      <c r="M292" s="6">
        <f t="shared" si="19"/>
        <v>-0.99474167355058274</v>
      </c>
    </row>
    <row r="293" spans="1:13" x14ac:dyDescent="0.2">
      <c r="A293" s="1" t="s">
        <v>19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2.7457500000000001</v>
      </c>
      <c r="H293" s="6" t="str">
        <f t="shared" si="17"/>
        <v/>
      </c>
      <c r="I293" s="5">
        <v>4.0061499999999999</v>
      </c>
      <c r="J293" s="6">
        <f t="shared" si="18"/>
        <v>-0.31461627747338461</v>
      </c>
      <c r="K293" s="5">
        <v>6.86172</v>
      </c>
      <c r="L293" s="5">
        <v>20.307590000000001</v>
      </c>
      <c r="M293" s="6">
        <f t="shared" si="19"/>
        <v>1.9595480433477324</v>
      </c>
    </row>
    <row r="294" spans="1:13" x14ac:dyDescent="0.2">
      <c r="A294" s="1" t="s">
        <v>20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30.62537</v>
      </c>
      <c r="G294" s="5">
        <v>48.961219999999997</v>
      </c>
      <c r="H294" s="6">
        <f t="shared" si="17"/>
        <v>0.59871439920562586</v>
      </c>
      <c r="I294" s="5">
        <v>17.609349999999999</v>
      </c>
      <c r="J294" s="6">
        <f t="shared" si="18"/>
        <v>1.7804104069712965</v>
      </c>
      <c r="K294" s="5">
        <v>396.44411000000002</v>
      </c>
      <c r="L294" s="5">
        <v>215.2876</v>
      </c>
      <c r="M294" s="6">
        <f t="shared" si="19"/>
        <v>-0.45695346564740236</v>
      </c>
    </row>
    <row r="295" spans="1:13" x14ac:dyDescent="0.2">
      <c r="A295" s="1" t="s">
        <v>21</v>
      </c>
      <c r="B295" s="1" t="s">
        <v>47</v>
      </c>
      <c r="C295" s="5">
        <v>0</v>
      </c>
      <c r="D295" s="5">
        <v>0</v>
      </c>
      <c r="E295" s="6" t="str">
        <f t="shared" si="16"/>
        <v/>
      </c>
      <c r="F295" s="5">
        <v>216.77762000000001</v>
      </c>
      <c r="G295" s="5">
        <v>109.60856</v>
      </c>
      <c r="H295" s="6">
        <f t="shared" si="17"/>
        <v>-0.49437326602257192</v>
      </c>
      <c r="I295" s="5">
        <v>163.29362</v>
      </c>
      <c r="J295" s="6">
        <f t="shared" si="18"/>
        <v>-0.32876397742912433</v>
      </c>
      <c r="K295" s="5">
        <v>1098.8632299999999</v>
      </c>
      <c r="L295" s="5">
        <v>776.49806000000001</v>
      </c>
      <c r="M295" s="6">
        <f t="shared" si="19"/>
        <v>-0.2933624141741461</v>
      </c>
    </row>
    <row r="296" spans="1:13" x14ac:dyDescent="0.2">
      <c r="A296" s="1" t="s">
        <v>22</v>
      </c>
      <c r="B296" s="1" t="s">
        <v>47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0</v>
      </c>
      <c r="L296" s="5">
        <v>2.52277</v>
      </c>
      <c r="M296" s="6" t="str">
        <f t="shared" si="19"/>
        <v/>
      </c>
    </row>
    <row r="297" spans="1:13" x14ac:dyDescent="0.2">
      <c r="A297" s="1" t="s">
        <v>23</v>
      </c>
      <c r="B297" s="1" t="s">
        <v>47</v>
      </c>
      <c r="C297" s="5">
        <v>0</v>
      </c>
      <c r="D297" s="5">
        <v>0</v>
      </c>
      <c r="E297" s="6" t="str">
        <f t="shared" si="16"/>
        <v/>
      </c>
      <c r="F297" s="5">
        <v>1.58</v>
      </c>
      <c r="G297" s="5">
        <v>0</v>
      </c>
      <c r="H297" s="6">
        <f t="shared" si="17"/>
        <v>-1</v>
      </c>
      <c r="I297" s="5">
        <v>1.21926</v>
      </c>
      <c r="J297" s="6">
        <f t="shared" si="18"/>
        <v>-1</v>
      </c>
      <c r="K297" s="5">
        <v>1.58</v>
      </c>
      <c r="L297" s="5">
        <v>4.5464399999999996</v>
      </c>
      <c r="M297" s="6">
        <f t="shared" si="19"/>
        <v>1.8774936708860754</v>
      </c>
    </row>
    <row r="298" spans="1:13" x14ac:dyDescent="0.2">
      <c r="A298" s="1" t="s">
        <v>24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45.521599999999999</v>
      </c>
      <c r="G298" s="5">
        <v>5.2</v>
      </c>
      <c r="H298" s="6">
        <f t="shared" si="17"/>
        <v>-0.88576851428772274</v>
      </c>
      <c r="I298" s="5">
        <v>20.013649999999998</v>
      </c>
      <c r="J298" s="6">
        <f t="shared" si="18"/>
        <v>-0.74017732897297583</v>
      </c>
      <c r="K298" s="5">
        <v>194.55613</v>
      </c>
      <c r="L298" s="5">
        <v>100.12916</v>
      </c>
      <c r="M298" s="6">
        <f t="shared" si="19"/>
        <v>-0.48534564292577165</v>
      </c>
    </row>
    <row r="299" spans="1:13" x14ac:dyDescent="0.2">
      <c r="A299" s="1" t="s">
        <v>25</v>
      </c>
      <c r="B299" s="1" t="s">
        <v>47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0.95454000000000006</v>
      </c>
      <c r="H299" s="6" t="str">
        <f t="shared" si="17"/>
        <v/>
      </c>
      <c r="I299" s="5">
        <v>0.69815000000000005</v>
      </c>
      <c r="J299" s="6">
        <f t="shared" si="18"/>
        <v>0.36724199670557911</v>
      </c>
      <c r="K299" s="5">
        <v>17.117429999999999</v>
      </c>
      <c r="L299" s="5">
        <v>1.65269</v>
      </c>
      <c r="M299" s="6">
        <f t="shared" si="19"/>
        <v>-0.90344987536096244</v>
      </c>
    </row>
    <row r="300" spans="1:13" x14ac:dyDescent="0.2">
      <c r="A300" s="1" t="s">
        <v>26</v>
      </c>
      <c r="B300" s="1" t="s">
        <v>47</v>
      </c>
      <c r="C300" s="5">
        <v>0</v>
      </c>
      <c r="D300" s="5">
        <v>0</v>
      </c>
      <c r="E300" s="6" t="str">
        <f t="shared" si="16"/>
        <v/>
      </c>
      <c r="F300" s="5">
        <v>350.80837000000002</v>
      </c>
      <c r="G300" s="5">
        <v>79.411460000000005</v>
      </c>
      <c r="H300" s="6">
        <f t="shared" si="17"/>
        <v>-0.77363293811946388</v>
      </c>
      <c r="I300" s="5">
        <v>201.54490999999999</v>
      </c>
      <c r="J300" s="6">
        <f t="shared" si="18"/>
        <v>-0.6059862786909378</v>
      </c>
      <c r="K300" s="5">
        <v>3373.9566</v>
      </c>
      <c r="L300" s="5">
        <v>1991.46552</v>
      </c>
      <c r="M300" s="6">
        <f t="shared" si="19"/>
        <v>-0.40975366428839066</v>
      </c>
    </row>
    <row r="301" spans="1:13" x14ac:dyDescent="0.2">
      <c r="A301" s="1" t="s">
        <v>28</v>
      </c>
      <c r="B301" s="1" t="s">
        <v>47</v>
      </c>
      <c r="C301" s="5">
        <v>0</v>
      </c>
      <c r="D301" s="5">
        <v>0</v>
      </c>
      <c r="E301" s="6" t="str">
        <f t="shared" si="16"/>
        <v/>
      </c>
      <c r="F301" s="5">
        <v>5.9476300000000002</v>
      </c>
      <c r="G301" s="5">
        <v>10.15326</v>
      </c>
      <c r="H301" s="6">
        <f t="shared" si="17"/>
        <v>0.70711022709886118</v>
      </c>
      <c r="I301" s="5">
        <v>24.383320000000001</v>
      </c>
      <c r="J301" s="6">
        <f t="shared" si="18"/>
        <v>-0.58359813183766618</v>
      </c>
      <c r="K301" s="5">
        <v>17.84262</v>
      </c>
      <c r="L301" s="5">
        <v>34.88035</v>
      </c>
      <c r="M301" s="6">
        <f t="shared" si="19"/>
        <v>0.95488947251020306</v>
      </c>
    </row>
    <row r="302" spans="1:13" x14ac:dyDescent="0.2">
      <c r="A302" s="1" t="s">
        <v>29</v>
      </c>
      <c r="B302" s="1" t="s">
        <v>47</v>
      </c>
      <c r="C302" s="5">
        <v>0</v>
      </c>
      <c r="D302" s="5">
        <v>0</v>
      </c>
      <c r="E302" s="6" t="str">
        <f t="shared" si="16"/>
        <v/>
      </c>
      <c r="F302" s="5">
        <v>0</v>
      </c>
      <c r="G302" s="5">
        <v>1.1205499999999999</v>
      </c>
      <c r="H302" s="6" t="str">
        <f t="shared" si="17"/>
        <v/>
      </c>
      <c r="I302" s="5">
        <v>2.4124699999999999</v>
      </c>
      <c r="J302" s="6">
        <f t="shared" si="18"/>
        <v>-0.53551754011448849</v>
      </c>
      <c r="K302" s="5">
        <v>35.606400000000001</v>
      </c>
      <c r="L302" s="5">
        <v>3.53302</v>
      </c>
      <c r="M302" s="6">
        <f t="shared" si="19"/>
        <v>-0.90077570324436063</v>
      </c>
    </row>
    <row r="303" spans="1:13" x14ac:dyDescent="0.2">
      <c r="A303" s="1" t="s">
        <v>31</v>
      </c>
      <c r="B303" s="1" t="s">
        <v>47</v>
      </c>
      <c r="C303" s="5">
        <v>0</v>
      </c>
      <c r="D303" s="5">
        <v>0</v>
      </c>
      <c r="E303" s="6" t="str">
        <f t="shared" si="16"/>
        <v/>
      </c>
      <c r="F303" s="5">
        <v>20.687090000000001</v>
      </c>
      <c r="G303" s="5">
        <v>126.43392</v>
      </c>
      <c r="H303" s="6">
        <f t="shared" si="17"/>
        <v>5.1117305527263621</v>
      </c>
      <c r="I303" s="5">
        <v>30.215039999999998</v>
      </c>
      <c r="J303" s="6">
        <f t="shared" si="18"/>
        <v>3.1844697210395889</v>
      </c>
      <c r="K303" s="5">
        <v>387.02107999999998</v>
      </c>
      <c r="L303" s="5">
        <v>266.35786000000002</v>
      </c>
      <c r="M303" s="6">
        <f t="shared" si="19"/>
        <v>-0.31177428371601867</v>
      </c>
    </row>
    <row r="304" spans="1:13" x14ac:dyDescent="0.2">
      <c r="A304" s="1" t="s">
        <v>33</v>
      </c>
      <c r="B304" s="1" t="s">
        <v>47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0.91303999999999996</v>
      </c>
      <c r="H304" s="6" t="str">
        <f t="shared" si="17"/>
        <v/>
      </c>
      <c r="I304" s="5">
        <v>1.5623400000000001</v>
      </c>
      <c r="J304" s="6">
        <f t="shared" si="18"/>
        <v>-0.41559455688262481</v>
      </c>
      <c r="K304" s="5">
        <v>0</v>
      </c>
      <c r="L304" s="5">
        <v>2.4753799999999999</v>
      </c>
      <c r="M304" s="6" t="str">
        <f t="shared" si="19"/>
        <v/>
      </c>
    </row>
    <row r="305" spans="1:13" x14ac:dyDescent="0.2">
      <c r="A305" s="2" t="s">
        <v>34</v>
      </c>
      <c r="B305" s="2" t="s">
        <v>47</v>
      </c>
      <c r="C305" s="7">
        <v>0</v>
      </c>
      <c r="D305" s="7">
        <v>0</v>
      </c>
      <c r="E305" s="8" t="str">
        <f t="shared" si="16"/>
        <v/>
      </c>
      <c r="F305" s="7">
        <v>1074.4178099999999</v>
      </c>
      <c r="G305" s="7">
        <v>962.83569999999997</v>
      </c>
      <c r="H305" s="8">
        <f t="shared" si="17"/>
        <v>-0.10385355581549782</v>
      </c>
      <c r="I305" s="7">
        <v>1193.9845</v>
      </c>
      <c r="J305" s="8">
        <f t="shared" si="18"/>
        <v>-0.19359447296007615</v>
      </c>
      <c r="K305" s="7">
        <v>8969.3708100000003</v>
      </c>
      <c r="L305" s="7">
        <v>7106.4758000000002</v>
      </c>
      <c r="M305" s="8">
        <f t="shared" si="19"/>
        <v>-0.20769517165273721</v>
      </c>
    </row>
    <row r="306" spans="1:13" x14ac:dyDescent="0.2">
      <c r="A306" s="1" t="s">
        <v>8</v>
      </c>
      <c r="B306" s="1" t="s">
        <v>48</v>
      </c>
      <c r="C306" s="5">
        <v>0</v>
      </c>
      <c r="D306" s="5">
        <v>0</v>
      </c>
      <c r="E306" s="6" t="str">
        <f t="shared" si="16"/>
        <v/>
      </c>
      <c r="F306" s="5">
        <v>187.81138000000001</v>
      </c>
      <c r="G306" s="5">
        <v>166.98915</v>
      </c>
      <c r="H306" s="6">
        <f t="shared" si="17"/>
        <v>-0.11086777595692032</v>
      </c>
      <c r="I306" s="5">
        <v>204.96041</v>
      </c>
      <c r="J306" s="6">
        <f t="shared" si="18"/>
        <v>-0.18526143658670469</v>
      </c>
      <c r="K306" s="5">
        <v>1172.2355399999999</v>
      </c>
      <c r="L306" s="5">
        <v>3096.7853100000002</v>
      </c>
      <c r="M306" s="6">
        <f t="shared" si="19"/>
        <v>1.6417773598640428</v>
      </c>
    </row>
    <row r="307" spans="1:13" x14ac:dyDescent="0.2">
      <c r="A307" s="1" t="s">
        <v>10</v>
      </c>
      <c r="B307" s="1" t="s">
        <v>48</v>
      </c>
      <c r="C307" s="5">
        <v>0</v>
      </c>
      <c r="D307" s="5">
        <v>23.472000000000001</v>
      </c>
      <c r="E307" s="6" t="str">
        <f t="shared" si="16"/>
        <v/>
      </c>
      <c r="F307" s="5">
        <v>103.13315</v>
      </c>
      <c r="G307" s="5">
        <v>89.560900000000004</v>
      </c>
      <c r="H307" s="6">
        <f t="shared" si="17"/>
        <v>-0.13159929663740511</v>
      </c>
      <c r="I307" s="5">
        <v>70.467839999999995</v>
      </c>
      <c r="J307" s="6">
        <f t="shared" si="18"/>
        <v>0.27094714411567056</v>
      </c>
      <c r="K307" s="5">
        <v>1467.24</v>
      </c>
      <c r="L307" s="5">
        <v>1009.53404</v>
      </c>
      <c r="M307" s="6">
        <f t="shared" si="19"/>
        <v>-0.31195030124587664</v>
      </c>
    </row>
    <row r="308" spans="1:13" x14ac:dyDescent="0.2">
      <c r="A308" s="1" t="s">
        <v>11</v>
      </c>
      <c r="B308" s="1" t="s">
        <v>48</v>
      </c>
      <c r="C308" s="5">
        <v>0</v>
      </c>
      <c r="D308" s="5">
        <v>0</v>
      </c>
      <c r="E308" s="6" t="str">
        <f t="shared" si="16"/>
        <v/>
      </c>
      <c r="F308" s="5">
        <v>144.11881</v>
      </c>
      <c r="G308" s="5">
        <v>168.09673000000001</v>
      </c>
      <c r="H308" s="6">
        <f t="shared" si="17"/>
        <v>0.16637606152867912</v>
      </c>
      <c r="I308" s="5">
        <v>29.619109999999999</v>
      </c>
      <c r="J308" s="6">
        <f t="shared" si="18"/>
        <v>4.6752795745719578</v>
      </c>
      <c r="K308" s="5">
        <v>3137.0647100000001</v>
      </c>
      <c r="L308" s="5">
        <v>1462.72477</v>
      </c>
      <c r="M308" s="6">
        <f t="shared" si="19"/>
        <v>-0.53372821244736135</v>
      </c>
    </row>
    <row r="309" spans="1:13" x14ac:dyDescent="0.2">
      <c r="A309" s="1" t="s">
        <v>12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0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1.9690000000000001</v>
      </c>
      <c r="L309" s="5">
        <v>0</v>
      </c>
      <c r="M309" s="6">
        <f t="shared" si="19"/>
        <v>-1</v>
      </c>
    </row>
    <row r="310" spans="1:13" x14ac:dyDescent="0.2">
      <c r="A310" s="1" t="s">
        <v>13</v>
      </c>
      <c r="B310" s="1" t="s">
        <v>48</v>
      </c>
      <c r="C310" s="5">
        <v>0</v>
      </c>
      <c r="D310" s="5">
        <v>0</v>
      </c>
      <c r="E310" s="6" t="str">
        <f t="shared" si="16"/>
        <v/>
      </c>
      <c r="F310" s="5">
        <v>0</v>
      </c>
      <c r="G310" s="5">
        <v>0</v>
      </c>
      <c r="H310" s="6" t="str">
        <f t="shared" si="17"/>
        <v/>
      </c>
      <c r="I310" s="5">
        <v>0</v>
      </c>
      <c r="J310" s="6" t="str">
        <f t="shared" si="18"/>
        <v/>
      </c>
      <c r="K310" s="5">
        <v>82.646839999999997</v>
      </c>
      <c r="L310" s="5">
        <v>0</v>
      </c>
      <c r="M310" s="6">
        <f t="shared" si="19"/>
        <v>-1</v>
      </c>
    </row>
    <row r="311" spans="1:13" x14ac:dyDescent="0.2">
      <c r="A311" s="1" t="s">
        <v>14</v>
      </c>
      <c r="B311" s="1" t="s">
        <v>48</v>
      </c>
      <c r="C311" s="5">
        <v>0</v>
      </c>
      <c r="D311" s="5">
        <v>0</v>
      </c>
      <c r="E311" s="6" t="str">
        <f t="shared" si="16"/>
        <v/>
      </c>
      <c r="F311" s="5">
        <v>16.939</v>
      </c>
      <c r="G311" s="5">
        <v>36</v>
      </c>
      <c r="H311" s="6">
        <f t="shared" si="17"/>
        <v>1.1252730385500915</v>
      </c>
      <c r="I311" s="5">
        <v>3.5615899999999998</v>
      </c>
      <c r="J311" s="6">
        <f t="shared" si="18"/>
        <v>9.1078450916585005</v>
      </c>
      <c r="K311" s="5">
        <v>331.29189000000002</v>
      </c>
      <c r="L311" s="5">
        <v>68.258480000000006</v>
      </c>
      <c r="M311" s="6">
        <f t="shared" si="19"/>
        <v>-0.79396271970315968</v>
      </c>
    </row>
    <row r="312" spans="1:13" x14ac:dyDescent="0.2">
      <c r="A312" s="1" t="s">
        <v>15</v>
      </c>
      <c r="B312" s="1" t="s">
        <v>48</v>
      </c>
      <c r="C312" s="5">
        <v>0</v>
      </c>
      <c r="D312" s="5">
        <v>0</v>
      </c>
      <c r="E312" s="6" t="str">
        <f t="shared" si="16"/>
        <v/>
      </c>
      <c r="F312" s="5">
        <v>0</v>
      </c>
      <c r="G312" s="5">
        <v>0</v>
      </c>
      <c r="H312" s="6" t="str">
        <f t="shared" si="17"/>
        <v/>
      </c>
      <c r="I312" s="5">
        <v>0</v>
      </c>
      <c r="J312" s="6" t="str">
        <f t="shared" si="18"/>
        <v/>
      </c>
      <c r="K312" s="5">
        <v>0</v>
      </c>
      <c r="L312" s="5">
        <v>1.33</v>
      </c>
      <c r="M312" s="6" t="str">
        <f t="shared" si="19"/>
        <v/>
      </c>
    </row>
    <row r="313" spans="1:13" x14ac:dyDescent="0.2">
      <c r="A313" s="1" t="s">
        <v>17</v>
      </c>
      <c r="B313" s="1" t="s">
        <v>48</v>
      </c>
      <c r="C313" s="5">
        <v>17.499310000000001</v>
      </c>
      <c r="D313" s="5">
        <v>0</v>
      </c>
      <c r="E313" s="6">
        <f t="shared" ref="E313:E374" si="20">IF(C313=0,"",(D313/C313-1))</f>
        <v>-1</v>
      </c>
      <c r="F313" s="5">
        <v>27.639309999999998</v>
      </c>
      <c r="G313" s="5">
        <v>113.8428</v>
      </c>
      <c r="H313" s="6">
        <f t="shared" ref="H313:H374" si="21">IF(F313=0,"",(G313/F313-1))</f>
        <v>3.1188727214970271</v>
      </c>
      <c r="I313" s="5">
        <v>51.627740000000003</v>
      </c>
      <c r="J313" s="6">
        <f t="shared" ref="J313:J374" si="22">IF(I313=0,"",(G313/I313-1))</f>
        <v>1.2050703749573386</v>
      </c>
      <c r="K313" s="5">
        <v>302.05907999999999</v>
      </c>
      <c r="L313" s="5">
        <v>208.96173999999999</v>
      </c>
      <c r="M313" s="6">
        <f t="shared" ref="M313:M374" si="23">IF(K313=0,"",(L313/K313-1))</f>
        <v>-0.30820904307859243</v>
      </c>
    </row>
    <row r="314" spans="1:13" x14ac:dyDescent="0.2">
      <c r="A314" s="1" t="s">
        <v>18</v>
      </c>
      <c r="B314" s="1" t="s">
        <v>48</v>
      </c>
      <c r="C314" s="5">
        <v>0</v>
      </c>
      <c r="D314" s="5">
        <v>0</v>
      </c>
      <c r="E314" s="6" t="str">
        <f t="shared" si="20"/>
        <v/>
      </c>
      <c r="F314" s="5">
        <v>573.04456000000005</v>
      </c>
      <c r="G314" s="5">
        <v>75.102509999999995</v>
      </c>
      <c r="H314" s="6">
        <f t="shared" si="21"/>
        <v>-0.86894123905477794</v>
      </c>
      <c r="I314" s="5">
        <v>112.30822999999999</v>
      </c>
      <c r="J314" s="6">
        <f t="shared" si="22"/>
        <v>-0.3312822221488132</v>
      </c>
      <c r="K314" s="5">
        <v>1814.3647800000001</v>
      </c>
      <c r="L314" s="5">
        <v>1096.3717999999999</v>
      </c>
      <c r="M314" s="6">
        <f t="shared" si="23"/>
        <v>-0.39572691661265613</v>
      </c>
    </row>
    <row r="315" spans="1:13" x14ac:dyDescent="0.2">
      <c r="A315" s="1" t="s">
        <v>19</v>
      </c>
      <c r="B315" s="1" t="s">
        <v>48</v>
      </c>
      <c r="C315" s="5">
        <v>0</v>
      </c>
      <c r="D315" s="5">
        <v>0</v>
      </c>
      <c r="E315" s="6" t="str">
        <f t="shared" si="20"/>
        <v/>
      </c>
      <c r="F315" s="5">
        <v>587.28584000000001</v>
      </c>
      <c r="G315" s="5">
        <v>823.53593000000001</v>
      </c>
      <c r="H315" s="6">
        <f t="shared" si="21"/>
        <v>0.40227445293079089</v>
      </c>
      <c r="I315" s="5">
        <v>296.2296</v>
      </c>
      <c r="J315" s="6">
        <f t="shared" si="22"/>
        <v>1.7800595551558658</v>
      </c>
      <c r="K315" s="5">
        <v>6505.7300400000004</v>
      </c>
      <c r="L315" s="5">
        <v>2616.6508800000001</v>
      </c>
      <c r="M315" s="6">
        <f t="shared" si="23"/>
        <v>-0.59779288966623034</v>
      </c>
    </row>
    <row r="316" spans="1:13" x14ac:dyDescent="0.2">
      <c r="A316" s="1" t="s">
        <v>20</v>
      </c>
      <c r="B316" s="1" t="s">
        <v>48</v>
      </c>
      <c r="C316" s="5">
        <v>0</v>
      </c>
      <c r="D316" s="5">
        <v>0</v>
      </c>
      <c r="E316" s="6" t="str">
        <f t="shared" si="20"/>
        <v/>
      </c>
      <c r="F316" s="5">
        <v>244.89649</v>
      </c>
      <c r="G316" s="5">
        <v>47.570309999999999</v>
      </c>
      <c r="H316" s="6">
        <f t="shared" si="21"/>
        <v>-0.80575340218228519</v>
      </c>
      <c r="I316" s="5">
        <v>0</v>
      </c>
      <c r="J316" s="6" t="str">
        <f t="shared" si="22"/>
        <v/>
      </c>
      <c r="K316" s="5">
        <v>1400.6619800000001</v>
      </c>
      <c r="L316" s="5">
        <v>1239.01631</v>
      </c>
      <c r="M316" s="6">
        <f t="shared" si="23"/>
        <v>-0.11540662365947862</v>
      </c>
    </row>
    <row r="317" spans="1:13" x14ac:dyDescent="0.2">
      <c r="A317" s="1" t="s">
        <v>21</v>
      </c>
      <c r="B317" s="1" t="s">
        <v>48</v>
      </c>
      <c r="C317" s="5">
        <v>75.933390000000003</v>
      </c>
      <c r="D317" s="5">
        <v>0</v>
      </c>
      <c r="E317" s="6">
        <f t="shared" si="20"/>
        <v>-1</v>
      </c>
      <c r="F317" s="5">
        <v>984.20088999999996</v>
      </c>
      <c r="G317" s="5">
        <v>188.31387000000001</v>
      </c>
      <c r="H317" s="6">
        <f t="shared" si="21"/>
        <v>-0.80866317851023273</v>
      </c>
      <c r="I317" s="5">
        <v>140.68781000000001</v>
      </c>
      <c r="J317" s="6">
        <f t="shared" si="22"/>
        <v>0.33852300352105846</v>
      </c>
      <c r="K317" s="5">
        <v>6596.9473699999999</v>
      </c>
      <c r="L317" s="5">
        <v>1779.7250899999999</v>
      </c>
      <c r="M317" s="6">
        <f t="shared" si="23"/>
        <v>-0.73021990472541853</v>
      </c>
    </row>
    <row r="318" spans="1:13" x14ac:dyDescent="0.2">
      <c r="A318" s="1" t="s">
        <v>22</v>
      </c>
      <c r="B318" s="1" t="s">
        <v>48</v>
      </c>
      <c r="C318" s="5">
        <v>0</v>
      </c>
      <c r="D318" s="5">
        <v>0</v>
      </c>
      <c r="E318" s="6" t="str">
        <f t="shared" si="20"/>
        <v/>
      </c>
      <c r="F318" s="5">
        <v>0</v>
      </c>
      <c r="G318" s="5">
        <v>0</v>
      </c>
      <c r="H318" s="6" t="str">
        <f t="shared" si="21"/>
        <v/>
      </c>
      <c r="I318" s="5">
        <v>0</v>
      </c>
      <c r="J318" s="6" t="str">
        <f t="shared" si="22"/>
        <v/>
      </c>
      <c r="K318" s="5">
        <v>10.089</v>
      </c>
      <c r="L318" s="5">
        <v>2.8</v>
      </c>
      <c r="M318" s="6">
        <f t="shared" si="23"/>
        <v>-0.72247001685003465</v>
      </c>
    </row>
    <row r="319" spans="1:13" x14ac:dyDescent="0.2">
      <c r="A319" s="1" t="s">
        <v>23</v>
      </c>
      <c r="B319" s="1" t="s">
        <v>48</v>
      </c>
      <c r="C319" s="5">
        <v>17.33989</v>
      </c>
      <c r="D319" s="5">
        <v>51.460090000000001</v>
      </c>
      <c r="E319" s="6">
        <f t="shared" si="20"/>
        <v>1.9677287456840844</v>
      </c>
      <c r="F319" s="5">
        <v>1543.04449</v>
      </c>
      <c r="G319" s="5">
        <v>516.47958000000006</v>
      </c>
      <c r="H319" s="6">
        <f t="shared" si="21"/>
        <v>-0.66528536063143573</v>
      </c>
      <c r="I319" s="5">
        <v>588.40664000000004</v>
      </c>
      <c r="J319" s="6">
        <f t="shared" si="22"/>
        <v>-0.12224039483986782</v>
      </c>
      <c r="K319" s="5">
        <v>10689.256079999999</v>
      </c>
      <c r="L319" s="5">
        <v>5401.1452900000004</v>
      </c>
      <c r="M319" s="6">
        <f t="shared" si="23"/>
        <v>-0.49471270502109621</v>
      </c>
    </row>
    <row r="320" spans="1:13" x14ac:dyDescent="0.2">
      <c r="A320" s="1" t="s">
        <v>24</v>
      </c>
      <c r="B320" s="1" t="s">
        <v>48</v>
      </c>
      <c r="C320" s="5">
        <v>0</v>
      </c>
      <c r="D320" s="5">
        <v>0</v>
      </c>
      <c r="E320" s="6" t="str">
        <f t="shared" si="20"/>
        <v/>
      </c>
      <c r="F320" s="5">
        <v>61.49</v>
      </c>
      <c r="G320" s="5">
        <v>58.33</v>
      </c>
      <c r="H320" s="6">
        <f t="shared" si="21"/>
        <v>-5.1390469995121202E-2</v>
      </c>
      <c r="I320" s="5">
        <v>11.544</v>
      </c>
      <c r="J320" s="6">
        <f t="shared" si="22"/>
        <v>4.0528413028413022</v>
      </c>
      <c r="K320" s="5">
        <v>1119.4605300000001</v>
      </c>
      <c r="L320" s="5">
        <v>407.50202999999999</v>
      </c>
      <c r="M320" s="6">
        <f t="shared" si="23"/>
        <v>-0.63598356612001328</v>
      </c>
    </row>
    <row r="321" spans="1:13" x14ac:dyDescent="0.2">
      <c r="A321" s="1" t="s">
        <v>25</v>
      </c>
      <c r="B321" s="1" t="s">
        <v>48</v>
      </c>
      <c r="C321" s="5">
        <v>0</v>
      </c>
      <c r="D321" s="5">
        <v>0</v>
      </c>
      <c r="E321" s="6" t="str">
        <f t="shared" si="20"/>
        <v/>
      </c>
      <c r="F321" s="5">
        <v>0</v>
      </c>
      <c r="G321" s="5">
        <v>0</v>
      </c>
      <c r="H321" s="6" t="str">
        <f t="shared" si="21"/>
        <v/>
      </c>
      <c r="I321" s="5">
        <v>0</v>
      </c>
      <c r="J321" s="6" t="str">
        <f t="shared" si="22"/>
        <v/>
      </c>
      <c r="K321" s="5">
        <v>0</v>
      </c>
      <c r="L321" s="5">
        <v>3.72316</v>
      </c>
      <c r="M321" s="6" t="str">
        <f t="shared" si="23"/>
        <v/>
      </c>
    </row>
    <row r="322" spans="1:13" x14ac:dyDescent="0.2">
      <c r="A322" s="1" t="s">
        <v>26</v>
      </c>
      <c r="B322" s="1" t="s">
        <v>48</v>
      </c>
      <c r="C322" s="5">
        <v>0</v>
      </c>
      <c r="D322" s="5">
        <v>0</v>
      </c>
      <c r="E322" s="6" t="str">
        <f t="shared" si="20"/>
        <v/>
      </c>
      <c r="F322" s="5">
        <v>168.30508</v>
      </c>
      <c r="G322" s="5">
        <v>100.26958999999999</v>
      </c>
      <c r="H322" s="6">
        <f t="shared" si="21"/>
        <v>-0.40423907584964169</v>
      </c>
      <c r="I322" s="5">
        <v>19.8094</v>
      </c>
      <c r="J322" s="6">
        <f t="shared" si="22"/>
        <v>4.0617176693892798</v>
      </c>
      <c r="K322" s="5">
        <v>1085.6939600000001</v>
      </c>
      <c r="L322" s="5">
        <v>592.00318000000004</v>
      </c>
      <c r="M322" s="6">
        <f t="shared" si="23"/>
        <v>-0.45472370501167747</v>
      </c>
    </row>
    <row r="323" spans="1:13" x14ac:dyDescent="0.2">
      <c r="A323" s="1" t="s">
        <v>27</v>
      </c>
      <c r="B323" s="1" t="s">
        <v>48</v>
      </c>
      <c r="C323" s="5">
        <v>0</v>
      </c>
      <c r="D323" s="5">
        <v>0</v>
      </c>
      <c r="E323" s="6" t="str">
        <f t="shared" si="20"/>
        <v/>
      </c>
      <c r="F323" s="5">
        <v>0</v>
      </c>
      <c r="G323" s="5">
        <v>0</v>
      </c>
      <c r="H323" s="6" t="str">
        <f t="shared" si="21"/>
        <v/>
      </c>
      <c r="I323" s="5">
        <v>0</v>
      </c>
      <c r="J323" s="6" t="str">
        <f t="shared" si="22"/>
        <v/>
      </c>
      <c r="K323" s="5">
        <v>418.91377</v>
      </c>
      <c r="L323" s="5">
        <v>0</v>
      </c>
      <c r="M323" s="6">
        <f t="shared" si="23"/>
        <v>-1</v>
      </c>
    </row>
    <row r="324" spans="1:13" x14ac:dyDescent="0.2">
      <c r="A324" s="1" t="s">
        <v>28</v>
      </c>
      <c r="B324" s="1" t="s">
        <v>48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98.55</v>
      </c>
      <c r="H324" s="6" t="str">
        <f t="shared" si="21"/>
        <v/>
      </c>
      <c r="I324" s="5">
        <v>91.632000000000005</v>
      </c>
      <c r="J324" s="6">
        <f t="shared" si="22"/>
        <v>7.5497642744892568E-2</v>
      </c>
      <c r="K324" s="5">
        <v>218.17160000000001</v>
      </c>
      <c r="L324" s="5">
        <v>425.10032000000001</v>
      </c>
      <c r="M324" s="6">
        <f t="shared" si="23"/>
        <v>0.9484677199048821</v>
      </c>
    </row>
    <row r="325" spans="1:13" x14ac:dyDescent="0.2">
      <c r="A325" s="1" t="s">
        <v>29</v>
      </c>
      <c r="B325" s="1" t="s">
        <v>48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0</v>
      </c>
      <c r="H325" s="6" t="str">
        <f t="shared" si="21"/>
        <v/>
      </c>
      <c r="I325" s="5">
        <v>0</v>
      </c>
      <c r="J325" s="6" t="str">
        <f t="shared" si="22"/>
        <v/>
      </c>
      <c r="K325" s="5">
        <v>0</v>
      </c>
      <c r="L325" s="5">
        <v>18</v>
      </c>
      <c r="M325" s="6" t="str">
        <f t="shared" si="23"/>
        <v/>
      </c>
    </row>
    <row r="326" spans="1:13" x14ac:dyDescent="0.2">
      <c r="A326" s="1" t="s">
        <v>30</v>
      </c>
      <c r="B326" s="1" t="s">
        <v>48</v>
      </c>
      <c r="C326" s="5">
        <v>0</v>
      </c>
      <c r="D326" s="5">
        <v>0</v>
      </c>
      <c r="E326" s="6" t="str">
        <f t="shared" si="20"/>
        <v/>
      </c>
      <c r="F326" s="5">
        <v>0</v>
      </c>
      <c r="G326" s="5">
        <v>0</v>
      </c>
      <c r="H326" s="6" t="str">
        <f t="shared" si="21"/>
        <v/>
      </c>
      <c r="I326" s="5">
        <v>0</v>
      </c>
      <c r="J326" s="6" t="str">
        <f t="shared" si="22"/>
        <v/>
      </c>
      <c r="K326" s="5">
        <v>49.4</v>
      </c>
      <c r="L326" s="5">
        <v>0</v>
      </c>
      <c r="M326" s="6">
        <f t="shared" si="23"/>
        <v>-1</v>
      </c>
    </row>
    <row r="327" spans="1:13" x14ac:dyDescent="0.2">
      <c r="A327" s="1" t="s">
        <v>31</v>
      </c>
      <c r="B327" s="1" t="s">
        <v>48</v>
      </c>
      <c r="C327" s="5">
        <v>0</v>
      </c>
      <c r="D327" s="5">
        <v>0</v>
      </c>
      <c r="E327" s="6" t="str">
        <f t="shared" si="20"/>
        <v/>
      </c>
      <c r="F327" s="5">
        <v>4.9371999999999998</v>
      </c>
      <c r="G327" s="5">
        <v>0</v>
      </c>
      <c r="H327" s="6">
        <f t="shared" si="21"/>
        <v>-1</v>
      </c>
      <c r="I327" s="5">
        <v>0</v>
      </c>
      <c r="J327" s="6" t="str">
        <f t="shared" si="22"/>
        <v/>
      </c>
      <c r="K327" s="5">
        <v>25.814399999999999</v>
      </c>
      <c r="L327" s="5">
        <v>27.75168</v>
      </c>
      <c r="M327" s="6">
        <f t="shared" si="23"/>
        <v>7.5046485682409791E-2</v>
      </c>
    </row>
    <row r="328" spans="1:13" x14ac:dyDescent="0.2">
      <c r="A328" s="1" t="s">
        <v>32</v>
      </c>
      <c r="B328" s="1" t="s">
        <v>48</v>
      </c>
      <c r="C328" s="5">
        <v>0</v>
      </c>
      <c r="D328" s="5">
        <v>0</v>
      </c>
      <c r="E328" s="6" t="str">
        <f t="shared" si="20"/>
        <v/>
      </c>
      <c r="F328" s="5">
        <v>0</v>
      </c>
      <c r="G328" s="5">
        <v>213.75</v>
      </c>
      <c r="H328" s="6" t="str">
        <f t="shared" si="21"/>
        <v/>
      </c>
      <c r="I328" s="5">
        <v>68.400000000000006</v>
      </c>
      <c r="J328" s="6">
        <f t="shared" si="22"/>
        <v>2.1249999999999996</v>
      </c>
      <c r="K328" s="5">
        <v>293.51600000000002</v>
      </c>
      <c r="L328" s="5">
        <v>474.02409</v>
      </c>
      <c r="M328" s="6">
        <f t="shared" si="23"/>
        <v>0.61498552038049015</v>
      </c>
    </row>
    <row r="329" spans="1:13" x14ac:dyDescent="0.2">
      <c r="A329" s="1" t="s">
        <v>33</v>
      </c>
      <c r="B329" s="1" t="s">
        <v>48</v>
      </c>
      <c r="C329" s="5">
        <v>47.270249999999997</v>
      </c>
      <c r="D329" s="5">
        <v>0</v>
      </c>
      <c r="E329" s="6">
        <f t="shared" si="20"/>
        <v>-1</v>
      </c>
      <c r="F329" s="5">
        <v>191.69401999999999</v>
      </c>
      <c r="G329" s="5">
        <v>102.13462</v>
      </c>
      <c r="H329" s="6">
        <f t="shared" si="21"/>
        <v>-0.46719975928304913</v>
      </c>
      <c r="I329" s="5">
        <v>129.04181</v>
      </c>
      <c r="J329" s="6">
        <f t="shared" si="22"/>
        <v>-0.20851528663461871</v>
      </c>
      <c r="K329" s="5">
        <v>930.90571999999997</v>
      </c>
      <c r="L329" s="5">
        <v>1299.33906</v>
      </c>
      <c r="M329" s="6">
        <f t="shared" si="23"/>
        <v>0.39577943510756386</v>
      </c>
    </row>
    <row r="330" spans="1:13" x14ac:dyDescent="0.2">
      <c r="A330" s="2" t="s">
        <v>34</v>
      </c>
      <c r="B330" s="2" t="s">
        <v>48</v>
      </c>
      <c r="C330" s="7">
        <v>158.04284000000001</v>
      </c>
      <c r="D330" s="7">
        <v>74.932090000000002</v>
      </c>
      <c r="E330" s="8">
        <f t="shared" si="20"/>
        <v>-0.52587481976405892</v>
      </c>
      <c r="F330" s="7">
        <v>4838.5402199999999</v>
      </c>
      <c r="G330" s="7">
        <v>2798.5259900000001</v>
      </c>
      <c r="H330" s="8">
        <f t="shared" si="21"/>
        <v>-0.42161770642468688</v>
      </c>
      <c r="I330" s="7">
        <v>1818.29618</v>
      </c>
      <c r="J330" s="8">
        <f t="shared" si="22"/>
        <v>0.53909248712165247</v>
      </c>
      <c r="K330" s="7">
        <v>37653.432289999997</v>
      </c>
      <c r="L330" s="7">
        <v>21235.758559999998</v>
      </c>
      <c r="M330" s="8">
        <f t="shared" si="23"/>
        <v>-0.43602064224992865</v>
      </c>
    </row>
    <row r="331" spans="1:13" x14ac:dyDescent="0.2">
      <c r="A331" s="1" t="s">
        <v>10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1.3085800000000001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0</v>
      </c>
      <c r="L331" s="5">
        <v>3.7804099999999998</v>
      </c>
      <c r="M331" s="6" t="str">
        <f t="shared" si="23"/>
        <v/>
      </c>
    </row>
    <row r="332" spans="1:13" x14ac:dyDescent="0.2">
      <c r="A332" s="1" t="s">
        <v>11</v>
      </c>
      <c r="B332" s="1" t="s">
        <v>49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0.62422</v>
      </c>
      <c r="L332" s="5">
        <v>20.825959999999998</v>
      </c>
      <c r="M332" s="6">
        <f t="shared" si="23"/>
        <v>32.363173240203771</v>
      </c>
    </row>
    <row r="333" spans="1:13" x14ac:dyDescent="0.2">
      <c r="A333" s="1" t="s">
        <v>13</v>
      </c>
      <c r="B333" s="1" t="s">
        <v>49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2.9069999999999999E-2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2.9069999999999999E-2</v>
      </c>
      <c r="M333" s="6" t="str">
        <f t="shared" si="23"/>
        <v/>
      </c>
    </row>
    <row r="334" spans="1:13" x14ac:dyDescent="0.2">
      <c r="A334" s="1" t="s">
        <v>14</v>
      </c>
      <c r="B334" s="1" t="s">
        <v>49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0</v>
      </c>
      <c r="J334" s="6" t="str">
        <f t="shared" si="22"/>
        <v/>
      </c>
      <c r="K334" s="5">
        <v>0</v>
      </c>
      <c r="L334" s="5">
        <v>0.64748000000000006</v>
      </c>
      <c r="M334" s="6" t="str">
        <f t="shared" si="23"/>
        <v/>
      </c>
    </row>
    <row r="335" spans="1:13" x14ac:dyDescent="0.2">
      <c r="A335" s="1" t="s">
        <v>17</v>
      </c>
      <c r="B335" s="1" t="s">
        <v>49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1.26257</v>
      </c>
      <c r="M335" s="6" t="str">
        <f t="shared" si="23"/>
        <v/>
      </c>
    </row>
    <row r="336" spans="1:13" x14ac:dyDescent="0.2">
      <c r="A336" s="1" t="s">
        <v>18</v>
      </c>
      <c r="B336" s="1" t="s">
        <v>49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0.14049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0.74905999999999995</v>
      </c>
      <c r="L336" s="5">
        <v>9.6859300000000008</v>
      </c>
      <c r="M336" s="6">
        <f t="shared" si="23"/>
        <v>11.930779910821565</v>
      </c>
    </row>
    <row r="337" spans="1:13" x14ac:dyDescent="0.2">
      <c r="A337" s="1" t="s">
        <v>19</v>
      </c>
      <c r="B337" s="1" t="s">
        <v>49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0</v>
      </c>
      <c r="L337" s="5">
        <v>0.18776000000000001</v>
      </c>
      <c r="M337" s="6" t="str">
        <f t="shared" si="23"/>
        <v/>
      </c>
    </row>
    <row r="338" spans="1:13" x14ac:dyDescent="0.2">
      <c r="A338" s="1" t="s">
        <v>20</v>
      </c>
      <c r="B338" s="1" t="s">
        <v>49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0.49937999999999999</v>
      </c>
      <c r="L338" s="5">
        <v>0</v>
      </c>
      <c r="M338" s="6">
        <f t="shared" si="23"/>
        <v>-1</v>
      </c>
    </row>
    <row r="339" spans="1:13" x14ac:dyDescent="0.2">
      <c r="A339" s="1" t="s">
        <v>21</v>
      </c>
      <c r="B339" s="1" t="s">
        <v>49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0</v>
      </c>
      <c r="J339" s="6" t="str">
        <f t="shared" si="22"/>
        <v/>
      </c>
      <c r="K339" s="5">
        <v>3.7453099999999999</v>
      </c>
      <c r="L339" s="5">
        <v>12.414350000000001</v>
      </c>
      <c r="M339" s="6">
        <f t="shared" si="23"/>
        <v>2.3146388416446171</v>
      </c>
    </row>
    <row r="340" spans="1:13" x14ac:dyDescent="0.2">
      <c r="A340" s="1" t="s">
        <v>23</v>
      </c>
      <c r="B340" s="1" t="s">
        <v>49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10.07549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0</v>
      </c>
      <c r="L340" s="5">
        <v>10.07549</v>
      </c>
      <c r="M340" s="6" t="str">
        <f t="shared" si="23"/>
        <v/>
      </c>
    </row>
    <row r="341" spans="1:13" x14ac:dyDescent="0.2">
      <c r="A341" s="1" t="s">
        <v>24</v>
      </c>
      <c r="B341" s="1" t="s">
        <v>49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0</v>
      </c>
      <c r="H341" s="6" t="str">
        <f t="shared" si="21"/>
        <v/>
      </c>
      <c r="I341" s="5">
        <v>0</v>
      </c>
      <c r="J341" s="6" t="str">
        <f t="shared" si="22"/>
        <v/>
      </c>
      <c r="K341" s="5">
        <v>0</v>
      </c>
      <c r="L341" s="5">
        <v>0</v>
      </c>
      <c r="M341" s="6" t="str">
        <f t="shared" si="23"/>
        <v/>
      </c>
    </row>
    <row r="342" spans="1:13" x14ac:dyDescent="0.2">
      <c r="A342" s="1" t="s">
        <v>25</v>
      </c>
      <c r="B342" s="1" t="s">
        <v>49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0</v>
      </c>
      <c r="J342" s="6" t="str">
        <f t="shared" si="22"/>
        <v/>
      </c>
      <c r="K342" s="5">
        <v>0</v>
      </c>
      <c r="L342" s="5">
        <v>0.40144000000000002</v>
      </c>
      <c r="M342" s="6" t="str">
        <f t="shared" si="23"/>
        <v/>
      </c>
    </row>
    <row r="343" spans="1:13" x14ac:dyDescent="0.2">
      <c r="A343" s="1" t="s">
        <v>26</v>
      </c>
      <c r="B343" s="1" t="s">
        <v>49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3.8700000000000002E-3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0</v>
      </c>
      <c r="L343" s="5">
        <v>0.76788999999999996</v>
      </c>
      <c r="M343" s="6" t="str">
        <f t="shared" si="23"/>
        <v/>
      </c>
    </row>
    <row r="344" spans="1:13" x14ac:dyDescent="0.2">
      <c r="A344" s="1" t="s">
        <v>28</v>
      </c>
      <c r="B344" s="1" t="s">
        <v>49</v>
      </c>
      <c r="C344" s="5">
        <v>0</v>
      </c>
      <c r="D344" s="5">
        <v>0</v>
      </c>
      <c r="E344" s="6" t="str">
        <f t="shared" si="20"/>
        <v/>
      </c>
      <c r="F344" s="5">
        <v>225.98910000000001</v>
      </c>
      <c r="G344" s="5">
        <v>858.81250999999997</v>
      </c>
      <c r="H344" s="6">
        <f t="shared" si="21"/>
        <v>2.800238639828204</v>
      </c>
      <c r="I344" s="5">
        <v>562.58308</v>
      </c>
      <c r="J344" s="6">
        <f t="shared" si="22"/>
        <v>0.52655232716917122</v>
      </c>
      <c r="K344" s="5">
        <v>861.57902999999999</v>
      </c>
      <c r="L344" s="5">
        <v>4989.2772599999998</v>
      </c>
      <c r="M344" s="6">
        <f t="shared" si="23"/>
        <v>4.7908527091240831</v>
      </c>
    </row>
    <row r="345" spans="1:13" x14ac:dyDescent="0.2">
      <c r="A345" s="1" t="s">
        <v>31</v>
      </c>
      <c r="B345" s="1" t="s">
        <v>49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0</v>
      </c>
      <c r="J345" s="6" t="str">
        <f t="shared" si="22"/>
        <v/>
      </c>
      <c r="K345" s="5">
        <v>0</v>
      </c>
      <c r="L345" s="5">
        <v>0.48344999999999999</v>
      </c>
      <c r="M345" s="6" t="str">
        <f t="shared" si="23"/>
        <v/>
      </c>
    </row>
    <row r="346" spans="1:13" x14ac:dyDescent="0.2">
      <c r="A346" s="2" t="s">
        <v>34</v>
      </c>
      <c r="B346" s="2" t="s">
        <v>49</v>
      </c>
      <c r="C346" s="7">
        <v>0</v>
      </c>
      <c r="D346" s="7">
        <v>0</v>
      </c>
      <c r="E346" s="8" t="str">
        <f t="shared" si="20"/>
        <v/>
      </c>
      <c r="F346" s="7">
        <v>225.98910000000001</v>
      </c>
      <c r="G346" s="7">
        <v>870.37000999999998</v>
      </c>
      <c r="H346" s="8">
        <f t="shared" si="21"/>
        <v>2.851380486934989</v>
      </c>
      <c r="I346" s="7">
        <v>562.58308</v>
      </c>
      <c r="J346" s="8">
        <f t="shared" si="22"/>
        <v>0.54709595958698221</v>
      </c>
      <c r="K346" s="7">
        <v>867.197</v>
      </c>
      <c r="L346" s="7">
        <v>5049.9248600000001</v>
      </c>
      <c r="M346" s="8">
        <f t="shared" si="23"/>
        <v>4.8232729818022895</v>
      </c>
    </row>
    <row r="347" spans="1:13" x14ac:dyDescent="0.2">
      <c r="A347" s="1" t="s">
        <v>8</v>
      </c>
      <c r="B347" s="1" t="s">
        <v>50</v>
      </c>
      <c r="C347" s="5">
        <v>0</v>
      </c>
      <c r="D347" s="5">
        <v>0</v>
      </c>
      <c r="E347" s="6" t="str">
        <f t="shared" si="20"/>
        <v/>
      </c>
      <c r="F347" s="5">
        <v>0.76093</v>
      </c>
      <c r="G347" s="5">
        <v>3.7149999999999999</v>
      </c>
      <c r="H347" s="6">
        <f t="shared" si="21"/>
        <v>3.8821836436991575</v>
      </c>
      <c r="I347" s="5">
        <v>50.070059999999998</v>
      </c>
      <c r="J347" s="6">
        <f t="shared" si="22"/>
        <v>-0.92580396348636285</v>
      </c>
      <c r="K347" s="5">
        <v>1231.4093600000001</v>
      </c>
      <c r="L347" s="5">
        <v>5274.5975600000002</v>
      </c>
      <c r="M347" s="6">
        <f t="shared" si="23"/>
        <v>3.2833827087362728</v>
      </c>
    </row>
    <row r="348" spans="1:13" x14ac:dyDescent="0.2">
      <c r="A348" s="1" t="s">
        <v>10</v>
      </c>
      <c r="B348" s="1" t="s">
        <v>50</v>
      </c>
      <c r="C348" s="5">
        <v>51.5182</v>
      </c>
      <c r="D348" s="5">
        <v>11.06622</v>
      </c>
      <c r="E348" s="6">
        <f t="shared" si="20"/>
        <v>-0.78519785240943984</v>
      </c>
      <c r="F348" s="5">
        <v>2616.40607</v>
      </c>
      <c r="G348" s="5">
        <v>3127.4325800000001</v>
      </c>
      <c r="H348" s="6">
        <f t="shared" si="21"/>
        <v>0.1953162071665735</v>
      </c>
      <c r="I348" s="5">
        <v>2656.20388</v>
      </c>
      <c r="J348" s="6">
        <f t="shared" si="22"/>
        <v>0.17740682616576864</v>
      </c>
      <c r="K348" s="5">
        <v>25328.116829999999</v>
      </c>
      <c r="L348" s="5">
        <v>23839.99539</v>
      </c>
      <c r="M348" s="6">
        <f t="shared" si="23"/>
        <v>-5.8753734041426475E-2</v>
      </c>
    </row>
    <row r="349" spans="1:13" x14ac:dyDescent="0.2">
      <c r="A349" s="1" t="s">
        <v>11</v>
      </c>
      <c r="B349" s="1" t="s">
        <v>50</v>
      </c>
      <c r="C349" s="5">
        <v>9.5149999999999998E-2</v>
      </c>
      <c r="D349" s="5">
        <v>0</v>
      </c>
      <c r="E349" s="6">
        <f t="shared" si="20"/>
        <v>-1</v>
      </c>
      <c r="F349" s="5">
        <v>2276.6431499999999</v>
      </c>
      <c r="G349" s="5">
        <v>2914.0661100000002</v>
      </c>
      <c r="H349" s="6">
        <f t="shared" si="21"/>
        <v>0.27998369441429616</v>
      </c>
      <c r="I349" s="5">
        <v>7100.7595600000004</v>
      </c>
      <c r="J349" s="6">
        <f t="shared" si="22"/>
        <v>-0.58961205693887764</v>
      </c>
      <c r="K349" s="5">
        <v>9957.9721100000006</v>
      </c>
      <c r="L349" s="5">
        <v>48164.007700000002</v>
      </c>
      <c r="M349" s="6">
        <f t="shared" si="23"/>
        <v>3.8367285194173935</v>
      </c>
    </row>
    <row r="350" spans="1:13" x14ac:dyDescent="0.2">
      <c r="A350" s="1" t="s">
        <v>14</v>
      </c>
      <c r="B350" s="1" t="s">
        <v>50</v>
      </c>
      <c r="C350" s="5">
        <v>0</v>
      </c>
      <c r="D350" s="5">
        <v>0</v>
      </c>
      <c r="E350" s="6" t="str">
        <f t="shared" si="20"/>
        <v/>
      </c>
      <c r="F350" s="5">
        <v>0.15987000000000001</v>
      </c>
      <c r="G350" s="5">
        <v>4.9428700000000001</v>
      </c>
      <c r="H350" s="6">
        <f t="shared" si="21"/>
        <v>29.918058422468253</v>
      </c>
      <c r="I350" s="5">
        <v>0</v>
      </c>
      <c r="J350" s="6" t="str">
        <f t="shared" si="22"/>
        <v/>
      </c>
      <c r="K350" s="5">
        <v>32.194290000000002</v>
      </c>
      <c r="L350" s="5">
        <v>21.22786</v>
      </c>
      <c r="M350" s="6">
        <f t="shared" si="23"/>
        <v>-0.34063276438150991</v>
      </c>
    </row>
    <row r="351" spans="1:13" x14ac:dyDescent="0.2">
      <c r="A351" s="1" t="s">
        <v>17</v>
      </c>
      <c r="B351" s="1" t="s">
        <v>50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0</v>
      </c>
      <c r="J351" s="6" t="str">
        <f t="shared" si="22"/>
        <v/>
      </c>
      <c r="K351" s="5">
        <v>0</v>
      </c>
      <c r="L351" s="5">
        <v>9.9940000000000001E-2</v>
      </c>
      <c r="M351" s="6" t="str">
        <f t="shared" si="23"/>
        <v/>
      </c>
    </row>
    <row r="352" spans="1:13" x14ac:dyDescent="0.2">
      <c r="A352" s="1" t="s">
        <v>18</v>
      </c>
      <c r="B352" s="1" t="s">
        <v>50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0</v>
      </c>
      <c r="H352" s="6" t="str">
        <f t="shared" si="21"/>
        <v/>
      </c>
      <c r="I352" s="5">
        <v>0</v>
      </c>
      <c r="J352" s="6" t="str">
        <f t="shared" si="22"/>
        <v/>
      </c>
      <c r="K352" s="5">
        <v>5.6980000000000004</v>
      </c>
      <c r="L352" s="5">
        <v>0.28804000000000002</v>
      </c>
      <c r="M352" s="6">
        <f t="shared" si="23"/>
        <v>-0.94944892944892945</v>
      </c>
    </row>
    <row r="353" spans="1:13" x14ac:dyDescent="0.2">
      <c r="A353" s="1" t="s">
        <v>19</v>
      </c>
      <c r="B353" s="1" t="s">
        <v>50</v>
      </c>
      <c r="C353" s="5">
        <v>0</v>
      </c>
      <c r="D353" s="5">
        <v>0</v>
      </c>
      <c r="E353" s="6" t="str">
        <f t="shared" si="20"/>
        <v/>
      </c>
      <c r="F353" s="5">
        <v>845.23092999999994</v>
      </c>
      <c r="G353" s="5">
        <v>803.30811000000006</v>
      </c>
      <c r="H353" s="6">
        <f t="shared" si="21"/>
        <v>-4.9599249757696251E-2</v>
      </c>
      <c r="I353" s="5">
        <v>829.79619000000002</v>
      </c>
      <c r="J353" s="6">
        <f t="shared" si="22"/>
        <v>-3.1921187779857085E-2</v>
      </c>
      <c r="K353" s="5">
        <v>6352.2323900000001</v>
      </c>
      <c r="L353" s="5">
        <v>4189.8647099999998</v>
      </c>
      <c r="M353" s="6">
        <f t="shared" si="23"/>
        <v>-0.34041066938988362</v>
      </c>
    </row>
    <row r="354" spans="1:13" x14ac:dyDescent="0.2">
      <c r="A354" s="1" t="s">
        <v>20</v>
      </c>
      <c r="B354" s="1" t="s">
        <v>50</v>
      </c>
      <c r="C354" s="5">
        <v>2.7760600000000002</v>
      </c>
      <c r="D354" s="5">
        <v>0</v>
      </c>
      <c r="E354" s="6">
        <f t="shared" si="20"/>
        <v>-1</v>
      </c>
      <c r="F354" s="5">
        <v>3.3108499999999998</v>
      </c>
      <c r="G354" s="5">
        <v>0</v>
      </c>
      <c r="H354" s="6">
        <f t="shared" si="21"/>
        <v>-1</v>
      </c>
      <c r="I354" s="5">
        <v>1.7603500000000001</v>
      </c>
      <c r="J354" s="6">
        <f t="shared" si="22"/>
        <v>-1</v>
      </c>
      <c r="K354" s="5">
        <v>8.6313099999999991</v>
      </c>
      <c r="L354" s="5">
        <v>18.202349999999999</v>
      </c>
      <c r="M354" s="6">
        <f t="shared" si="23"/>
        <v>1.1088745509082631</v>
      </c>
    </row>
    <row r="355" spans="1:13" x14ac:dyDescent="0.2">
      <c r="A355" s="1" t="s">
        <v>21</v>
      </c>
      <c r="B355" s="1" t="s">
        <v>50</v>
      </c>
      <c r="C355" s="5">
        <v>0.58172999999999997</v>
      </c>
      <c r="D355" s="5">
        <v>0</v>
      </c>
      <c r="E355" s="6">
        <f t="shared" si="20"/>
        <v>-1</v>
      </c>
      <c r="F355" s="5">
        <v>7.0517599999999998</v>
      </c>
      <c r="G355" s="5">
        <v>3.5258500000000002</v>
      </c>
      <c r="H355" s="6">
        <f t="shared" si="21"/>
        <v>-0.50000425425709327</v>
      </c>
      <c r="I355" s="5">
        <v>13.24633</v>
      </c>
      <c r="J355" s="6">
        <f t="shared" si="22"/>
        <v>-0.73382438758508961</v>
      </c>
      <c r="K355" s="5">
        <v>113.89999</v>
      </c>
      <c r="L355" s="5">
        <v>330.93623000000002</v>
      </c>
      <c r="M355" s="6">
        <f t="shared" si="23"/>
        <v>1.9054983235731631</v>
      </c>
    </row>
    <row r="356" spans="1:13" x14ac:dyDescent="0.2">
      <c r="A356" s="1" t="s">
        <v>23</v>
      </c>
      <c r="B356" s="1" t="s">
        <v>50</v>
      </c>
      <c r="C356" s="5">
        <v>59.858469999999997</v>
      </c>
      <c r="D356" s="5">
        <v>0</v>
      </c>
      <c r="E356" s="6">
        <f t="shared" si="20"/>
        <v>-1</v>
      </c>
      <c r="F356" s="5">
        <v>2528.1898500000002</v>
      </c>
      <c r="G356" s="5">
        <v>1115.92425</v>
      </c>
      <c r="H356" s="6">
        <f t="shared" si="21"/>
        <v>-0.55860741629035493</v>
      </c>
      <c r="I356" s="5">
        <v>1608.4767899999999</v>
      </c>
      <c r="J356" s="6">
        <f t="shared" si="22"/>
        <v>-0.30622297011820721</v>
      </c>
      <c r="K356" s="5">
        <v>19125.74581</v>
      </c>
      <c r="L356" s="5">
        <v>16411.992910000001</v>
      </c>
      <c r="M356" s="6">
        <f t="shared" si="23"/>
        <v>-0.14189004324114252</v>
      </c>
    </row>
    <row r="357" spans="1:13" x14ac:dyDescent="0.2">
      <c r="A357" s="1" t="s">
        <v>24</v>
      </c>
      <c r="B357" s="1" t="s">
        <v>50</v>
      </c>
      <c r="C357" s="5">
        <v>1.15204</v>
      </c>
      <c r="D357" s="5">
        <v>0</v>
      </c>
      <c r="E357" s="6">
        <f t="shared" si="20"/>
        <v>-1</v>
      </c>
      <c r="F357" s="5">
        <v>73.829350000000005</v>
      </c>
      <c r="G357" s="5">
        <v>125.28748</v>
      </c>
      <c r="H357" s="6">
        <f t="shared" si="21"/>
        <v>0.69698744469509744</v>
      </c>
      <c r="I357" s="5">
        <v>180.96583999999999</v>
      </c>
      <c r="J357" s="6">
        <f t="shared" si="22"/>
        <v>-0.30767331558265354</v>
      </c>
      <c r="K357" s="5">
        <v>1263.3129799999999</v>
      </c>
      <c r="L357" s="5">
        <v>1055.9572599999999</v>
      </c>
      <c r="M357" s="6">
        <f t="shared" si="23"/>
        <v>-0.16413645967604962</v>
      </c>
    </row>
    <row r="358" spans="1:13" x14ac:dyDescent="0.2">
      <c r="A358" s="1" t="s">
        <v>26</v>
      </c>
      <c r="B358" s="1" t="s">
        <v>50</v>
      </c>
      <c r="C358" s="5">
        <v>0</v>
      </c>
      <c r="D358" s="5">
        <v>0</v>
      </c>
      <c r="E358" s="6" t="str">
        <f t="shared" si="20"/>
        <v/>
      </c>
      <c r="F358" s="5">
        <v>0.13622999999999999</v>
      </c>
      <c r="G358" s="5">
        <v>0</v>
      </c>
      <c r="H358" s="6">
        <f t="shared" si="21"/>
        <v>-1</v>
      </c>
      <c r="I358" s="5">
        <v>12.06752</v>
      </c>
      <c r="J358" s="6">
        <f t="shared" si="22"/>
        <v>-1</v>
      </c>
      <c r="K358" s="5">
        <v>329.90548999999999</v>
      </c>
      <c r="L358" s="5">
        <v>107.88473</v>
      </c>
      <c r="M358" s="6">
        <f t="shared" si="23"/>
        <v>-0.67298292004779914</v>
      </c>
    </row>
    <row r="359" spans="1:13" x14ac:dyDescent="0.2">
      <c r="A359" s="1" t="s">
        <v>28</v>
      </c>
      <c r="B359" s="1" t="s">
        <v>50</v>
      </c>
      <c r="C359" s="5">
        <v>0</v>
      </c>
      <c r="D359" s="5">
        <v>0</v>
      </c>
      <c r="E359" s="6" t="str">
        <f t="shared" si="20"/>
        <v/>
      </c>
      <c r="F359" s="5">
        <v>2.3794</v>
      </c>
      <c r="G359" s="5">
        <v>0</v>
      </c>
      <c r="H359" s="6">
        <f t="shared" si="21"/>
        <v>-1</v>
      </c>
      <c r="I359" s="5">
        <v>0</v>
      </c>
      <c r="J359" s="6" t="str">
        <f t="shared" si="22"/>
        <v/>
      </c>
      <c r="K359" s="5">
        <v>255.97085999999999</v>
      </c>
      <c r="L359" s="5">
        <v>0.11767</v>
      </c>
      <c r="M359" s="6">
        <f t="shared" si="23"/>
        <v>-0.99954029923562393</v>
      </c>
    </row>
    <row r="360" spans="1:13" x14ac:dyDescent="0.2">
      <c r="A360" s="1" t="s">
        <v>29</v>
      </c>
      <c r="B360" s="1" t="s">
        <v>50</v>
      </c>
      <c r="C360" s="5">
        <v>0</v>
      </c>
      <c r="D360" s="5">
        <v>0</v>
      </c>
      <c r="E360" s="6" t="str">
        <f t="shared" si="20"/>
        <v/>
      </c>
      <c r="F360" s="5">
        <v>0</v>
      </c>
      <c r="G360" s="5">
        <v>0</v>
      </c>
      <c r="H360" s="6" t="str">
        <f t="shared" si="21"/>
        <v/>
      </c>
      <c r="I360" s="5">
        <v>0</v>
      </c>
      <c r="J360" s="6" t="str">
        <f t="shared" si="22"/>
        <v/>
      </c>
      <c r="K360" s="5">
        <v>0</v>
      </c>
      <c r="L360" s="5">
        <v>293.05500000000001</v>
      </c>
      <c r="M360" s="6" t="str">
        <f t="shared" si="23"/>
        <v/>
      </c>
    </row>
    <row r="361" spans="1:13" x14ac:dyDescent="0.2">
      <c r="A361" s="1" t="s">
        <v>31</v>
      </c>
      <c r="B361" s="1" t="s">
        <v>50</v>
      </c>
      <c r="C361" s="5">
        <v>0</v>
      </c>
      <c r="D361" s="5">
        <v>0</v>
      </c>
      <c r="E361" s="6" t="str">
        <f t="shared" si="20"/>
        <v/>
      </c>
      <c r="F361" s="5">
        <v>4.5310000000000003E-2</v>
      </c>
      <c r="G361" s="5">
        <v>0</v>
      </c>
      <c r="H361" s="6">
        <f t="shared" si="21"/>
        <v>-1</v>
      </c>
      <c r="I361" s="5">
        <v>0</v>
      </c>
      <c r="J361" s="6" t="str">
        <f t="shared" si="22"/>
        <v/>
      </c>
      <c r="K361" s="5">
        <v>4.5310000000000003E-2</v>
      </c>
      <c r="L361" s="5">
        <v>64.25</v>
      </c>
      <c r="M361" s="6">
        <f t="shared" si="23"/>
        <v>1417.0092694769367</v>
      </c>
    </row>
    <row r="362" spans="1:13" x14ac:dyDescent="0.2">
      <c r="A362" s="1" t="s">
        <v>32</v>
      </c>
      <c r="B362" s="1" t="s">
        <v>50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55.473680000000002</v>
      </c>
      <c r="L362" s="5">
        <v>0</v>
      </c>
      <c r="M362" s="6">
        <f t="shared" si="23"/>
        <v>-1</v>
      </c>
    </row>
    <row r="363" spans="1:13" x14ac:dyDescent="0.2">
      <c r="A363" s="2" t="s">
        <v>34</v>
      </c>
      <c r="B363" s="2" t="s">
        <v>50</v>
      </c>
      <c r="C363" s="7">
        <v>115.98165</v>
      </c>
      <c r="D363" s="7">
        <v>11.06622</v>
      </c>
      <c r="E363" s="8">
        <f t="shared" si="20"/>
        <v>-0.90458645828887585</v>
      </c>
      <c r="F363" s="7">
        <v>8354.1437000000005</v>
      </c>
      <c r="G363" s="7">
        <v>8098.2022500000003</v>
      </c>
      <c r="H363" s="8">
        <f t="shared" si="21"/>
        <v>-3.0636467265938938E-2</v>
      </c>
      <c r="I363" s="7">
        <v>12453.346519999999</v>
      </c>
      <c r="J363" s="8">
        <f t="shared" si="22"/>
        <v>-0.34971678199154443</v>
      </c>
      <c r="K363" s="7">
        <v>64060.608410000001</v>
      </c>
      <c r="L363" s="7">
        <v>99772.477350000001</v>
      </c>
      <c r="M363" s="8">
        <f t="shared" si="23"/>
        <v>0.55747002450300331</v>
      </c>
    </row>
    <row r="364" spans="1:13" x14ac:dyDescent="0.2">
      <c r="A364" s="1" t="s">
        <v>8</v>
      </c>
      <c r="B364" s="1" t="s">
        <v>51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173.02494999999999</v>
      </c>
      <c r="L364" s="5">
        <v>0</v>
      </c>
      <c r="M364" s="6">
        <f t="shared" si="23"/>
        <v>-1</v>
      </c>
    </row>
    <row r="365" spans="1:13" x14ac:dyDescent="0.2">
      <c r="A365" s="1" t="s">
        <v>10</v>
      </c>
      <c r="B365" s="1" t="s">
        <v>51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0</v>
      </c>
      <c r="H365" s="6" t="str">
        <f t="shared" si="21"/>
        <v/>
      </c>
      <c r="I365" s="5">
        <v>0</v>
      </c>
      <c r="J365" s="6" t="str">
        <f t="shared" si="22"/>
        <v/>
      </c>
      <c r="K365" s="5">
        <v>2.5957300000000001</v>
      </c>
      <c r="L365" s="5">
        <v>0</v>
      </c>
      <c r="M365" s="6">
        <f t="shared" si="23"/>
        <v>-1</v>
      </c>
    </row>
    <row r="366" spans="1:13" x14ac:dyDescent="0.2">
      <c r="A366" s="1" t="s">
        <v>11</v>
      </c>
      <c r="B366" s="1" t="s">
        <v>51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1.3708899999999999</v>
      </c>
      <c r="H366" s="6" t="str">
        <f t="shared" si="21"/>
        <v/>
      </c>
      <c r="I366" s="5">
        <v>11.65625</v>
      </c>
      <c r="J366" s="6">
        <f t="shared" si="22"/>
        <v>-0.88239013404825739</v>
      </c>
      <c r="K366" s="5">
        <v>400.24200000000002</v>
      </c>
      <c r="L366" s="5">
        <v>23.3017</v>
      </c>
      <c r="M366" s="6">
        <f t="shared" si="23"/>
        <v>-0.94178097251163051</v>
      </c>
    </row>
    <row r="367" spans="1:13" x14ac:dyDescent="0.2">
      <c r="A367" s="1" t="s">
        <v>14</v>
      </c>
      <c r="B367" s="1" t="s">
        <v>51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0.66247</v>
      </c>
      <c r="J367" s="6">
        <f t="shared" si="22"/>
        <v>-1</v>
      </c>
      <c r="K367" s="5">
        <v>12.044829999999999</v>
      </c>
      <c r="L367" s="5">
        <v>0.66247</v>
      </c>
      <c r="M367" s="6">
        <f t="shared" si="23"/>
        <v>-0.94499963884919924</v>
      </c>
    </row>
    <row r="368" spans="1:13" x14ac:dyDescent="0.2">
      <c r="A368" s="1" t="s">
        <v>17</v>
      </c>
      <c r="B368" s="1" t="s">
        <v>51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0.37967000000000001</v>
      </c>
      <c r="H368" s="6" t="str">
        <f t="shared" si="21"/>
        <v/>
      </c>
      <c r="I368" s="5">
        <v>0.44113999999999998</v>
      </c>
      <c r="J368" s="6">
        <f t="shared" si="22"/>
        <v>-0.13934351906424258</v>
      </c>
      <c r="K368" s="5">
        <v>0</v>
      </c>
      <c r="L368" s="5">
        <v>1.6695500000000001</v>
      </c>
      <c r="M368" s="6" t="str">
        <f t="shared" si="23"/>
        <v/>
      </c>
    </row>
    <row r="369" spans="1:13" x14ac:dyDescent="0.2">
      <c r="A369" s="1" t="s">
        <v>18</v>
      </c>
      <c r="B369" s="1" t="s">
        <v>51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0</v>
      </c>
      <c r="H369" s="6" t="str">
        <f t="shared" si="21"/>
        <v/>
      </c>
      <c r="I369" s="5">
        <v>0</v>
      </c>
      <c r="J369" s="6" t="str">
        <f t="shared" si="22"/>
        <v/>
      </c>
      <c r="K369" s="5">
        <v>19.291239999999998</v>
      </c>
      <c r="L369" s="5">
        <v>0</v>
      </c>
      <c r="M369" s="6">
        <f t="shared" si="23"/>
        <v>-1</v>
      </c>
    </row>
    <row r="370" spans="1:13" x14ac:dyDescent="0.2">
      <c r="A370" s="1" t="s">
        <v>20</v>
      </c>
      <c r="B370" s="1" t="s">
        <v>51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97.800870000000003</v>
      </c>
      <c r="L370" s="5">
        <v>0</v>
      </c>
      <c r="M370" s="6">
        <f t="shared" si="23"/>
        <v>-1</v>
      </c>
    </row>
    <row r="371" spans="1:13" x14ac:dyDescent="0.2">
      <c r="A371" s="1" t="s">
        <v>21</v>
      </c>
      <c r="B371" s="1" t="s">
        <v>51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289.27722999999997</v>
      </c>
      <c r="L371" s="5">
        <v>5.0470000000000001E-2</v>
      </c>
      <c r="M371" s="6">
        <f t="shared" si="23"/>
        <v>-0.99982553068556412</v>
      </c>
    </row>
    <row r="372" spans="1:13" x14ac:dyDescent="0.2">
      <c r="A372" s="1" t="s">
        <v>23</v>
      </c>
      <c r="B372" s="1" t="s">
        <v>51</v>
      </c>
      <c r="C372" s="5">
        <v>0</v>
      </c>
      <c r="D372" s="5">
        <v>0</v>
      </c>
      <c r="E372" s="6" t="str">
        <f t="shared" si="20"/>
        <v/>
      </c>
      <c r="F372" s="5">
        <v>32.734079999999999</v>
      </c>
      <c r="G372" s="5">
        <v>0</v>
      </c>
      <c r="H372" s="6">
        <f t="shared" si="21"/>
        <v>-1</v>
      </c>
      <c r="I372" s="5">
        <v>0</v>
      </c>
      <c r="J372" s="6" t="str">
        <f t="shared" si="22"/>
        <v/>
      </c>
      <c r="K372" s="5">
        <v>1094.74677</v>
      </c>
      <c r="L372" s="5">
        <v>846.97661000000005</v>
      </c>
      <c r="M372" s="6">
        <f t="shared" si="23"/>
        <v>-0.22632645904038606</v>
      </c>
    </row>
    <row r="373" spans="1:13" x14ac:dyDescent="0.2">
      <c r="A373" s="1" t="s">
        <v>24</v>
      </c>
      <c r="B373" s="1" t="s">
        <v>51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16.634360000000001</v>
      </c>
      <c r="J373" s="6">
        <f t="shared" si="22"/>
        <v>-1</v>
      </c>
      <c r="K373" s="5">
        <v>144.42026999999999</v>
      </c>
      <c r="L373" s="5">
        <v>16.634360000000001</v>
      </c>
      <c r="M373" s="6">
        <f t="shared" si="23"/>
        <v>-0.8848197694132548</v>
      </c>
    </row>
    <row r="374" spans="1:13" x14ac:dyDescent="0.2">
      <c r="A374" s="1" t="s">
        <v>25</v>
      </c>
      <c r="B374" s="1" t="s">
        <v>51</v>
      </c>
      <c r="C374" s="5">
        <v>0</v>
      </c>
      <c r="D374" s="5">
        <v>0</v>
      </c>
      <c r="E374" s="6" t="str">
        <f t="shared" si="20"/>
        <v/>
      </c>
      <c r="F374" s="5">
        <v>50.28</v>
      </c>
      <c r="G374" s="5">
        <v>23.468</v>
      </c>
      <c r="H374" s="6">
        <f t="shared" si="21"/>
        <v>-0.53325377883850433</v>
      </c>
      <c r="I374" s="5">
        <v>0</v>
      </c>
      <c r="J374" s="6" t="str">
        <f t="shared" si="22"/>
        <v/>
      </c>
      <c r="K374" s="5">
        <v>244.23099999999999</v>
      </c>
      <c r="L374" s="5">
        <v>164.23401000000001</v>
      </c>
      <c r="M374" s="6">
        <f t="shared" si="23"/>
        <v>-0.32754642121597988</v>
      </c>
    </row>
    <row r="375" spans="1:13" x14ac:dyDescent="0.2">
      <c r="A375" s="1" t="s">
        <v>26</v>
      </c>
      <c r="B375" s="1" t="s">
        <v>51</v>
      </c>
      <c r="C375" s="5">
        <v>0</v>
      </c>
      <c r="D375" s="5">
        <v>0</v>
      </c>
      <c r="E375" s="6" t="str">
        <f t="shared" ref="E375:E436" si="24">IF(C375=0,"",(D375/C375-1))</f>
        <v/>
      </c>
      <c r="F375" s="5">
        <v>0</v>
      </c>
      <c r="G375" s="5">
        <v>8.1809799999999999</v>
      </c>
      <c r="H375" s="6" t="str">
        <f t="shared" ref="H375:H436" si="25">IF(F375=0,"",(G375/F375-1))</f>
        <v/>
      </c>
      <c r="I375" s="5">
        <v>22.793610000000001</v>
      </c>
      <c r="J375" s="6">
        <f t="shared" ref="J375:J436" si="26">IF(I375=0,"",(G375/I375-1))</f>
        <v>-0.64108449692698966</v>
      </c>
      <c r="K375" s="5">
        <v>73.182689999999994</v>
      </c>
      <c r="L375" s="5">
        <v>111.53343</v>
      </c>
      <c r="M375" s="6">
        <f t="shared" ref="M375:M436" si="27">IF(K375=0,"",(L375/K375-1))</f>
        <v>0.52404113595715063</v>
      </c>
    </row>
    <row r="376" spans="1:13" x14ac:dyDescent="0.2">
      <c r="A376" s="1" t="s">
        <v>28</v>
      </c>
      <c r="B376" s="1" t="s">
        <v>51</v>
      </c>
      <c r="C376" s="5">
        <v>0</v>
      </c>
      <c r="D376" s="5">
        <v>0</v>
      </c>
      <c r="E376" s="6" t="str">
        <f t="shared" si="24"/>
        <v/>
      </c>
      <c r="F376" s="5">
        <v>0</v>
      </c>
      <c r="G376" s="5">
        <v>0</v>
      </c>
      <c r="H376" s="6" t="str">
        <f t="shared" si="25"/>
        <v/>
      </c>
      <c r="I376" s="5">
        <v>20.849</v>
      </c>
      <c r="J376" s="6">
        <f t="shared" si="26"/>
        <v>-1</v>
      </c>
      <c r="K376" s="5">
        <v>7.2468500000000002</v>
      </c>
      <c r="L376" s="5">
        <v>20.849</v>
      </c>
      <c r="M376" s="6">
        <f t="shared" si="27"/>
        <v>1.8769741335890764</v>
      </c>
    </row>
    <row r="377" spans="1:13" x14ac:dyDescent="0.2">
      <c r="A377" s="1" t="s">
        <v>29</v>
      </c>
      <c r="B377" s="1" t="s">
        <v>51</v>
      </c>
      <c r="C377" s="5">
        <v>0</v>
      </c>
      <c r="D377" s="5">
        <v>0</v>
      </c>
      <c r="E377" s="6" t="str">
        <f t="shared" si="24"/>
        <v/>
      </c>
      <c r="F377" s="5">
        <v>513.92499999999995</v>
      </c>
      <c r="G377" s="5">
        <v>0</v>
      </c>
      <c r="H377" s="6">
        <f t="shared" si="25"/>
        <v>-1</v>
      </c>
      <c r="I377" s="5">
        <v>0</v>
      </c>
      <c r="J377" s="6" t="str">
        <f t="shared" si="26"/>
        <v/>
      </c>
      <c r="K377" s="5">
        <v>3832.42472</v>
      </c>
      <c r="L377" s="5">
        <v>1997.5868</v>
      </c>
      <c r="M377" s="6">
        <f t="shared" si="27"/>
        <v>-0.4787668523336317</v>
      </c>
    </row>
    <row r="378" spans="1:13" x14ac:dyDescent="0.2">
      <c r="A378" s="1" t="s">
        <v>31</v>
      </c>
      <c r="B378" s="1" t="s">
        <v>51</v>
      </c>
      <c r="C378" s="5">
        <v>0</v>
      </c>
      <c r="D378" s="5">
        <v>0</v>
      </c>
      <c r="E378" s="6" t="str">
        <f t="shared" si="24"/>
        <v/>
      </c>
      <c r="F378" s="5">
        <v>0</v>
      </c>
      <c r="G378" s="5">
        <v>1.968E-2</v>
      </c>
      <c r="H378" s="6" t="str">
        <f t="shared" si="25"/>
        <v/>
      </c>
      <c r="I378" s="5">
        <v>0</v>
      </c>
      <c r="J378" s="6" t="str">
        <f t="shared" si="26"/>
        <v/>
      </c>
      <c r="K378" s="5">
        <v>0</v>
      </c>
      <c r="L378" s="5">
        <v>1.968E-2</v>
      </c>
      <c r="M378" s="6" t="str">
        <f t="shared" si="27"/>
        <v/>
      </c>
    </row>
    <row r="379" spans="1:13" x14ac:dyDescent="0.2">
      <c r="A379" s="2" t="s">
        <v>34</v>
      </c>
      <c r="B379" s="2" t="s">
        <v>51</v>
      </c>
      <c r="C379" s="7">
        <v>0</v>
      </c>
      <c r="D379" s="7">
        <v>0</v>
      </c>
      <c r="E379" s="8" t="str">
        <f t="shared" si="24"/>
        <v/>
      </c>
      <c r="F379" s="7">
        <v>596.93907999999999</v>
      </c>
      <c r="G379" s="7">
        <v>33.419220000000003</v>
      </c>
      <c r="H379" s="8">
        <f t="shared" si="25"/>
        <v>-0.94401569419780662</v>
      </c>
      <c r="I379" s="7">
        <v>73.036829999999995</v>
      </c>
      <c r="J379" s="8">
        <f t="shared" si="26"/>
        <v>-0.54243331754677737</v>
      </c>
      <c r="K379" s="7">
        <v>6390.5291500000003</v>
      </c>
      <c r="L379" s="7">
        <v>3183.5180799999998</v>
      </c>
      <c r="M379" s="8">
        <f t="shared" si="27"/>
        <v>-0.50183810991614064</v>
      </c>
    </row>
    <row r="380" spans="1:13" x14ac:dyDescent="0.2">
      <c r="A380" s="1" t="s">
        <v>8</v>
      </c>
      <c r="B380" s="1" t="s">
        <v>52</v>
      </c>
      <c r="C380" s="5">
        <v>0</v>
      </c>
      <c r="D380" s="5">
        <v>0</v>
      </c>
      <c r="E380" s="6" t="str">
        <f t="shared" si="24"/>
        <v/>
      </c>
      <c r="F380" s="5">
        <v>119.43564000000001</v>
      </c>
      <c r="G380" s="5">
        <v>19.431660000000001</v>
      </c>
      <c r="H380" s="6">
        <f t="shared" si="25"/>
        <v>-0.83730434232194006</v>
      </c>
      <c r="I380" s="5">
        <v>0</v>
      </c>
      <c r="J380" s="6" t="str">
        <f t="shared" si="26"/>
        <v/>
      </c>
      <c r="K380" s="5">
        <v>277.56891000000002</v>
      </c>
      <c r="L380" s="5">
        <v>115.10250000000001</v>
      </c>
      <c r="M380" s="6">
        <f t="shared" si="27"/>
        <v>-0.58531919154778533</v>
      </c>
    </row>
    <row r="381" spans="1:13" x14ac:dyDescent="0.2">
      <c r="A381" s="1" t="s">
        <v>10</v>
      </c>
      <c r="B381" s="1" t="s">
        <v>52</v>
      </c>
      <c r="C381" s="5">
        <v>0</v>
      </c>
      <c r="D381" s="5">
        <v>0</v>
      </c>
      <c r="E381" s="6" t="str">
        <f t="shared" si="24"/>
        <v/>
      </c>
      <c r="F381" s="5">
        <v>8.3803099999999997</v>
      </c>
      <c r="G381" s="5">
        <v>0</v>
      </c>
      <c r="H381" s="6">
        <f t="shared" si="25"/>
        <v>-1</v>
      </c>
      <c r="I381" s="5">
        <v>3.7108099999999999</v>
      </c>
      <c r="J381" s="6">
        <f t="shared" si="26"/>
        <v>-1</v>
      </c>
      <c r="K381" s="5">
        <v>8.4584600000000005</v>
      </c>
      <c r="L381" s="5">
        <v>17.901330000000002</v>
      </c>
      <c r="M381" s="6">
        <f t="shared" si="27"/>
        <v>1.1163817054168255</v>
      </c>
    </row>
    <row r="382" spans="1:13" x14ac:dyDescent="0.2">
      <c r="A382" s="1" t="s">
        <v>11</v>
      </c>
      <c r="B382" s="1" t="s">
        <v>52</v>
      </c>
      <c r="C382" s="5">
        <v>0</v>
      </c>
      <c r="D382" s="5">
        <v>0</v>
      </c>
      <c r="E382" s="6" t="str">
        <f t="shared" si="24"/>
        <v/>
      </c>
      <c r="F382" s="5">
        <v>1.18818</v>
      </c>
      <c r="G382" s="5">
        <v>0</v>
      </c>
      <c r="H382" s="6">
        <f t="shared" si="25"/>
        <v>-1</v>
      </c>
      <c r="I382" s="5">
        <v>0</v>
      </c>
      <c r="J382" s="6" t="str">
        <f t="shared" si="26"/>
        <v/>
      </c>
      <c r="K382" s="5">
        <v>52.942619999999998</v>
      </c>
      <c r="L382" s="5">
        <v>0</v>
      </c>
      <c r="M382" s="6">
        <f t="shared" si="27"/>
        <v>-1</v>
      </c>
    </row>
    <row r="383" spans="1:13" x14ac:dyDescent="0.2">
      <c r="A383" s="1" t="s">
        <v>12</v>
      </c>
      <c r="B383" s="1" t="s">
        <v>52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0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3.39E-2</v>
      </c>
      <c r="L383" s="5">
        <v>0</v>
      </c>
      <c r="M383" s="6">
        <f t="shared" si="27"/>
        <v>-1</v>
      </c>
    </row>
    <row r="384" spans="1:13" x14ac:dyDescent="0.2">
      <c r="A384" s="1" t="s">
        <v>14</v>
      </c>
      <c r="B384" s="1" t="s">
        <v>52</v>
      </c>
      <c r="C384" s="5">
        <v>0</v>
      </c>
      <c r="D384" s="5">
        <v>0</v>
      </c>
      <c r="E384" s="6" t="str">
        <f t="shared" si="24"/>
        <v/>
      </c>
      <c r="F384" s="5">
        <v>14.75985</v>
      </c>
      <c r="G384" s="5">
        <v>0</v>
      </c>
      <c r="H384" s="6">
        <f t="shared" si="25"/>
        <v>-1</v>
      </c>
      <c r="I384" s="5">
        <v>0</v>
      </c>
      <c r="J384" s="6" t="str">
        <f t="shared" si="26"/>
        <v/>
      </c>
      <c r="K384" s="5">
        <v>200.72542999999999</v>
      </c>
      <c r="L384" s="5">
        <v>31.355049999999999</v>
      </c>
      <c r="M384" s="6">
        <f t="shared" si="27"/>
        <v>-0.84379134223301944</v>
      </c>
    </row>
    <row r="385" spans="1:13" x14ac:dyDescent="0.2">
      <c r="A385" s="1" t="s">
        <v>17</v>
      </c>
      <c r="B385" s="1" t="s">
        <v>52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0</v>
      </c>
      <c r="H385" s="6" t="str">
        <f t="shared" si="25"/>
        <v/>
      </c>
      <c r="I385" s="5">
        <v>0</v>
      </c>
      <c r="J385" s="6" t="str">
        <f t="shared" si="26"/>
        <v/>
      </c>
      <c r="K385" s="5">
        <v>0.11448999999999999</v>
      </c>
      <c r="L385" s="5">
        <v>0</v>
      </c>
      <c r="M385" s="6">
        <f t="shared" si="27"/>
        <v>-1</v>
      </c>
    </row>
    <row r="386" spans="1:13" x14ac:dyDescent="0.2">
      <c r="A386" s="1" t="s">
        <v>18</v>
      </c>
      <c r="B386" s="1" t="s">
        <v>52</v>
      </c>
      <c r="C386" s="5">
        <v>0</v>
      </c>
      <c r="D386" s="5">
        <v>0</v>
      </c>
      <c r="E386" s="6" t="str">
        <f t="shared" si="24"/>
        <v/>
      </c>
      <c r="F386" s="5">
        <v>0</v>
      </c>
      <c r="G386" s="5">
        <v>0</v>
      </c>
      <c r="H386" s="6" t="str">
        <f t="shared" si="25"/>
        <v/>
      </c>
      <c r="I386" s="5">
        <v>0</v>
      </c>
      <c r="J386" s="6" t="str">
        <f t="shared" si="26"/>
        <v/>
      </c>
      <c r="K386" s="5">
        <v>8.1023599999999991</v>
      </c>
      <c r="L386" s="5">
        <v>0</v>
      </c>
      <c r="M386" s="6">
        <f t="shared" si="27"/>
        <v>-1</v>
      </c>
    </row>
    <row r="387" spans="1:13" x14ac:dyDescent="0.2">
      <c r="A387" s="1" t="s">
        <v>19</v>
      </c>
      <c r="B387" s="1" t="s">
        <v>52</v>
      </c>
      <c r="C387" s="5">
        <v>0</v>
      </c>
      <c r="D387" s="5">
        <v>0</v>
      </c>
      <c r="E387" s="6" t="str">
        <f t="shared" si="24"/>
        <v/>
      </c>
      <c r="F387" s="5">
        <v>0</v>
      </c>
      <c r="G387" s="5">
        <v>0</v>
      </c>
      <c r="H387" s="6" t="str">
        <f t="shared" si="25"/>
        <v/>
      </c>
      <c r="I387" s="5">
        <v>0</v>
      </c>
      <c r="J387" s="6" t="str">
        <f t="shared" si="26"/>
        <v/>
      </c>
      <c r="K387" s="5">
        <v>0</v>
      </c>
      <c r="L387" s="5">
        <v>11.88583</v>
      </c>
      <c r="M387" s="6" t="str">
        <f t="shared" si="27"/>
        <v/>
      </c>
    </row>
    <row r="388" spans="1:13" x14ac:dyDescent="0.2">
      <c r="A388" s="1" t="s">
        <v>20</v>
      </c>
      <c r="B388" s="1" t="s">
        <v>52</v>
      </c>
      <c r="C388" s="5">
        <v>0</v>
      </c>
      <c r="D388" s="5">
        <v>0</v>
      </c>
      <c r="E388" s="6" t="str">
        <f t="shared" si="24"/>
        <v/>
      </c>
      <c r="F388" s="5">
        <v>49.14611</v>
      </c>
      <c r="G388" s="5">
        <v>0</v>
      </c>
      <c r="H388" s="6">
        <f t="shared" si="25"/>
        <v>-1</v>
      </c>
      <c r="I388" s="5">
        <v>0</v>
      </c>
      <c r="J388" s="6" t="str">
        <f t="shared" si="26"/>
        <v/>
      </c>
      <c r="K388" s="5">
        <v>65.633769999999998</v>
      </c>
      <c r="L388" s="5">
        <v>8.0743100000000005</v>
      </c>
      <c r="M388" s="6">
        <f t="shared" si="27"/>
        <v>-0.87697933548537588</v>
      </c>
    </row>
    <row r="389" spans="1:13" x14ac:dyDescent="0.2">
      <c r="A389" s="1" t="s">
        <v>21</v>
      </c>
      <c r="B389" s="1" t="s">
        <v>52</v>
      </c>
      <c r="C389" s="5">
        <v>0</v>
      </c>
      <c r="D389" s="5">
        <v>0</v>
      </c>
      <c r="E389" s="6" t="str">
        <f t="shared" si="24"/>
        <v/>
      </c>
      <c r="F389" s="5">
        <v>3.36951</v>
      </c>
      <c r="G389" s="5">
        <v>76.919120000000007</v>
      </c>
      <c r="H389" s="6">
        <f t="shared" si="25"/>
        <v>21.827983890832794</v>
      </c>
      <c r="I389" s="5">
        <v>33.932639999999999</v>
      </c>
      <c r="J389" s="6">
        <f t="shared" si="26"/>
        <v>1.2668180253584751</v>
      </c>
      <c r="K389" s="5">
        <v>233.60142999999999</v>
      </c>
      <c r="L389" s="5">
        <v>697.10397999999998</v>
      </c>
      <c r="M389" s="6">
        <f t="shared" si="27"/>
        <v>1.9841597288167288</v>
      </c>
    </row>
    <row r="390" spans="1:13" x14ac:dyDescent="0.2">
      <c r="A390" s="1" t="s">
        <v>23</v>
      </c>
      <c r="B390" s="1" t="s">
        <v>52</v>
      </c>
      <c r="C390" s="5">
        <v>0</v>
      </c>
      <c r="D390" s="5">
        <v>2.08</v>
      </c>
      <c r="E390" s="6" t="str">
        <f t="shared" si="24"/>
        <v/>
      </c>
      <c r="F390" s="5">
        <v>32.668190000000003</v>
      </c>
      <c r="G390" s="5">
        <v>7.99</v>
      </c>
      <c r="H390" s="6">
        <f t="shared" si="25"/>
        <v>-0.7554195686997045</v>
      </c>
      <c r="I390" s="5">
        <v>7.202</v>
      </c>
      <c r="J390" s="6">
        <f t="shared" si="26"/>
        <v>0.10941405165231877</v>
      </c>
      <c r="K390" s="5">
        <v>129.87513000000001</v>
      </c>
      <c r="L390" s="5">
        <v>153.38132999999999</v>
      </c>
      <c r="M390" s="6">
        <f t="shared" si="27"/>
        <v>0.18099077167429956</v>
      </c>
    </row>
    <row r="391" spans="1:13" x14ac:dyDescent="0.2">
      <c r="A391" s="1" t="s">
        <v>24</v>
      </c>
      <c r="B391" s="1" t="s">
        <v>52</v>
      </c>
      <c r="C391" s="5">
        <v>0</v>
      </c>
      <c r="D391" s="5">
        <v>0</v>
      </c>
      <c r="E391" s="6" t="str">
        <f t="shared" si="24"/>
        <v/>
      </c>
      <c r="F391" s="5">
        <v>4.7462400000000002</v>
      </c>
      <c r="G391" s="5">
        <v>0</v>
      </c>
      <c r="H391" s="6">
        <f t="shared" si="25"/>
        <v>-1</v>
      </c>
      <c r="I391" s="5">
        <v>1.09839</v>
      </c>
      <c r="J391" s="6">
        <f t="shared" si="26"/>
        <v>-1</v>
      </c>
      <c r="K391" s="5">
        <v>188.96587</v>
      </c>
      <c r="L391" s="5">
        <v>1408.8697099999999</v>
      </c>
      <c r="M391" s="6">
        <f t="shared" si="27"/>
        <v>6.4556834522551609</v>
      </c>
    </row>
    <row r="392" spans="1:13" x14ac:dyDescent="0.2">
      <c r="A392" s="1" t="s">
        <v>26</v>
      </c>
      <c r="B392" s="1" t="s">
        <v>52</v>
      </c>
      <c r="C392" s="5">
        <v>0</v>
      </c>
      <c r="D392" s="5">
        <v>0</v>
      </c>
      <c r="E392" s="6" t="str">
        <f t="shared" si="24"/>
        <v/>
      </c>
      <c r="F392" s="5">
        <v>0</v>
      </c>
      <c r="G392" s="5">
        <v>0.51387000000000005</v>
      </c>
      <c r="H392" s="6" t="str">
        <f t="shared" si="25"/>
        <v/>
      </c>
      <c r="I392" s="5">
        <v>0</v>
      </c>
      <c r="J392" s="6" t="str">
        <f t="shared" si="26"/>
        <v/>
      </c>
      <c r="K392" s="5">
        <v>2.1806899999999998</v>
      </c>
      <c r="L392" s="5">
        <v>0.51387000000000005</v>
      </c>
      <c r="M392" s="6">
        <f t="shared" si="27"/>
        <v>-0.764354401588488</v>
      </c>
    </row>
    <row r="393" spans="1:13" x14ac:dyDescent="0.2">
      <c r="A393" s="1" t="s">
        <v>28</v>
      </c>
      <c r="B393" s="1" t="s">
        <v>52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0</v>
      </c>
      <c r="J393" s="6" t="str">
        <f t="shared" si="26"/>
        <v/>
      </c>
      <c r="K393" s="5">
        <v>60.073569999999997</v>
      </c>
      <c r="L393" s="5">
        <v>0</v>
      </c>
      <c r="M393" s="6">
        <f t="shared" si="27"/>
        <v>-1</v>
      </c>
    </row>
    <row r="394" spans="1:13" x14ac:dyDescent="0.2">
      <c r="A394" s="1" t="s">
        <v>31</v>
      </c>
      <c r="B394" s="1" t="s">
        <v>52</v>
      </c>
      <c r="C394" s="5">
        <v>0</v>
      </c>
      <c r="D394" s="5">
        <v>0</v>
      </c>
      <c r="E394" s="6" t="str">
        <f t="shared" si="24"/>
        <v/>
      </c>
      <c r="F394" s="5">
        <v>0</v>
      </c>
      <c r="G394" s="5">
        <v>0</v>
      </c>
      <c r="H394" s="6" t="str">
        <f t="shared" si="25"/>
        <v/>
      </c>
      <c r="I394" s="5">
        <v>0</v>
      </c>
      <c r="J394" s="6" t="str">
        <f t="shared" si="26"/>
        <v/>
      </c>
      <c r="K394" s="5">
        <v>0</v>
      </c>
      <c r="L394" s="5">
        <v>0</v>
      </c>
      <c r="M394" s="6" t="str">
        <f t="shared" si="27"/>
        <v/>
      </c>
    </row>
    <row r="395" spans="1:13" x14ac:dyDescent="0.2">
      <c r="A395" s="2" t="s">
        <v>34</v>
      </c>
      <c r="B395" s="2" t="s">
        <v>52</v>
      </c>
      <c r="C395" s="7">
        <v>0</v>
      </c>
      <c r="D395" s="7">
        <v>2.08</v>
      </c>
      <c r="E395" s="8" t="str">
        <f t="shared" si="24"/>
        <v/>
      </c>
      <c r="F395" s="7">
        <v>233.69403</v>
      </c>
      <c r="G395" s="7">
        <v>252.36797000000001</v>
      </c>
      <c r="H395" s="8">
        <f t="shared" si="25"/>
        <v>7.9907646763590856E-2</v>
      </c>
      <c r="I395" s="7">
        <v>152.98957999999999</v>
      </c>
      <c r="J395" s="8">
        <f t="shared" si="26"/>
        <v>0.64957619989544413</v>
      </c>
      <c r="K395" s="7">
        <v>3239.2832699999999</v>
      </c>
      <c r="L395" s="7">
        <v>3338.3423899999998</v>
      </c>
      <c r="M395" s="8">
        <f t="shared" si="27"/>
        <v>3.058056728703451E-2</v>
      </c>
    </row>
    <row r="396" spans="1:13" x14ac:dyDescent="0.2">
      <c r="A396" s="1" t="s">
        <v>8</v>
      </c>
      <c r="B396" s="1" t="s">
        <v>53</v>
      </c>
      <c r="C396" s="5">
        <v>0</v>
      </c>
      <c r="D396" s="5">
        <v>0</v>
      </c>
      <c r="E396" s="6" t="str">
        <f t="shared" si="24"/>
        <v/>
      </c>
      <c r="F396" s="5">
        <v>2.8875500000000001</v>
      </c>
      <c r="G396" s="5">
        <v>0.1</v>
      </c>
      <c r="H396" s="6">
        <f t="shared" si="25"/>
        <v>-0.96536856504649271</v>
      </c>
      <c r="I396" s="5">
        <v>169.87876</v>
      </c>
      <c r="J396" s="6">
        <f t="shared" si="26"/>
        <v>-0.99941134489090921</v>
      </c>
      <c r="K396" s="5">
        <v>31.484860000000001</v>
      </c>
      <c r="L396" s="5">
        <v>173.07040000000001</v>
      </c>
      <c r="M396" s="6">
        <f t="shared" si="27"/>
        <v>4.4969404342277528</v>
      </c>
    </row>
    <row r="397" spans="1:13" x14ac:dyDescent="0.2">
      <c r="A397" s="1" t="s">
        <v>10</v>
      </c>
      <c r="B397" s="1" t="s">
        <v>53</v>
      </c>
      <c r="C397" s="5">
        <v>0</v>
      </c>
      <c r="D397" s="5">
        <v>0</v>
      </c>
      <c r="E397" s="6" t="str">
        <f t="shared" si="24"/>
        <v/>
      </c>
      <c r="F397" s="5">
        <v>0.53790000000000004</v>
      </c>
      <c r="G397" s="5">
        <v>6.5229999999999996E-2</v>
      </c>
      <c r="H397" s="6">
        <f t="shared" si="25"/>
        <v>-0.8787321063394683</v>
      </c>
      <c r="I397" s="5">
        <v>138.54756</v>
      </c>
      <c r="J397" s="6">
        <f t="shared" si="26"/>
        <v>-0.99952918694490178</v>
      </c>
      <c r="K397" s="5">
        <v>407.89004</v>
      </c>
      <c r="L397" s="5">
        <v>432.32526999999999</v>
      </c>
      <c r="M397" s="6">
        <f t="shared" si="27"/>
        <v>5.9906414973996291E-2</v>
      </c>
    </row>
    <row r="398" spans="1:13" x14ac:dyDescent="0.2">
      <c r="A398" s="1" t="s">
        <v>11</v>
      </c>
      <c r="B398" s="1" t="s">
        <v>53</v>
      </c>
      <c r="C398" s="5">
        <v>9.3729399999999998</v>
      </c>
      <c r="D398" s="5">
        <v>30.711189999999998</v>
      </c>
      <c r="E398" s="6">
        <f t="shared" si="24"/>
        <v>2.2765802405648601</v>
      </c>
      <c r="F398" s="5">
        <v>285.95654000000002</v>
      </c>
      <c r="G398" s="5">
        <v>473.10941000000003</v>
      </c>
      <c r="H398" s="6">
        <f t="shared" si="25"/>
        <v>0.65448011785287363</v>
      </c>
      <c r="I398" s="5">
        <v>464.84251</v>
      </c>
      <c r="J398" s="6">
        <f t="shared" si="26"/>
        <v>1.7784302902933868E-2</v>
      </c>
      <c r="K398" s="5">
        <v>4881.2084500000001</v>
      </c>
      <c r="L398" s="5">
        <v>3915.5934299999999</v>
      </c>
      <c r="M398" s="6">
        <f t="shared" si="27"/>
        <v>-0.19782294280015844</v>
      </c>
    </row>
    <row r="399" spans="1:13" x14ac:dyDescent="0.2">
      <c r="A399" s="1" t="s">
        <v>12</v>
      </c>
      <c r="B399" s="1" t="s">
        <v>53</v>
      </c>
      <c r="C399" s="5">
        <v>251.58187000000001</v>
      </c>
      <c r="D399" s="5">
        <v>0</v>
      </c>
      <c r="E399" s="6">
        <f t="shared" si="24"/>
        <v>-1</v>
      </c>
      <c r="F399" s="5">
        <v>664.60074999999995</v>
      </c>
      <c r="G399" s="5">
        <v>413.06792000000002</v>
      </c>
      <c r="H399" s="6">
        <f t="shared" si="25"/>
        <v>-0.37847208267520005</v>
      </c>
      <c r="I399" s="5">
        <v>83.760140000000007</v>
      </c>
      <c r="J399" s="6">
        <f t="shared" si="26"/>
        <v>3.9315571822110131</v>
      </c>
      <c r="K399" s="5">
        <v>6975.0381699999998</v>
      </c>
      <c r="L399" s="5">
        <v>3443.1167399999999</v>
      </c>
      <c r="M399" s="6">
        <f t="shared" si="27"/>
        <v>-0.50636589276184563</v>
      </c>
    </row>
    <row r="400" spans="1:13" x14ac:dyDescent="0.2">
      <c r="A400" s="1" t="s">
        <v>13</v>
      </c>
      <c r="B400" s="1" t="s">
        <v>53</v>
      </c>
      <c r="C400" s="5">
        <v>0</v>
      </c>
      <c r="D400" s="5">
        <v>0</v>
      </c>
      <c r="E400" s="6" t="str">
        <f t="shared" si="24"/>
        <v/>
      </c>
      <c r="F400" s="5">
        <v>0</v>
      </c>
      <c r="G400" s="5">
        <v>0</v>
      </c>
      <c r="H400" s="6" t="str">
        <f t="shared" si="25"/>
        <v/>
      </c>
      <c r="I400" s="5">
        <v>0</v>
      </c>
      <c r="J400" s="6" t="str">
        <f t="shared" si="26"/>
        <v/>
      </c>
      <c r="K400" s="5">
        <v>4.0843699999999998</v>
      </c>
      <c r="L400" s="5">
        <v>0</v>
      </c>
      <c r="M400" s="6">
        <f t="shared" si="27"/>
        <v>-1</v>
      </c>
    </row>
    <row r="401" spans="1:13" x14ac:dyDescent="0.2">
      <c r="A401" s="1" t="s">
        <v>14</v>
      </c>
      <c r="B401" s="1" t="s">
        <v>53</v>
      </c>
      <c r="C401" s="5">
        <v>0</v>
      </c>
      <c r="D401" s="5">
        <v>0</v>
      </c>
      <c r="E401" s="6" t="str">
        <f t="shared" si="24"/>
        <v/>
      </c>
      <c r="F401" s="5">
        <v>282.72899000000001</v>
      </c>
      <c r="G401" s="5">
        <v>56.808039999999998</v>
      </c>
      <c r="H401" s="6">
        <f t="shared" si="25"/>
        <v>-0.79907246158237966</v>
      </c>
      <c r="I401" s="5">
        <v>175.19215</v>
      </c>
      <c r="J401" s="6">
        <f t="shared" si="26"/>
        <v>-0.67573866751449763</v>
      </c>
      <c r="K401" s="5">
        <v>1878.38204</v>
      </c>
      <c r="L401" s="5">
        <v>882.81542999999999</v>
      </c>
      <c r="M401" s="6">
        <f t="shared" si="27"/>
        <v>-0.53001284552316097</v>
      </c>
    </row>
    <row r="402" spans="1:13" x14ac:dyDescent="0.2">
      <c r="A402" s="1" t="s">
        <v>17</v>
      </c>
      <c r="B402" s="1" t="s">
        <v>53</v>
      </c>
      <c r="C402" s="5">
        <v>0</v>
      </c>
      <c r="D402" s="5">
        <v>0</v>
      </c>
      <c r="E402" s="6" t="str">
        <f t="shared" si="24"/>
        <v/>
      </c>
      <c r="F402" s="5">
        <v>2.2239999999999999E-2</v>
      </c>
      <c r="G402" s="5">
        <v>0</v>
      </c>
      <c r="H402" s="6">
        <f t="shared" si="25"/>
        <v>-1</v>
      </c>
      <c r="I402" s="5">
        <v>0</v>
      </c>
      <c r="J402" s="6" t="str">
        <f t="shared" si="26"/>
        <v/>
      </c>
      <c r="K402" s="5">
        <v>2.2239999999999999E-2</v>
      </c>
      <c r="L402" s="5">
        <v>4.6821200000000003</v>
      </c>
      <c r="M402" s="6">
        <f t="shared" si="27"/>
        <v>209.52697841726621</v>
      </c>
    </row>
    <row r="403" spans="1:13" x14ac:dyDescent="0.2">
      <c r="A403" s="1" t="s">
        <v>18</v>
      </c>
      <c r="B403" s="1" t="s">
        <v>53</v>
      </c>
      <c r="C403" s="5">
        <v>0</v>
      </c>
      <c r="D403" s="5">
        <v>0</v>
      </c>
      <c r="E403" s="6" t="str">
        <f t="shared" si="24"/>
        <v/>
      </c>
      <c r="F403" s="5">
        <v>135.83564000000001</v>
      </c>
      <c r="G403" s="5">
        <v>9.6403400000000001</v>
      </c>
      <c r="H403" s="6">
        <f t="shared" si="25"/>
        <v>-0.92902937697352472</v>
      </c>
      <c r="I403" s="5">
        <v>22.263210000000001</v>
      </c>
      <c r="J403" s="6">
        <f t="shared" si="26"/>
        <v>-0.5669833775093529</v>
      </c>
      <c r="K403" s="5">
        <v>611.34303</v>
      </c>
      <c r="L403" s="5">
        <v>179.31974</v>
      </c>
      <c r="M403" s="6">
        <f t="shared" si="27"/>
        <v>-0.70667901456241355</v>
      </c>
    </row>
    <row r="404" spans="1:13" x14ac:dyDescent="0.2">
      <c r="A404" s="1" t="s">
        <v>19</v>
      </c>
      <c r="B404" s="1" t="s">
        <v>53</v>
      </c>
      <c r="C404" s="5">
        <v>6.3588199999999997</v>
      </c>
      <c r="D404" s="5">
        <v>0</v>
      </c>
      <c r="E404" s="6">
        <f t="shared" si="24"/>
        <v>-1</v>
      </c>
      <c r="F404" s="5">
        <v>49.02319</v>
      </c>
      <c r="G404" s="5">
        <v>41.983879999999999</v>
      </c>
      <c r="H404" s="6">
        <f t="shared" si="25"/>
        <v>-0.14359143091259463</v>
      </c>
      <c r="I404" s="5">
        <v>0</v>
      </c>
      <c r="J404" s="6" t="str">
        <f t="shared" si="26"/>
        <v/>
      </c>
      <c r="K404" s="5">
        <v>230.61694</v>
      </c>
      <c r="L404" s="5">
        <v>722.75964999999997</v>
      </c>
      <c r="M404" s="6">
        <f t="shared" si="27"/>
        <v>2.1340267111340561</v>
      </c>
    </row>
    <row r="405" spans="1:13" x14ac:dyDescent="0.2">
      <c r="A405" s="1" t="s">
        <v>20</v>
      </c>
      <c r="B405" s="1" t="s">
        <v>53</v>
      </c>
      <c r="C405" s="5">
        <v>0</v>
      </c>
      <c r="D405" s="5">
        <v>0</v>
      </c>
      <c r="E405" s="6" t="str">
        <f t="shared" si="24"/>
        <v/>
      </c>
      <c r="F405" s="5">
        <v>162.00324000000001</v>
      </c>
      <c r="G405" s="5">
        <v>0</v>
      </c>
      <c r="H405" s="6">
        <f t="shared" si="25"/>
        <v>-1</v>
      </c>
      <c r="I405" s="5">
        <v>17.785530000000001</v>
      </c>
      <c r="J405" s="6">
        <f t="shared" si="26"/>
        <v>-1</v>
      </c>
      <c r="K405" s="5">
        <v>1020.1411900000001</v>
      </c>
      <c r="L405" s="5">
        <v>376.24803000000003</v>
      </c>
      <c r="M405" s="6">
        <f t="shared" si="27"/>
        <v>-0.63118043493567788</v>
      </c>
    </row>
    <row r="406" spans="1:13" x14ac:dyDescent="0.2">
      <c r="A406" s="1" t="s">
        <v>21</v>
      </c>
      <c r="B406" s="1" t="s">
        <v>53</v>
      </c>
      <c r="C406" s="5">
        <v>129.80008000000001</v>
      </c>
      <c r="D406" s="5">
        <v>36.196390000000001</v>
      </c>
      <c r="E406" s="6">
        <f t="shared" si="24"/>
        <v>-0.7211373829661738</v>
      </c>
      <c r="F406" s="5">
        <v>3782.74926</v>
      </c>
      <c r="G406" s="5">
        <v>2847.40038</v>
      </c>
      <c r="H406" s="6">
        <f t="shared" si="25"/>
        <v>-0.24726695207918703</v>
      </c>
      <c r="I406" s="5">
        <v>3073.7719999999999</v>
      </c>
      <c r="J406" s="6">
        <f t="shared" si="26"/>
        <v>-7.3646197570932381E-2</v>
      </c>
      <c r="K406" s="5">
        <v>32339.49093</v>
      </c>
      <c r="L406" s="5">
        <v>23859.910680000001</v>
      </c>
      <c r="M406" s="6">
        <f t="shared" si="27"/>
        <v>-0.26220512463706858</v>
      </c>
    </row>
    <row r="407" spans="1:13" x14ac:dyDescent="0.2">
      <c r="A407" s="1" t="s">
        <v>22</v>
      </c>
      <c r="B407" s="1" t="s">
        <v>53</v>
      </c>
      <c r="C407" s="5">
        <v>0</v>
      </c>
      <c r="D407" s="5">
        <v>0</v>
      </c>
      <c r="E407" s="6" t="str">
        <f t="shared" si="24"/>
        <v/>
      </c>
      <c r="F407" s="5">
        <v>0</v>
      </c>
      <c r="G407" s="5">
        <v>0</v>
      </c>
      <c r="H407" s="6" t="str">
        <f t="shared" si="25"/>
        <v/>
      </c>
      <c r="I407" s="5">
        <v>0</v>
      </c>
      <c r="J407" s="6" t="str">
        <f t="shared" si="26"/>
        <v/>
      </c>
      <c r="K407" s="5">
        <v>0</v>
      </c>
      <c r="L407" s="5">
        <v>0.50260000000000005</v>
      </c>
      <c r="M407" s="6" t="str">
        <f t="shared" si="27"/>
        <v/>
      </c>
    </row>
    <row r="408" spans="1:13" x14ac:dyDescent="0.2">
      <c r="A408" s="1" t="s">
        <v>23</v>
      </c>
      <c r="B408" s="1" t="s">
        <v>53</v>
      </c>
      <c r="C408" s="5">
        <v>0</v>
      </c>
      <c r="D408" s="5">
        <v>0</v>
      </c>
      <c r="E408" s="6" t="str">
        <f t="shared" si="24"/>
        <v/>
      </c>
      <c r="F408" s="5">
        <v>1.9111400000000001</v>
      </c>
      <c r="G408" s="5">
        <v>10.4794</v>
      </c>
      <c r="H408" s="6">
        <f t="shared" si="25"/>
        <v>4.4833240892870219</v>
      </c>
      <c r="I408" s="5">
        <v>0</v>
      </c>
      <c r="J408" s="6" t="str">
        <f t="shared" si="26"/>
        <v/>
      </c>
      <c r="K408" s="5">
        <v>293.66955999999999</v>
      </c>
      <c r="L408" s="5">
        <v>198.42129</v>
      </c>
      <c r="M408" s="6">
        <f t="shared" si="27"/>
        <v>-0.32433824602045913</v>
      </c>
    </row>
    <row r="409" spans="1:13" x14ac:dyDescent="0.2">
      <c r="A409" s="1" t="s">
        <v>24</v>
      </c>
      <c r="B409" s="1" t="s">
        <v>53</v>
      </c>
      <c r="C409" s="5">
        <v>0</v>
      </c>
      <c r="D409" s="5">
        <v>0</v>
      </c>
      <c r="E409" s="6" t="str">
        <f t="shared" si="24"/>
        <v/>
      </c>
      <c r="F409" s="5">
        <v>116.77128</v>
      </c>
      <c r="G409" s="5">
        <v>130.46934999999999</v>
      </c>
      <c r="H409" s="6">
        <f t="shared" si="25"/>
        <v>0.11730684120273405</v>
      </c>
      <c r="I409" s="5">
        <v>156.89979</v>
      </c>
      <c r="J409" s="6">
        <f t="shared" si="26"/>
        <v>-0.16845427262840829</v>
      </c>
      <c r="K409" s="5">
        <v>666.31655999999998</v>
      </c>
      <c r="L409" s="5">
        <v>856.61015999999995</v>
      </c>
      <c r="M409" s="6">
        <f t="shared" si="27"/>
        <v>0.2855903806442992</v>
      </c>
    </row>
    <row r="410" spans="1:13" x14ac:dyDescent="0.2">
      <c r="A410" s="1" t="s">
        <v>25</v>
      </c>
      <c r="B410" s="1" t="s">
        <v>53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0</v>
      </c>
      <c r="H410" s="6" t="str">
        <f t="shared" si="25"/>
        <v/>
      </c>
      <c r="I410" s="5">
        <v>0</v>
      </c>
      <c r="J410" s="6" t="str">
        <f t="shared" si="26"/>
        <v/>
      </c>
      <c r="K410" s="5">
        <v>58.588979999999999</v>
      </c>
      <c r="L410" s="5">
        <v>344.46346999999997</v>
      </c>
      <c r="M410" s="6">
        <f t="shared" si="27"/>
        <v>4.8793218451661042</v>
      </c>
    </row>
    <row r="411" spans="1:13" x14ac:dyDescent="0.2">
      <c r="A411" s="1" t="s">
        <v>26</v>
      </c>
      <c r="B411" s="1" t="s">
        <v>53</v>
      </c>
      <c r="C411" s="5">
        <v>39.673949999999998</v>
      </c>
      <c r="D411" s="5">
        <v>9.3713899999999999</v>
      </c>
      <c r="E411" s="6">
        <f t="shared" si="24"/>
        <v>-0.76378984194918831</v>
      </c>
      <c r="F411" s="5">
        <v>835.51534000000004</v>
      </c>
      <c r="G411" s="5">
        <v>149.39512999999999</v>
      </c>
      <c r="H411" s="6">
        <f t="shared" si="25"/>
        <v>-0.82119403097973043</v>
      </c>
      <c r="I411" s="5">
        <v>225.88060999999999</v>
      </c>
      <c r="J411" s="6">
        <f t="shared" si="26"/>
        <v>-0.33861020651573415</v>
      </c>
      <c r="K411" s="5">
        <v>5502.2964599999996</v>
      </c>
      <c r="L411" s="5">
        <v>2424.0754400000001</v>
      </c>
      <c r="M411" s="6">
        <f t="shared" si="27"/>
        <v>-0.55944296029443674</v>
      </c>
    </row>
    <row r="412" spans="1:13" x14ac:dyDescent="0.2">
      <c r="A412" s="1" t="s">
        <v>28</v>
      </c>
      <c r="B412" s="1" t="s">
        <v>53</v>
      </c>
      <c r="C412" s="5">
        <v>0</v>
      </c>
      <c r="D412" s="5">
        <v>0</v>
      </c>
      <c r="E412" s="6" t="str">
        <f t="shared" si="24"/>
        <v/>
      </c>
      <c r="F412" s="5">
        <v>98.2</v>
      </c>
      <c r="G412" s="5">
        <v>276.96415999999999</v>
      </c>
      <c r="H412" s="6">
        <f t="shared" si="25"/>
        <v>1.8204089613034622</v>
      </c>
      <c r="I412" s="5">
        <v>0.28964000000000001</v>
      </c>
      <c r="J412" s="6">
        <f t="shared" si="26"/>
        <v>955.23587902223449</v>
      </c>
      <c r="K412" s="5">
        <v>1667.12671</v>
      </c>
      <c r="L412" s="5">
        <v>305.52454999999998</v>
      </c>
      <c r="M412" s="6">
        <f t="shared" si="27"/>
        <v>-0.81673585566870321</v>
      </c>
    </row>
    <row r="413" spans="1:13" x14ac:dyDescent="0.2">
      <c r="A413" s="1" t="s">
        <v>29</v>
      </c>
      <c r="B413" s="1" t="s">
        <v>53</v>
      </c>
      <c r="C413" s="5">
        <v>604.97038999999995</v>
      </c>
      <c r="D413" s="5">
        <v>448.72019</v>
      </c>
      <c r="E413" s="6">
        <f t="shared" si="24"/>
        <v>-0.25827743404102799</v>
      </c>
      <c r="F413" s="5">
        <v>10809.18244</v>
      </c>
      <c r="G413" s="5">
        <v>4460.5418900000004</v>
      </c>
      <c r="H413" s="6">
        <f t="shared" si="25"/>
        <v>-0.58733771820766867</v>
      </c>
      <c r="I413" s="5">
        <v>3158.06549</v>
      </c>
      <c r="J413" s="6">
        <f t="shared" si="26"/>
        <v>0.41242855923168342</v>
      </c>
      <c r="K413" s="5">
        <v>77667.09276</v>
      </c>
      <c r="L413" s="5">
        <v>49572.24482</v>
      </c>
      <c r="M413" s="6">
        <f t="shared" si="27"/>
        <v>-0.36173425503148704</v>
      </c>
    </row>
    <row r="414" spans="1:13" x14ac:dyDescent="0.2">
      <c r="A414" s="1" t="s">
        <v>31</v>
      </c>
      <c r="B414" s="1" t="s">
        <v>53</v>
      </c>
      <c r="C414" s="5">
        <v>0</v>
      </c>
      <c r="D414" s="5">
        <v>0</v>
      </c>
      <c r="E414" s="6" t="str">
        <f t="shared" si="24"/>
        <v/>
      </c>
      <c r="F414" s="5">
        <v>5.3379999999999997E-2</v>
      </c>
      <c r="G414" s="5">
        <v>8.2323199999999996</v>
      </c>
      <c r="H414" s="6">
        <f t="shared" si="25"/>
        <v>153.22105657549645</v>
      </c>
      <c r="I414" s="5">
        <v>0</v>
      </c>
      <c r="J414" s="6" t="str">
        <f t="shared" si="26"/>
        <v/>
      </c>
      <c r="K414" s="5">
        <v>402.78962999999999</v>
      </c>
      <c r="L414" s="5">
        <v>225.35453000000001</v>
      </c>
      <c r="M414" s="6">
        <f t="shared" si="27"/>
        <v>-0.440515561435879</v>
      </c>
    </row>
    <row r="415" spans="1:13" x14ac:dyDescent="0.2">
      <c r="A415" s="1" t="s">
        <v>32</v>
      </c>
      <c r="B415" s="1" t="s">
        <v>53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</v>
      </c>
      <c r="J415" s="6" t="str">
        <f t="shared" si="26"/>
        <v/>
      </c>
      <c r="K415" s="5">
        <v>0</v>
      </c>
      <c r="L415" s="5">
        <v>3.2652399999999999</v>
      </c>
      <c r="M415" s="6" t="str">
        <f t="shared" si="27"/>
        <v/>
      </c>
    </row>
    <row r="416" spans="1:13" x14ac:dyDescent="0.2">
      <c r="A416" s="1" t="s">
        <v>33</v>
      </c>
      <c r="B416" s="1" t="s">
        <v>53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0</v>
      </c>
      <c r="J416" s="6" t="str">
        <f t="shared" si="26"/>
        <v/>
      </c>
      <c r="K416" s="5">
        <v>38.642699999999998</v>
      </c>
      <c r="L416" s="5">
        <v>34.98189</v>
      </c>
      <c r="M416" s="6">
        <f t="shared" si="27"/>
        <v>-9.4734839956835293E-2</v>
      </c>
    </row>
    <row r="417" spans="1:13" x14ac:dyDescent="0.2">
      <c r="A417" s="2" t="s">
        <v>34</v>
      </c>
      <c r="B417" s="2" t="s">
        <v>53</v>
      </c>
      <c r="C417" s="7">
        <v>1041.7580499999999</v>
      </c>
      <c r="D417" s="7">
        <v>524.99915999999996</v>
      </c>
      <c r="E417" s="8">
        <f t="shared" si="24"/>
        <v>-0.49604501736271678</v>
      </c>
      <c r="F417" s="7">
        <v>17227.978879999999</v>
      </c>
      <c r="G417" s="7">
        <v>8878.2574499999992</v>
      </c>
      <c r="H417" s="8">
        <f t="shared" si="25"/>
        <v>-0.48466053320353275</v>
      </c>
      <c r="I417" s="7">
        <v>7687.1773899999998</v>
      </c>
      <c r="J417" s="8">
        <f t="shared" si="26"/>
        <v>0.1549437458734122</v>
      </c>
      <c r="K417" s="7">
        <v>134676.22562000001</v>
      </c>
      <c r="L417" s="7">
        <v>87955.285480000006</v>
      </c>
      <c r="M417" s="8">
        <f t="shared" si="27"/>
        <v>-0.34691304961149538</v>
      </c>
    </row>
    <row r="418" spans="1:13" x14ac:dyDescent="0.2">
      <c r="A418" s="1" t="s">
        <v>8</v>
      </c>
      <c r="B418" s="1" t="s">
        <v>54</v>
      </c>
      <c r="C418" s="5">
        <v>0</v>
      </c>
      <c r="D418" s="5">
        <v>0</v>
      </c>
      <c r="E418" s="6" t="str">
        <f t="shared" si="24"/>
        <v/>
      </c>
      <c r="F418" s="5">
        <v>2.4409999999999998</v>
      </c>
      <c r="G418" s="5">
        <v>0</v>
      </c>
      <c r="H418" s="6">
        <f t="shared" si="25"/>
        <v>-1</v>
      </c>
      <c r="I418" s="5">
        <v>0</v>
      </c>
      <c r="J418" s="6" t="str">
        <f t="shared" si="26"/>
        <v/>
      </c>
      <c r="K418" s="5">
        <v>45.502119999999998</v>
      </c>
      <c r="L418" s="5">
        <v>31.545639999999999</v>
      </c>
      <c r="M418" s="6">
        <f t="shared" si="27"/>
        <v>-0.30672153297472737</v>
      </c>
    </row>
    <row r="419" spans="1:13" x14ac:dyDescent="0.2">
      <c r="A419" s="1" t="s">
        <v>10</v>
      </c>
      <c r="B419" s="1" t="s">
        <v>54</v>
      </c>
      <c r="C419" s="5">
        <v>648</v>
      </c>
      <c r="D419" s="5">
        <v>0</v>
      </c>
      <c r="E419" s="6">
        <f t="shared" si="24"/>
        <v>-1</v>
      </c>
      <c r="F419" s="5">
        <v>2898.5077500000002</v>
      </c>
      <c r="G419" s="5">
        <v>1658.5335299999999</v>
      </c>
      <c r="H419" s="6">
        <f t="shared" si="25"/>
        <v>-0.42779744853192136</v>
      </c>
      <c r="I419" s="5">
        <v>993.44325000000003</v>
      </c>
      <c r="J419" s="6">
        <f t="shared" si="26"/>
        <v>0.66947989228373128</v>
      </c>
      <c r="K419" s="5">
        <v>34723.650459999997</v>
      </c>
      <c r="L419" s="5">
        <v>4558.1762900000003</v>
      </c>
      <c r="M419" s="6">
        <f t="shared" si="27"/>
        <v>-0.86872992241265634</v>
      </c>
    </row>
    <row r="420" spans="1:13" x14ac:dyDescent="0.2">
      <c r="A420" s="1" t="s">
        <v>11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1.0449999999999999</v>
      </c>
      <c r="G420" s="5">
        <v>50.054510000000001</v>
      </c>
      <c r="H420" s="6">
        <f t="shared" si="25"/>
        <v>46.899052631578954</v>
      </c>
      <c r="I420" s="5">
        <v>15.006970000000001</v>
      </c>
      <c r="J420" s="6">
        <f t="shared" si="26"/>
        <v>2.3354174760128124</v>
      </c>
      <c r="K420" s="5">
        <v>623.21550000000002</v>
      </c>
      <c r="L420" s="5">
        <v>604.01703999999995</v>
      </c>
      <c r="M420" s="6">
        <f t="shared" si="27"/>
        <v>-3.0805491840302568E-2</v>
      </c>
    </row>
    <row r="421" spans="1:13" x14ac:dyDescent="0.2">
      <c r="A421" s="1" t="s">
        <v>12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2.0999999999999999E-3</v>
      </c>
      <c r="H421" s="6" t="str">
        <f t="shared" si="25"/>
        <v/>
      </c>
      <c r="I421" s="5">
        <v>0</v>
      </c>
      <c r="J421" s="6" t="str">
        <f t="shared" si="26"/>
        <v/>
      </c>
      <c r="K421" s="5">
        <v>0</v>
      </c>
      <c r="L421" s="5">
        <v>0.21435000000000001</v>
      </c>
      <c r="M421" s="6" t="str">
        <f t="shared" si="27"/>
        <v/>
      </c>
    </row>
    <row r="422" spans="1:13" x14ac:dyDescent="0.2">
      <c r="A422" s="1" t="s">
        <v>13</v>
      </c>
      <c r="B422" s="1" t="s">
        <v>54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0</v>
      </c>
      <c r="H422" s="6" t="str">
        <f t="shared" si="25"/>
        <v/>
      </c>
      <c r="I422" s="5">
        <v>7.0383599999999999</v>
      </c>
      <c r="J422" s="6">
        <f t="shared" si="26"/>
        <v>-1</v>
      </c>
      <c r="K422" s="5">
        <v>0</v>
      </c>
      <c r="L422" s="5">
        <v>17.263960000000001</v>
      </c>
      <c r="M422" s="6" t="str">
        <f t="shared" si="27"/>
        <v/>
      </c>
    </row>
    <row r="423" spans="1:13" x14ac:dyDescent="0.2">
      <c r="A423" s="1" t="s">
        <v>14</v>
      </c>
      <c r="B423" s="1" t="s">
        <v>54</v>
      </c>
      <c r="C423" s="5">
        <v>0</v>
      </c>
      <c r="D423" s="5">
        <v>4.6752799999999999</v>
      </c>
      <c r="E423" s="6" t="str">
        <f t="shared" si="24"/>
        <v/>
      </c>
      <c r="F423" s="5">
        <v>2.2749999999999999</v>
      </c>
      <c r="G423" s="5">
        <v>10.64865</v>
      </c>
      <c r="H423" s="6">
        <f t="shared" si="25"/>
        <v>3.6807252747252752</v>
      </c>
      <c r="I423" s="5">
        <v>0</v>
      </c>
      <c r="J423" s="6" t="str">
        <f t="shared" si="26"/>
        <v/>
      </c>
      <c r="K423" s="5">
        <v>5.0313600000000003</v>
      </c>
      <c r="L423" s="5">
        <v>14.17854</v>
      </c>
      <c r="M423" s="6">
        <f t="shared" si="27"/>
        <v>1.8180332951726768</v>
      </c>
    </row>
    <row r="424" spans="1:13" x14ac:dyDescent="0.2">
      <c r="A424" s="1" t="s">
        <v>15</v>
      </c>
      <c r="B424" s="1" t="s">
        <v>54</v>
      </c>
      <c r="C424" s="5">
        <v>0</v>
      </c>
      <c r="D424" s="5">
        <v>0</v>
      </c>
      <c r="E424" s="6" t="str">
        <f t="shared" si="24"/>
        <v/>
      </c>
      <c r="F424" s="5">
        <v>0</v>
      </c>
      <c r="G424" s="5">
        <v>0</v>
      </c>
      <c r="H424" s="6" t="str">
        <f t="shared" si="25"/>
        <v/>
      </c>
      <c r="I424" s="5">
        <v>0</v>
      </c>
      <c r="J424" s="6" t="str">
        <f t="shared" si="26"/>
        <v/>
      </c>
      <c r="K424" s="5">
        <v>0</v>
      </c>
      <c r="L424" s="5">
        <v>0</v>
      </c>
      <c r="M424" s="6" t="str">
        <f t="shared" si="27"/>
        <v/>
      </c>
    </row>
    <row r="425" spans="1:13" x14ac:dyDescent="0.2">
      <c r="A425" s="1" t="s">
        <v>16</v>
      </c>
      <c r="B425" s="1" t="s">
        <v>54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0</v>
      </c>
      <c r="H425" s="6" t="str">
        <f t="shared" si="25"/>
        <v/>
      </c>
      <c r="I425" s="5">
        <v>0</v>
      </c>
      <c r="J425" s="6" t="str">
        <f t="shared" si="26"/>
        <v/>
      </c>
      <c r="K425" s="5">
        <v>0</v>
      </c>
      <c r="L425" s="5">
        <v>0</v>
      </c>
      <c r="M425" s="6" t="str">
        <f t="shared" si="27"/>
        <v/>
      </c>
    </row>
    <row r="426" spans="1:13" x14ac:dyDescent="0.2">
      <c r="A426" s="1" t="s">
        <v>18</v>
      </c>
      <c r="B426" s="1" t="s">
        <v>54</v>
      </c>
      <c r="C426" s="5">
        <v>0</v>
      </c>
      <c r="D426" s="5">
        <v>0</v>
      </c>
      <c r="E426" s="6" t="str">
        <f t="shared" si="24"/>
        <v/>
      </c>
      <c r="F426" s="5">
        <v>0</v>
      </c>
      <c r="G426" s="5">
        <v>20.041630000000001</v>
      </c>
      <c r="H426" s="6" t="str">
        <f t="shared" si="25"/>
        <v/>
      </c>
      <c r="I426" s="5">
        <v>0</v>
      </c>
      <c r="J426" s="6" t="str">
        <f t="shared" si="26"/>
        <v/>
      </c>
      <c r="K426" s="5">
        <v>45.55762</v>
      </c>
      <c r="L426" s="5">
        <v>40.680459999999997</v>
      </c>
      <c r="M426" s="6">
        <f t="shared" si="27"/>
        <v>-0.10705475834778033</v>
      </c>
    </row>
    <row r="427" spans="1:13" x14ac:dyDescent="0.2">
      <c r="A427" s="1" t="s">
        <v>19</v>
      </c>
      <c r="B427" s="1" t="s">
        <v>54</v>
      </c>
      <c r="C427" s="5">
        <v>0</v>
      </c>
      <c r="D427" s="5">
        <v>26.541969999999999</v>
      </c>
      <c r="E427" s="6" t="str">
        <f t="shared" si="24"/>
        <v/>
      </c>
      <c r="F427" s="5">
        <v>33.95966</v>
      </c>
      <c r="G427" s="5">
        <v>91.670079999999999</v>
      </c>
      <c r="H427" s="6">
        <f t="shared" si="25"/>
        <v>1.6993815603572004</v>
      </c>
      <c r="I427" s="5">
        <v>3.7151399999999999</v>
      </c>
      <c r="J427" s="6">
        <f t="shared" si="26"/>
        <v>23.674730965724038</v>
      </c>
      <c r="K427" s="5">
        <v>1188.4561200000001</v>
      </c>
      <c r="L427" s="5">
        <v>739.20029999999997</v>
      </c>
      <c r="M427" s="6">
        <f t="shared" si="27"/>
        <v>-0.37801632928609941</v>
      </c>
    </row>
    <row r="428" spans="1:13" x14ac:dyDescent="0.2">
      <c r="A428" s="1" t="s">
        <v>20</v>
      </c>
      <c r="B428" s="1" t="s">
        <v>54</v>
      </c>
      <c r="C428" s="5">
        <v>0</v>
      </c>
      <c r="D428" s="5">
        <v>0</v>
      </c>
      <c r="E428" s="6" t="str">
        <f t="shared" si="24"/>
        <v/>
      </c>
      <c r="F428" s="5">
        <v>9.0848600000000008</v>
      </c>
      <c r="G428" s="5">
        <v>0</v>
      </c>
      <c r="H428" s="6">
        <f t="shared" si="25"/>
        <v>-1</v>
      </c>
      <c r="I428" s="5">
        <v>4.1040000000000001</v>
      </c>
      <c r="J428" s="6">
        <f t="shared" si="26"/>
        <v>-1</v>
      </c>
      <c r="K428" s="5">
        <v>9.7246500000000005</v>
      </c>
      <c r="L428" s="5">
        <v>12.223990000000001</v>
      </c>
      <c r="M428" s="6">
        <f t="shared" si="27"/>
        <v>0.25701079216218581</v>
      </c>
    </row>
    <row r="429" spans="1:13" x14ac:dyDescent="0.2">
      <c r="A429" s="1" t="s">
        <v>21</v>
      </c>
      <c r="B429" s="1" t="s">
        <v>54</v>
      </c>
      <c r="C429" s="5">
        <v>0</v>
      </c>
      <c r="D429" s="5">
        <v>0</v>
      </c>
      <c r="E429" s="6" t="str">
        <f t="shared" si="24"/>
        <v/>
      </c>
      <c r="F429" s="5">
        <v>11.61</v>
      </c>
      <c r="G429" s="5">
        <v>1.4601200000000001</v>
      </c>
      <c r="H429" s="6">
        <f t="shared" si="25"/>
        <v>-0.87423600344530572</v>
      </c>
      <c r="I429" s="5">
        <v>5.1825000000000001</v>
      </c>
      <c r="J429" s="6">
        <f t="shared" si="26"/>
        <v>-0.71825952725518571</v>
      </c>
      <c r="K429" s="5">
        <v>26.981929999999998</v>
      </c>
      <c r="L429" s="5">
        <v>34.68206</v>
      </c>
      <c r="M429" s="6">
        <f t="shared" si="27"/>
        <v>0.28538099387256599</v>
      </c>
    </row>
    <row r="430" spans="1:13" x14ac:dyDescent="0.2">
      <c r="A430" s="1" t="s">
        <v>22</v>
      </c>
      <c r="B430" s="1" t="s">
        <v>54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0.50727</v>
      </c>
      <c r="H430" s="6" t="str">
        <f t="shared" si="25"/>
        <v/>
      </c>
      <c r="I430" s="5">
        <v>0</v>
      </c>
      <c r="J430" s="6" t="str">
        <f t="shared" si="26"/>
        <v/>
      </c>
      <c r="K430" s="5">
        <v>0</v>
      </c>
      <c r="L430" s="5">
        <v>46.461669999999998</v>
      </c>
      <c r="M430" s="6" t="str">
        <f t="shared" si="27"/>
        <v/>
      </c>
    </row>
    <row r="431" spans="1:13" x14ac:dyDescent="0.2">
      <c r="A431" s="1" t="s">
        <v>23</v>
      </c>
      <c r="B431" s="1" t="s">
        <v>54</v>
      </c>
      <c r="C431" s="5">
        <v>157.97923</v>
      </c>
      <c r="D431" s="5">
        <v>255.00117</v>
      </c>
      <c r="E431" s="6">
        <f t="shared" si="24"/>
        <v>0.61414364407270505</v>
      </c>
      <c r="F431" s="5">
        <v>10314.653410000001</v>
      </c>
      <c r="G431" s="5">
        <v>11624.175800000001</v>
      </c>
      <c r="H431" s="6">
        <f t="shared" si="25"/>
        <v>0.12695747864202844</v>
      </c>
      <c r="I431" s="5">
        <v>12929.79067</v>
      </c>
      <c r="J431" s="6">
        <f t="shared" si="26"/>
        <v>-0.10097726276646668</v>
      </c>
      <c r="K431" s="5">
        <v>87993.327659999995</v>
      </c>
      <c r="L431" s="5">
        <v>99232.743440000006</v>
      </c>
      <c r="M431" s="6">
        <f t="shared" si="27"/>
        <v>0.12773031863766215</v>
      </c>
    </row>
    <row r="432" spans="1:13" x14ac:dyDescent="0.2">
      <c r="A432" s="1" t="s">
        <v>24</v>
      </c>
      <c r="B432" s="1" t="s">
        <v>54</v>
      </c>
      <c r="C432" s="5">
        <v>3.9065400000000001</v>
      </c>
      <c r="D432" s="5">
        <v>0</v>
      </c>
      <c r="E432" s="6">
        <f t="shared" si="24"/>
        <v>-1</v>
      </c>
      <c r="F432" s="5">
        <v>60.607140000000001</v>
      </c>
      <c r="G432" s="5">
        <v>31.752559999999999</v>
      </c>
      <c r="H432" s="6">
        <f t="shared" si="25"/>
        <v>-0.47609209079986292</v>
      </c>
      <c r="I432" s="5">
        <v>23.423739999999999</v>
      </c>
      <c r="J432" s="6">
        <f t="shared" si="26"/>
        <v>0.35557174046501538</v>
      </c>
      <c r="K432" s="5">
        <v>995.33888999999999</v>
      </c>
      <c r="L432" s="5">
        <v>2641.9234700000002</v>
      </c>
      <c r="M432" s="6">
        <f t="shared" si="27"/>
        <v>1.6542954329856441</v>
      </c>
    </row>
    <row r="433" spans="1:13" x14ac:dyDescent="0.2">
      <c r="A433" s="1" t="s">
        <v>25</v>
      </c>
      <c r="B433" s="1" t="s">
        <v>54</v>
      </c>
      <c r="C433" s="5">
        <v>0</v>
      </c>
      <c r="D433" s="5">
        <v>5.6980000000000004</v>
      </c>
      <c r="E433" s="6" t="str">
        <f t="shared" si="24"/>
        <v/>
      </c>
      <c r="F433" s="5">
        <v>6.4285699999999997</v>
      </c>
      <c r="G433" s="5">
        <v>24.92587</v>
      </c>
      <c r="H433" s="6">
        <f t="shared" si="25"/>
        <v>2.8773584171907594</v>
      </c>
      <c r="I433" s="5">
        <v>5.0435699999999999</v>
      </c>
      <c r="J433" s="6">
        <f t="shared" si="26"/>
        <v>3.9421084668201294</v>
      </c>
      <c r="K433" s="5">
        <v>12.482060000000001</v>
      </c>
      <c r="L433" s="5">
        <v>41.9193</v>
      </c>
      <c r="M433" s="6">
        <f t="shared" si="27"/>
        <v>2.3583639239035863</v>
      </c>
    </row>
    <row r="434" spans="1:13" x14ac:dyDescent="0.2">
      <c r="A434" s="1" t="s">
        <v>26</v>
      </c>
      <c r="B434" s="1" t="s">
        <v>54</v>
      </c>
      <c r="C434" s="5">
        <v>28.99</v>
      </c>
      <c r="D434" s="5">
        <v>0</v>
      </c>
      <c r="E434" s="6">
        <f t="shared" si="24"/>
        <v>-1</v>
      </c>
      <c r="F434" s="5">
        <v>282.76067999999998</v>
      </c>
      <c r="G434" s="5">
        <v>130.19569000000001</v>
      </c>
      <c r="H434" s="6">
        <f t="shared" si="25"/>
        <v>-0.53955518143470294</v>
      </c>
      <c r="I434" s="5">
        <v>197.34388999999999</v>
      </c>
      <c r="J434" s="6">
        <f t="shared" si="26"/>
        <v>-0.34025983778874525</v>
      </c>
      <c r="K434" s="5">
        <v>2215.0578300000002</v>
      </c>
      <c r="L434" s="5">
        <v>1673.13186</v>
      </c>
      <c r="M434" s="6">
        <f t="shared" si="27"/>
        <v>-0.24465544992114274</v>
      </c>
    </row>
    <row r="435" spans="1:13" x14ac:dyDescent="0.2">
      <c r="A435" s="1" t="s">
        <v>27</v>
      </c>
      <c r="B435" s="1" t="s">
        <v>54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0</v>
      </c>
      <c r="L435" s="5">
        <v>0</v>
      </c>
      <c r="M435" s="6" t="str">
        <f t="shared" si="27"/>
        <v/>
      </c>
    </row>
    <row r="436" spans="1:13" x14ac:dyDescent="0.2">
      <c r="A436" s="1" t="s">
        <v>28</v>
      </c>
      <c r="B436" s="1" t="s">
        <v>54</v>
      </c>
      <c r="C436" s="5">
        <v>0</v>
      </c>
      <c r="D436" s="5">
        <v>0</v>
      </c>
      <c r="E436" s="6" t="str">
        <f t="shared" si="24"/>
        <v/>
      </c>
      <c r="F436" s="5">
        <v>140.99503999999999</v>
      </c>
      <c r="G436" s="5">
        <v>0</v>
      </c>
      <c r="H436" s="6">
        <f t="shared" si="25"/>
        <v>-1</v>
      </c>
      <c r="I436" s="5">
        <v>0</v>
      </c>
      <c r="J436" s="6" t="str">
        <f t="shared" si="26"/>
        <v/>
      </c>
      <c r="K436" s="5">
        <v>242.82543999999999</v>
      </c>
      <c r="L436" s="5">
        <v>207.63031000000001</v>
      </c>
      <c r="M436" s="6">
        <f t="shared" si="27"/>
        <v>-0.14494004417329576</v>
      </c>
    </row>
    <row r="437" spans="1:13" x14ac:dyDescent="0.2">
      <c r="A437" s="1" t="s">
        <v>29</v>
      </c>
      <c r="B437" s="1" t="s">
        <v>54</v>
      </c>
      <c r="C437" s="5">
        <v>0</v>
      </c>
      <c r="D437" s="5">
        <v>0</v>
      </c>
      <c r="E437" s="6" t="str">
        <f t="shared" ref="E437:E499" si="28">IF(C437=0,"",(D437/C437-1))</f>
        <v/>
      </c>
      <c r="F437" s="5">
        <v>0</v>
      </c>
      <c r="G437" s="5">
        <v>34.799999999999997</v>
      </c>
      <c r="H437" s="6" t="str">
        <f t="shared" ref="H437:H499" si="29">IF(F437=0,"",(G437/F437-1))</f>
        <v/>
      </c>
      <c r="I437" s="5">
        <v>89.619200000000006</v>
      </c>
      <c r="J437" s="6">
        <f t="shared" ref="J437:J499" si="30">IF(I437=0,"",(G437/I437-1))</f>
        <v>-0.61169035206741418</v>
      </c>
      <c r="K437" s="5">
        <v>120.59092</v>
      </c>
      <c r="L437" s="5">
        <v>460.35919999999999</v>
      </c>
      <c r="M437" s="6">
        <f t="shared" ref="M437:M499" si="31">IF(K437=0,"",(L437/K437-1))</f>
        <v>2.8175278868425582</v>
      </c>
    </row>
    <row r="438" spans="1:13" x14ac:dyDescent="0.2">
      <c r="A438" s="1" t="s">
        <v>30</v>
      </c>
      <c r="B438" s="1" t="s">
        <v>54</v>
      </c>
      <c r="C438" s="5">
        <v>0</v>
      </c>
      <c r="D438" s="5">
        <v>0</v>
      </c>
      <c r="E438" s="6" t="str">
        <f t="shared" si="28"/>
        <v/>
      </c>
      <c r="F438" s="5">
        <v>108.19665999999999</v>
      </c>
      <c r="G438" s="5">
        <v>68.452789999999993</v>
      </c>
      <c r="H438" s="6">
        <f t="shared" si="29"/>
        <v>-0.36732991572937657</v>
      </c>
      <c r="I438" s="5">
        <v>15.25877</v>
      </c>
      <c r="J438" s="6">
        <f t="shared" si="30"/>
        <v>3.4861276498695499</v>
      </c>
      <c r="K438" s="5">
        <v>108.19665999999999</v>
      </c>
      <c r="L438" s="5">
        <v>83.711560000000006</v>
      </c>
      <c r="M438" s="6">
        <f t="shared" si="31"/>
        <v>-0.22630181005587413</v>
      </c>
    </row>
    <row r="439" spans="1:13" x14ac:dyDescent="0.2">
      <c r="A439" s="1" t="s">
        <v>31</v>
      </c>
      <c r="B439" s="1" t="s">
        <v>54</v>
      </c>
      <c r="C439" s="5">
        <v>0</v>
      </c>
      <c r="D439" s="5">
        <v>0</v>
      </c>
      <c r="E439" s="6" t="str">
        <f t="shared" si="28"/>
        <v/>
      </c>
      <c r="F439" s="5">
        <v>5.6000000000000001E-2</v>
      </c>
      <c r="G439" s="5">
        <v>0</v>
      </c>
      <c r="H439" s="6">
        <f t="shared" si="29"/>
        <v>-1</v>
      </c>
      <c r="I439" s="5">
        <v>0</v>
      </c>
      <c r="J439" s="6" t="str">
        <f t="shared" si="30"/>
        <v/>
      </c>
      <c r="K439" s="5">
        <v>0.23243</v>
      </c>
      <c r="L439" s="5">
        <v>1.94756</v>
      </c>
      <c r="M439" s="6">
        <f t="shared" si="31"/>
        <v>7.3791248978186985</v>
      </c>
    </row>
    <row r="440" spans="1:13" x14ac:dyDescent="0.2">
      <c r="A440" s="1" t="s">
        <v>32</v>
      </c>
      <c r="B440" s="1" t="s">
        <v>54</v>
      </c>
      <c r="C440" s="5">
        <v>0</v>
      </c>
      <c r="D440" s="5">
        <v>21.93974</v>
      </c>
      <c r="E440" s="6" t="str">
        <f t="shared" si="28"/>
        <v/>
      </c>
      <c r="F440" s="5">
        <v>0</v>
      </c>
      <c r="G440" s="5">
        <v>21.93974</v>
      </c>
      <c r="H440" s="6" t="str">
        <f t="shared" si="29"/>
        <v/>
      </c>
      <c r="I440" s="5">
        <v>0</v>
      </c>
      <c r="J440" s="6" t="str">
        <f t="shared" si="30"/>
        <v/>
      </c>
      <c r="K440" s="5">
        <v>34.751359999999998</v>
      </c>
      <c r="L440" s="5">
        <v>24.362200000000001</v>
      </c>
      <c r="M440" s="6">
        <f t="shared" si="31"/>
        <v>-0.29895693290852499</v>
      </c>
    </row>
    <row r="441" spans="1:13" x14ac:dyDescent="0.2">
      <c r="A441" s="1" t="s">
        <v>33</v>
      </c>
      <c r="B441" s="1" t="s">
        <v>54</v>
      </c>
      <c r="C441" s="5">
        <v>0</v>
      </c>
      <c r="D441" s="5">
        <v>0</v>
      </c>
      <c r="E441" s="6" t="str">
        <f t="shared" si="28"/>
        <v/>
      </c>
      <c r="F441" s="5">
        <v>0</v>
      </c>
      <c r="G441" s="5">
        <v>0</v>
      </c>
      <c r="H441" s="6" t="str">
        <f t="shared" si="29"/>
        <v/>
      </c>
      <c r="I441" s="5">
        <v>0</v>
      </c>
      <c r="J441" s="6" t="str">
        <f t="shared" si="30"/>
        <v/>
      </c>
      <c r="K441" s="5">
        <v>0</v>
      </c>
      <c r="L441" s="5">
        <v>6.87</v>
      </c>
      <c r="M441" s="6" t="str">
        <f t="shared" si="31"/>
        <v/>
      </c>
    </row>
    <row r="442" spans="1:13" x14ac:dyDescent="0.2">
      <c r="A442" s="2" t="s">
        <v>34</v>
      </c>
      <c r="B442" s="2" t="s">
        <v>54</v>
      </c>
      <c r="C442" s="7">
        <v>838.87576999999999</v>
      </c>
      <c r="D442" s="7">
        <v>313.85615999999999</v>
      </c>
      <c r="E442" s="8">
        <f t="shared" si="28"/>
        <v>-0.62586097819942998</v>
      </c>
      <c r="F442" s="7">
        <v>15270.77564</v>
      </c>
      <c r="G442" s="7">
        <v>15133.92555</v>
      </c>
      <c r="H442" s="8">
        <f t="shared" si="29"/>
        <v>-8.9615677177220521E-3</v>
      </c>
      <c r="I442" s="7">
        <v>15589.99451</v>
      </c>
      <c r="J442" s="8">
        <f t="shared" si="30"/>
        <v>-2.9253952572431019E-2</v>
      </c>
      <c r="K442" s="7">
        <v>138684.94985999999</v>
      </c>
      <c r="L442" s="7">
        <v>121813.44657</v>
      </c>
      <c r="M442" s="8">
        <f t="shared" si="31"/>
        <v>-0.1216534548776308</v>
      </c>
    </row>
    <row r="443" spans="1:13" x14ac:dyDescent="0.2">
      <c r="A443" s="1" t="s">
        <v>8</v>
      </c>
      <c r="B443" s="1" t="s">
        <v>55</v>
      </c>
      <c r="C443" s="5">
        <v>818.81559000000004</v>
      </c>
      <c r="D443" s="5">
        <v>2049.4781800000001</v>
      </c>
      <c r="E443" s="6">
        <f t="shared" si="28"/>
        <v>1.5029789430364899</v>
      </c>
      <c r="F443" s="5">
        <v>50682.84029</v>
      </c>
      <c r="G443" s="5">
        <v>42383.562010000001</v>
      </c>
      <c r="H443" s="6">
        <f t="shared" si="29"/>
        <v>-0.16374927357095048</v>
      </c>
      <c r="I443" s="5">
        <v>54189.320299999999</v>
      </c>
      <c r="J443" s="6">
        <f t="shared" si="30"/>
        <v>-0.21786134656499834</v>
      </c>
      <c r="K443" s="5">
        <v>471349.38098000002</v>
      </c>
      <c r="L443" s="5">
        <v>416575.79295999999</v>
      </c>
      <c r="M443" s="6">
        <f t="shared" si="31"/>
        <v>-0.11620591907030453</v>
      </c>
    </row>
    <row r="444" spans="1:13" x14ac:dyDescent="0.2">
      <c r="A444" s="1" t="s">
        <v>10</v>
      </c>
      <c r="B444" s="1" t="s">
        <v>55</v>
      </c>
      <c r="C444" s="5">
        <v>71.684489999999997</v>
      </c>
      <c r="D444" s="5">
        <v>21.28595</v>
      </c>
      <c r="E444" s="6">
        <f t="shared" si="28"/>
        <v>-0.70306059232617824</v>
      </c>
      <c r="F444" s="5">
        <v>1031.8212799999999</v>
      </c>
      <c r="G444" s="5">
        <v>745.14048000000003</v>
      </c>
      <c r="H444" s="6">
        <f t="shared" si="29"/>
        <v>-0.2778395886543451</v>
      </c>
      <c r="I444" s="5">
        <v>475.42027000000002</v>
      </c>
      <c r="J444" s="6">
        <f t="shared" si="30"/>
        <v>0.56733005935990066</v>
      </c>
      <c r="K444" s="5">
        <v>9058.6475599999994</v>
      </c>
      <c r="L444" s="5">
        <v>6992.9506099999999</v>
      </c>
      <c r="M444" s="6">
        <f t="shared" si="31"/>
        <v>-0.22803591113550281</v>
      </c>
    </row>
    <row r="445" spans="1:13" x14ac:dyDescent="0.2">
      <c r="A445" s="1" t="s">
        <v>11</v>
      </c>
      <c r="B445" s="1" t="s">
        <v>55</v>
      </c>
      <c r="C445" s="5">
        <v>1114.5702000000001</v>
      </c>
      <c r="D445" s="5">
        <v>729.24918000000002</v>
      </c>
      <c r="E445" s="6">
        <f t="shared" si="28"/>
        <v>-0.34571265228515891</v>
      </c>
      <c r="F445" s="5">
        <v>28787.05272</v>
      </c>
      <c r="G445" s="5">
        <v>21685.80055</v>
      </c>
      <c r="H445" s="6">
        <f t="shared" si="29"/>
        <v>-0.24668215392075743</v>
      </c>
      <c r="I445" s="5">
        <v>24018.04119</v>
      </c>
      <c r="J445" s="6">
        <f t="shared" si="30"/>
        <v>-9.7103698904931424E-2</v>
      </c>
      <c r="K445" s="5">
        <v>253673.12263</v>
      </c>
      <c r="L445" s="5">
        <v>215518.40935999999</v>
      </c>
      <c r="M445" s="6">
        <f t="shared" si="31"/>
        <v>-0.15040897070381132</v>
      </c>
    </row>
    <row r="446" spans="1:13" x14ac:dyDescent="0.2">
      <c r="A446" s="1" t="s">
        <v>12</v>
      </c>
      <c r="B446" s="1" t="s">
        <v>55</v>
      </c>
      <c r="C446" s="5">
        <v>314.88092</v>
      </c>
      <c r="D446" s="5">
        <v>0</v>
      </c>
      <c r="E446" s="6">
        <f t="shared" si="28"/>
        <v>-1</v>
      </c>
      <c r="F446" s="5">
        <v>2150.72559</v>
      </c>
      <c r="G446" s="5">
        <v>1474.7139400000001</v>
      </c>
      <c r="H446" s="6">
        <f t="shared" si="29"/>
        <v>-0.31431794606582042</v>
      </c>
      <c r="I446" s="5">
        <v>1829.8382300000001</v>
      </c>
      <c r="J446" s="6">
        <f t="shared" si="30"/>
        <v>-0.19407414501335452</v>
      </c>
      <c r="K446" s="5">
        <v>11937.07322</v>
      </c>
      <c r="L446" s="5">
        <v>13420.20924</v>
      </c>
      <c r="M446" s="6">
        <f t="shared" si="31"/>
        <v>0.12424620278906184</v>
      </c>
    </row>
    <row r="447" spans="1:13" x14ac:dyDescent="0.2">
      <c r="A447" s="1" t="s">
        <v>13</v>
      </c>
      <c r="B447" s="1" t="s">
        <v>55</v>
      </c>
      <c r="C447" s="5">
        <v>0</v>
      </c>
      <c r="D447" s="5">
        <v>0</v>
      </c>
      <c r="E447" s="6" t="str">
        <f t="shared" si="28"/>
        <v/>
      </c>
      <c r="F447" s="5">
        <v>165.69649999999999</v>
      </c>
      <c r="G447" s="5">
        <v>54.67841</v>
      </c>
      <c r="H447" s="6">
        <f t="shared" si="29"/>
        <v>-0.6700086604122597</v>
      </c>
      <c r="I447" s="5">
        <v>83.886629999999997</v>
      </c>
      <c r="J447" s="6">
        <f t="shared" si="30"/>
        <v>-0.34818683263351979</v>
      </c>
      <c r="K447" s="5">
        <v>1621.6046799999999</v>
      </c>
      <c r="L447" s="5">
        <v>891.56958999999995</v>
      </c>
      <c r="M447" s="6">
        <f t="shared" si="31"/>
        <v>-0.45019300881642743</v>
      </c>
    </row>
    <row r="448" spans="1:13" x14ac:dyDescent="0.2">
      <c r="A448" s="1" t="s">
        <v>14</v>
      </c>
      <c r="B448" s="1" t="s">
        <v>55</v>
      </c>
      <c r="C448" s="5">
        <v>375.68056999999999</v>
      </c>
      <c r="D448" s="5">
        <v>2482.4926399999999</v>
      </c>
      <c r="E448" s="6">
        <f t="shared" si="28"/>
        <v>5.6079878445669946</v>
      </c>
      <c r="F448" s="5">
        <v>13465.152889999999</v>
      </c>
      <c r="G448" s="5">
        <v>14810.91669</v>
      </c>
      <c r="H448" s="6">
        <f t="shared" si="29"/>
        <v>9.9944190087840834E-2</v>
      </c>
      <c r="I448" s="5">
        <v>14363.46083</v>
      </c>
      <c r="J448" s="6">
        <f t="shared" si="30"/>
        <v>3.1152370956825992E-2</v>
      </c>
      <c r="K448" s="5">
        <v>144956.60498999999</v>
      </c>
      <c r="L448" s="5">
        <v>115548.1444</v>
      </c>
      <c r="M448" s="6">
        <f t="shared" si="31"/>
        <v>-0.20287768599456901</v>
      </c>
    </row>
    <row r="449" spans="1:13" x14ac:dyDescent="0.2">
      <c r="A449" s="1" t="s">
        <v>15</v>
      </c>
      <c r="B449" s="1" t="s">
        <v>55</v>
      </c>
      <c r="C449" s="5">
        <v>0</v>
      </c>
      <c r="D449" s="5">
        <v>0</v>
      </c>
      <c r="E449" s="6" t="str">
        <f t="shared" si="28"/>
        <v/>
      </c>
      <c r="F449" s="5">
        <v>55.070880000000002</v>
      </c>
      <c r="G449" s="5">
        <v>14.80941</v>
      </c>
      <c r="H449" s="6">
        <f t="shared" si="29"/>
        <v>-0.73108455866330813</v>
      </c>
      <c r="I449" s="5">
        <v>0</v>
      </c>
      <c r="J449" s="6" t="str">
        <f t="shared" si="30"/>
        <v/>
      </c>
      <c r="K449" s="5">
        <v>149.23417000000001</v>
      </c>
      <c r="L449" s="5">
        <v>105.70608</v>
      </c>
      <c r="M449" s="6">
        <f t="shared" si="31"/>
        <v>-0.2916764304046453</v>
      </c>
    </row>
    <row r="450" spans="1:13" x14ac:dyDescent="0.2">
      <c r="A450" s="1" t="s">
        <v>16</v>
      </c>
      <c r="B450" s="1" t="s">
        <v>55</v>
      </c>
      <c r="C450" s="5">
        <v>0</v>
      </c>
      <c r="D450" s="5">
        <v>0</v>
      </c>
      <c r="E450" s="6" t="str">
        <f t="shared" si="28"/>
        <v/>
      </c>
      <c r="F450" s="5">
        <v>0</v>
      </c>
      <c r="G450" s="5">
        <v>385.82654000000002</v>
      </c>
      <c r="H450" s="6" t="str">
        <f t="shared" si="29"/>
        <v/>
      </c>
      <c r="I450" s="5">
        <v>467.88342</v>
      </c>
      <c r="J450" s="6">
        <f t="shared" si="30"/>
        <v>-0.17537890100914455</v>
      </c>
      <c r="K450" s="5">
        <v>9130.4603700000007</v>
      </c>
      <c r="L450" s="5">
        <v>8081.0980300000001</v>
      </c>
      <c r="M450" s="6">
        <f t="shared" si="31"/>
        <v>-0.11492983896495468</v>
      </c>
    </row>
    <row r="451" spans="1:13" x14ac:dyDescent="0.2">
      <c r="A451" s="1" t="s">
        <v>17</v>
      </c>
      <c r="B451" s="1" t="s">
        <v>55</v>
      </c>
      <c r="C451" s="5">
        <v>131.53684999999999</v>
      </c>
      <c r="D451" s="5">
        <v>41.304920000000003</v>
      </c>
      <c r="E451" s="6">
        <f t="shared" si="28"/>
        <v>-0.6859821411262319</v>
      </c>
      <c r="F451" s="5">
        <v>2699.7140199999999</v>
      </c>
      <c r="G451" s="5">
        <v>1669.8990799999999</v>
      </c>
      <c r="H451" s="6">
        <f t="shared" si="29"/>
        <v>-0.3814533437137908</v>
      </c>
      <c r="I451" s="5">
        <v>2343.71459</v>
      </c>
      <c r="J451" s="6">
        <f t="shared" si="30"/>
        <v>-0.2874989612109724</v>
      </c>
      <c r="K451" s="5">
        <v>24973.899170000001</v>
      </c>
      <c r="L451" s="5">
        <v>18406.246620000002</v>
      </c>
      <c r="M451" s="6">
        <f t="shared" si="31"/>
        <v>-0.26298066254265251</v>
      </c>
    </row>
    <row r="452" spans="1:13" x14ac:dyDescent="0.2">
      <c r="A452" s="1" t="s">
        <v>18</v>
      </c>
      <c r="B452" s="1" t="s">
        <v>55</v>
      </c>
      <c r="C452" s="5">
        <v>2205.8774800000001</v>
      </c>
      <c r="D452" s="5">
        <v>1782.79639</v>
      </c>
      <c r="E452" s="6">
        <f t="shared" si="28"/>
        <v>-0.19179718449276706</v>
      </c>
      <c r="F452" s="5">
        <v>58900.481099999997</v>
      </c>
      <c r="G452" s="5">
        <v>45657.39359</v>
      </c>
      <c r="H452" s="6">
        <f t="shared" si="29"/>
        <v>-0.22483835891792059</v>
      </c>
      <c r="I452" s="5">
        <v>48203.440580000002</v>
      </c>
      <c r="J452" s="6">
        <f t="shared" si="30"/>
        <v>-5.2818781385002955E-2</v>
      </c>
      <c r="K452" s="5">
        <v>542454.34360000002</v>
      </c>
      <c r="L452" s="5">
        <v>461409.04232000001</v>
      </c>
      <c r="M452" s="6">
        <f t="shared" si="31"/>
        <v>-0.14940483422465123</v>
      </c>
    </row>
    <row r="453" spans="1:13" x14ac:dyDescent="0.2">
      <c r="A453" s="1" t="s">
        <v>19</v>
      </c>
      <c r="B453" s="1" t="s">
        <v>55</v>
      </c>
      <c r="C453" s="5">
        <v>68.529210000000006</v>
      </c>
      <c r="D453" s="5">
        <v>19.572099999999999</v>
      </c>
      <c r="E453" s="6">
        <f t="shared" si="28"/>
        <v>-0.71439769990052415</v>
      </c>
      <c r="F453" s="5">
        <v>1997.73838</v>
      </c>
      <c r="G453" s="5">
        <v>3687.2848399999998</v>
      </c>
      <c r="H453" s="6">
        <f t="shared" si="29"/>
        <v>0.84572958947707644</v>
      </c>
      <c r="I453" s="5">
        <v>693.43376999999998</v>
      </c>
      <c r="J453" s="6">
        <f t="shared" si="30"/>
        <v>4.3174290026284696</v>
      </c>
      <c r="K453" s="5">
        <v>19019.963640000002</v>
      </c>
      <c r="L453" s="5">
        <v>18148.742300000002</v>
      </c>
      <c r="M453" s="6">
        <f t="shared" si="31"/>
        <v>-4.5805625945981032E-2</v>
      </c>
    </row>
    <row r="454" spans="1:13" x14ac:dyDescent="0.2">
      <c r="A454" s="1" t="s">
        <v>20</v>
      </c>
      <c r="B454" s="1" t="s">
        <v>55</v>
      </c>
      <c r="C454" s="5">
        <v>999.24584000000004</v>
      </c>
      <c r="D454" s="5">
        <v>397.85595999999998</v>
      </c>
      <c r="E454" s="6">
        <f t="shared" si="28"/>
        <v>-0.60184376649493987</v>
      </c>
      <c r="F454" s="5">
        <v>21378.91545</v>
      </c>
      <c r="G454" s="5">
        <v>19149.874390000001</v>
      </c>
      <c r="H454" s="6">
        <f t="shared" si="29"/>
        <v>-0.10426352380751847</v>
      </c>
      <c r="I454" s="5">
        <v>17947.809280000001</v>
      </c>
      <c r="J454" s="6">
        <f t="shared" si="30"/>
        <v>6.6975589680435821E-2</v>
      </c>
      <c r="K454" s="5">
        <v>165626.44521999999</v>
      </c>
      <c r="L454" s="5">
        <v>149089.55462000001</v>
      </c>
      <c r="M454" s="6">
        <f t="shared" si="31"/>
        <v>-9.98445059787052E-2</v>
      </c>
    </row>
    <row r="455" spans="1:13" x14ac:dyDescent="0.2">
      <c r="A455" s="1" t="s">
        <v>21</v>
      </c>
      <c r="B455" s="1" t="s">
        <v>55</v>
      </c>
      <c r="C455" s="5">
        <v>1989.7281499999999</v>
      </c>
      <c r="D455" s="5">
        <v>1105.28937</v>
      </c>
      <c r="E455" s="6">
        <f t="shared" si="28"/>
        <v>-0.44450232058082906</v>
      </c>
      <c r="F455" s="5">
        <v>42152.40582</v>
      </c>
      <c r="G455" s="5">
        <v>32588.102640000001</v>
      </c>
      <c r="H455" s="6">
        <f t="shared" si="29"/>
        <v>-0.22689815667560398</v>
      </c>
      <c r="I455" s="5">
        <v>41237.152929999997</v>
      </c>
      <c r="J455" s="6">
        <f t="shared" si="30"/>
        <v>-0.20973926848639979</v>
      </c>
      <c r="K455" s="5">
        <v>342838.13660999999</v>
      </c>
      <c r="L455" s="5">
        <v>331032.79511000001</v>
      </c>
      <c r="M455" s="6">
        <f t="shared" si="31"/>
        <v>-3.4434154895169433E-2</v>
      </c>
    </row>
    <row r="456" spans="1:13" x14ac:dyDescent="0.2">
      <c r="A456" s="1" t="s">
        <v>22</v>
      </c>
      <c r="B456" s="1" t="s">
        <v>55</v>
      </c>
      <c r="C456" s="5">
        <v>43.621740000000003</v>
      </c>
      <c r="D456" s="5">
        <v>33.866880000000002</v>
      </c>
      <c r="E456" s="6">
        <f t="shared" si="28"/>
        <v>-0.22362381693164923</v>
      </c>
      <c r="F456" s="5">
        <v>390.44686000000002</v>
      </c>
      <c r="G456" s="5">
        <v>131.24446</v>
      </c>
      <c r="H456" s="6">
        <f t="shared" si="29"/>
        <v>-0.66386089005812465</v>
      </c>
      <c r="I456" s="5">
        <v>256.00054</v>
      </c>
      <c r="J456" s="6">
        <f t="shared" si="30"/>
        <v>-0.48732740954374543</v>
      </c>
      <c r="K456" s="5">
        <v>3015.5817400000001</v>
      </c>
      <c r="L456" s="5">
        <v>1960.56621</v>
      </c>
      <c r="M456" s="6">
        <f t="shared" si="31"/>
        <v>-0.3498547281958273</v>
      </c>
    </row>
    <row r="457" spans="1:13" x14ac:dyDescent="0.2">
      <c r="A457" s="1" t="s">
        <v>23</v>
      </c>
      <c r="B457" s="1" t="s">
        <v>55</v>
      </c>
      <c r="C457" s="5">
        <v>297.68105000000003</v>
      </c>
      <c r="D457" s="5">
        <v>92.041550000000001</v>
      </c>
      <c r="E457" s="6">
        <f t="shared" si="28"/>
        <v>-0.69080480601637229</v>
      </c>
      <c r="F457" s="5">
        <v>10363.85088</v>
      </c>
      <c r="G457" s="5">
        <v>9129.7752400000008</v>
      </c>
      <c r="H457" s="6">
        <f t="shared" si="29"/>
        <v>-0.11907500930773707</v>
      </c>
      <c r="I457" s="5">
        <v>9809.1519599999992</v>
      </c>
      <c r="J457" s="6">
        <f t="shared" si="30"/>
        <v>-6.9259475515353164E-2</v>
      </c>
      <c r="K457" s="5">
        <v>87152.311870000005</v>
      </c>
      <c r="L457" s="5">
        <v>75888.997270000007</v>
      </c>
      <c r="M457" s="6">
        <f t="shared" si="31"/>
        <v>-0.12923712932366982</v>
      </c>
    </row>
    <row r="458" spans="1:13" x14ac:dyDescent="0.2">
      <c r="A458" s="1" t="s">
        <v>24</v>
      </c>
      <c r="B458" s="1" t="s">
        <v>55</v>
      </c>
      <c r="C458" s="5">
        <v>3289.4586100000001</v>
      </c>
      <c r="D458" s="5">
        <v>1749.58755</v>
      </c>
      <c r="E458" s="6">
        <f t="shared" si="28"/>
        <v>-0.46812294744149407</v>
      </c>
      <c r="F458" s="5">
        <v>50479.078560000002</v>
      </c>
      <c r="G458" s="5">
        <v>40290.424630000001</v>
      </c>
      <c r="H458" s="6">
        <f t="shared" si="29"/>
        <v>-0.20183914248532986</v>
      </c>
      <c r="I458" s="5">
        <v>40669.454539999999</v>
      </c>
      <c r="J458" s="6">
        <f t="shared" si="30"/>
        <v>-9.3197687130818219E-3</v>
      </c>
      <c r="K458" s="5">
        <v>454551.49164000002</v>
      </c>
      <c r="L458" s="5">
        <v>411174.55933999998</v>
      </c>
      <c r="M458" s="6">
        <f t="shared" si="31"/>
        <v>-9.5427983622929369E-2</v>
      </c>
    </row>
    <row r="459" spans="1:13" x14ac:dyDescent="0.2">
      <c r="A459" s="1" t="s">
        <v>25</v>
      </c>
      <c r="B459" s="1" t="s">
        <v>55</v>
      </c>
      <c r="C459" s="5">
        <v>238.06748999999999</v>
      </c>
      <c r="D459" s="5">
        <v>232.01079999999999</v>
      </c>
      <c r="E459" s="6">
        <f t="shared" si="28"/>
        <v>-2.5441062952358595E-2</v>
      </c>
      <c r="F459" s="5">
        <v>10516.045179999999</v>
      </c>
      <c r="G459" s="5">
        <v>8289.7118399999999</v>
      </c>
      <c r="H459" s="6">
        <f t="shared" si="29"/>
        <v>-0.21170823269513561</v>
      </c>
      <c r="I459" s="5">
        <v>10571.85986</v>
      </c>
      <c r="J459" s="6">
        <f t="shared" si="30"/>
        <v>-0.21587005978340701</v>
      </c>
      <c r="K459" s="5">
        <v>73359.026020000005</v>
      </c>
      <c r="L459" s="5">
        <v>67965.142500000002</v>
      </c>
      <c r="M459" s="6">
        <f t="shared" si="31"/>
        <v>-7.3527196483353818E-2</v>
      </c>
    </row>
    <row r="460" spans="1:13" x14ac:dyDescent="0.2">
      <c r="A460" s="1" t="s">
        <v>26</v>
      </c>
      <c r="B460" s="1" t="s">
        <v>55</v>
      </c>
      <c r="C460" s="5">
        <v>1705.0971</v>
      </c>
      <c r="D460" s="5">
        <v>889.61086</v>
      </c>
      <c r="E460" s="6">
        <f t="shared" si="28"/>
        <v>-0.47826381265911477</v>
      </c>
      <c r="F460" s="5">
        <v>37232.851269999999</v>
      </c>
      <c r="G460" s="5">
        <v>25708.648389999998</v>
      </c>
      <c r="H460" s="6">
        <f t="shared" si="29"/>
        <v>-0.30951706589512562</v>
      </c>
      <c r="I460" s="5">
        <v>30038.68504</v>
      </c>
      <c r="J460" s="6">
        <f t="shared" si="30"/>
        <v>-0.14414867509127161</v>
      </c>
      <c r="K460" s="5">
        <v>322925.96130999998</v>
      </c>
      <c r="L460" s="5">
        <v>264350.15178999997</v>
      </c>
      <c r="M460" s="6">
        <f t="shared" si="31"/>
        <v>-0.18139083424069724</v>
      </c>
    </row>
    <row r="461" spans="1:13" x14ac:dyDescent="0.2">
      <c r="A461" s="1" t="s">
        <v>27</v>
      </c>
      <c r="B461" s="1" t="s">
        <v>55</v>
      </c>
      <c r="C461" s="5">
        <v>0</v>
      </c>
      <c r="D461" s="5">
        <v>0</v>
      </c>
      <c r="E461" s="6" t="str">
        <f t="shared" si="28"/>
        <v/>
      </c>
      <c r="F461" s="5">
        <v>1.8663400000000001</v>
      </c>
      <c r="G461" s="5">
        <v>0</v>
      </c>
      <c r="H461" s="6">
        <f t="shared" si="29"/>
        <v>-1</v>
      </c>
      <c r="I461" s="5">
        <v>0</v>
      </c>
      <c r="J461" s="6" t="str">
        <f t="shared" si="30"/>
        <v/>
      </c>
      <c r="K461" s="5">
        <v>33.931800000000003</v>
      </c>
      <c r="L461" s="5">
        <v>18.484590000000001</v>
      </c>
      <c r="M461" s="6">
        <f t="shared" si="31"/>
        <v>-0.45524286952062665</v>
      </c>
    </row>
    <row r="462" spans="1:13" x14ac:dyDescent="0.2">
      <c r="A462" s="1" t="s">
        <v>28</v>
      </c>
      <c r="B462" s="1" t="s">
        <v>55</v>
      </c>
      <c r="C462" s="5">
        <v>39615.616889999998</v>
      </c>
      <c r="D462" s="5">
        <v>50026.993920000001</v>
      </c>
      <c r="E462" s="6">
        <f t="shared" si="28"/>
        <v>0.26280991809137033</v>
      </c>
      <c r="F462" s="5">
        <v>675646.17371999996</v>
      </c>
      <c r="G462" s="5">
        <v>607928.50468000001</v>
      </c>
      <c r="H462" s="6">
        <f t="shared" si="29"/>
        <v>-0.10022652635943641</v>
      </c>
      <c r="I462" s="5">
        <v>373655.41884</v>
      </c>
      <c r="J462" s="6">
        <f t="shared" si="30"/>
        <v>0.62697628356974588</v>
      </c>
      <c r="K462" s="5">
        <v>5702554.2060799999</v>
      </c>
      <c r="L462" s="5">
        <v>5087895.6030700002</v>
      </c>
      <c r="M462" s="6">
        <f t="shared" si="31"/>
        <v>-0.10778654280123412</v>
      </c>
    </row>
    <row r="463" spans="1:13" x14ac:dyDescent="0.2">
      <c r="A463" s="1" t="s">
        <v>29</v>
      </c>
      <c r="B463" s="1" t="s">
        <v>55</v>
      </c>
      <c r="C463" s="5">
        <v>294.18918000000002</v>
      </c>
      <c r="D463" s="5">
        <v>259.9418</v>
      </c>
      <c r="E463" s="6">
        <f t="shared" si="28"/>
        <v>-0.1164127790151902</v>
      </c>
      <c r="F463" s="5">
        <v>8922.1070799999998</v>
      </c>
      <c r="G463" s="5">
        <v>3924.2256000000002</v>
      </c>
      <c r="H463" s="6">
        <f t="shared" si="29"/>
        <v>-0.56016829154666459</v>
      </c>
      <c r="I463" s="5">
        <v>4213.6598800000002</v>
      </c>
      <c r="J463" s="6">
        <f t="shared" si="30"/>
        <v>-6.8689521281437682E-2</v>
      </c>
      <c r="K463" s="5">
        <v>65598.304210000002</v>
      </c>
      <c r="L463" s="5">
        <v>42603.17628</v>
      </c>
      <c r="M463" s="6">
        <f t="shared" si="31"/>
        <v>-0.35054454847469296</v>
      </c>
    </row>
    <row r="464" spans="1:13" x14ac:dyDescent="0.2">
      <c r="A464" s="1" t="s">
        <v>30</v>
      </c>
      <c r="B464" s="1" t="s">
        <v>55</v>
      </c>
      <c r="C464" s="5">
        <v>11.9</v>
      </c>
      <c r="D464" s="5">
        <v>0</v>
      </c>
      <c r="E464" s="6">
        <f t="shared" si="28"/>
        <v>-1</v>
      </c>
      <c r="F464" s="5">
        <v>133.73581999999999</v>
      </c>
      <c r="G464" s="5">
        <v>0</v>
      </c>
      <c r="H464" s="6">
        <f t="shared" si="29"/>
        <v>-1</v>
      </c>
      <c r="I464" s="5">
        <v>0</v>
      </c>
      <c r="J464" s="6" t="str">
        <f t="shared" si="30"/>
        <v/>
      </c>
      <c r="K464" s="5">
        <v>1042.8233499999999</v>
      </c>
      <c r="L464" s="5">
        <v>514.82002999999997</v>
      </c>
      <c r="M464" s="6">
        <f t="shared" si="31"/>
        <v>-0.50632096030454243</v>
      </c>
    </row>
    <row r="465" spans="1:13" x14ac:dyDescent="0.2">
      <c r="A465" s="1" t="s">
        <v>31</v>
      </c>
      <c r="B465" s="1" t="s">
        <v>55</v>
      </c>
      <c r="C465" s="5">
        <v>4241.0755200000003</v>
      </c>
      <c r="D465" s="5">
        <v>3183.5826400000001</v>
      </c>
      <c r="E465" s="6">
        <f t="shared" si="28"/>
        <v>-0.24934544905250833</v>
      </c>
      <c r="F465" s="5">
        <v>103858.06307</v>
      </c>
      <c r="G465" s="5">
        <v>73511.756720000005</v>
      </c>
      <c r="H465" s="6">
        <f t="shared" si="29"/>
        <v>-0.29219018199431168</v>
      </c>
      <c r="I465" s="5">
        <v>72387.664510000002</v>
      </c>
      <c r="J465" s="6">
        <f t="shared" si="30"/>
        <v>1.5528781286274551E-2</v>
      </c>
      <c r="K465" s="5">
        <v>907144.66865000001</v>
      </c>
      <c r="L465" s="5">
        <v>750107.16948000004</v>
      </c>
      <c r="M465" s="6">
        <f t="shared" si="31"/>
        <v>-0.17311185811597285</v>
      </c>
    </row>
    <row r="466" spans="1:13" x14ac:dyDescent="0.2">
      <c r="A466" s="1" t="s">
        <v>32</v>
      </c>
      <c r="B466" s="1" t="s">
        <v>55</v>
      </c>
      <c r="C466" s="5">
        <v>187.02878999999999</v>
      </c>
      <c r="D466" s="5">
        <v>309.94191000000001</v>
      </c>
      <c r="E466" s="6">
        <f t="shared" si="28"/>
        <v>0.65718823289184525</v>
      </c>
      <c r="F466" s="5">
        <v>9745.3994500000008</v>
      </c>
      <c r="G466" s="5">
        <v>10272.20659</v>
      </c>
      <c r="H466" s="6">
        <f t="shared" si="29"/>
        <v>5.4057008407182305E-2</v>
      </c>
      <c r="I466" s="5">
        <v>1757.5026</v>
      </c>
      <c r="J466" s="6">
        <f t="shared" si="30"/>
        <v>4.8447746193945882</v>
      </c>
      <c r="K466" s="5">
        <v>43042.045189999997</v>
      </c>
      <c r="L466" s="5">
        <v>36037.952989999998</v>
      </c>
      <c r="M466" s="6">
        <f t="shared" si="31"/>
        <v>-0.16272675169318551</v>
      </c>
    </row>
    <row r="467" spans="1:13" x14ac:dyDescent="0.2">
      <c r="A467" s="1" t="s">
        <v>33</v>
      </c>
      <c r="B467" s="1" t="s">
        <v>55</v>
      </c>
      <c r="C467" s="5">
        <v>114.94109</v>
      </c>
      <c r="D467" s="5">
        <v>451.79426999999998</v>
      </c>
      <c r="E467" s="6">
        <f t="shared" si="28"/>
        <v>2.9306593490630721</v>
      </c>
      <c r="F467" s="5">
        <v>2522.3661999999999</v>
      </c>
      <c r="G467" s="5">
        <v>2409.8727800000001</v>
      </c>
      <c r="H467" s="6">
        <f t="shared" si="29"/>
        <v>-4.4598369578532915E-2</v>
      </c>
      <c r="I467" s="5">
        <v>1728.2658799999999</v>
      </c>
      <c r="J467" s="6">
        <f t="shared" si="30"/>
        <v>0.39438775473597865</v>
      </c>
      <c r="K467" s="5">
        <v>20132.278030000001</v>
      </c>
      <c r="L467" s="5">
        <v>18434.91906</v>
      </c>
      <c r="M467" s="6">
        <f t="shared" si="31"/>
        <v>-8.4310328293235925E-2</v>
      </c>
    </row>
    <row r="468" spans="1:13" x14ac:dyDescent="0.2">
      <c r="A468" s="2" t="s">
        <v>34</v>
      </c>
      <c r="B468" s="2" t="s">
        <v>55</v>
      </c>
      <c r="C468" s="7">
        <v>58129.226759999998</v>
      </c>
      <c r="D468" s="7">
        <v>65858.69687</v>
      </c>
      <c r="E468" s="8">
        <f t="shared" si="28"/>
        <v>0.13297046151865932</v>
      </c>
      <c r="F468" s="7">
        <v>1139092.5618100001</v>
      </c>
      <c r="G468" s="7">
        <v>965995.51543000003</v>
      </c>
      <c r="H468" s="8">
        <f t="shared" si="29"/>
        <v>-0.15196047466498386</v>
      </c>
      <c r="I468" s="7">
        <v>751035.99031999998</v>
      </c>
      <c r="J468" s="8">
        <f t="shared" si="30"/>
        <v>0.28621734228530182</v>
      </c>
      <c r="K468" s="7">
        <v>9684180.8732999992</v>
      </c>
      <c r="L468" s="7">
        <v>8512999.7452000007</v>
      </c>
      <c r="M468" s="8">
        <f t="shared" si="31"/>
        <v>-0.1209375520163023</v>
      </c>
    </row>
    <row r="469" spans="1:13" x14ac:dyDescent="0.2">
      <c r="A469" s="1" t="s">
        <v>8</v>
      </c>
      <c r="B469" s="1" t="s">
        <v>56</v>
      </c>
      <c r="C469" s="5">
        <v>0</v>
      </c>
      <c r="D469" s="5">
        <v>0</v>
      </c>
      <c r="E469" s="6" t="str">
        <f t="shared" si="28"/>
        <v/>
      </c>
      <c r="F469" s="5">
        <v>11.4</v>
      </c>
      <c r="G469" s="5">
        <v>0</v>
      </c>
      <c r="H469" s="6">
        <f t="shared" si="29"/>
        <v>-1</v>
      </c>
      <c r="I469" s="5">
        <v>0</v>
      </c>
      <c r="J469" s="6" t="str">
        <f t="shared" si="30"/>
        <v/>
      </c>
      <c r="K469" s="5">
        <v>60.405290000000001</v>
      </c>
      <c r="L469" s="5">
        <v>0.95321999999999996</v>
      </c>
      <c r="M469" s="6">
        <f t="shared" si="31"/>
        <v>-0.98421959401237868</v>
      </c>
    </row>
    <row r="470" spans="1:13" x14ac:dyDescent="0.2">
      <c r="A470" s="1" t="s">
        <v>10</v>
      </c>
      <c r="B470" s="1" t="s">
        <v>56</v>
      </c>
      <c r="C470" s="5">
        <v>0</v>
      </c>
      <c r="D470" s="5">
        <v>0</v>
      </c>
      <c r="E470" s="6" t="str">
        <f t="shared" si="28"/>
        <v/>
      </c>
      <c r="F470" s="5">
        <v>748.09454000000005</v>
      </c>
      <c r="G470" s="5">
        <v>191.00174999999999</v>
      </c>
      <c r="H470" s="6">
        <f t="shared" si="29"/>
        <v>-0.74468233653997795</v>
      </c>
      <c r="I470" s="5">
        <v>719.05658000000005</v>
      </c>
      <c r="J470" s="6">
        <f t="shared" si="30"/>
        <v>-0.73437173747857232</v>
      </c>
      <c r="K470" s="5">
        <v>6687.4015399999998</v>
      </c>
      <c r="L470" s="5">
        <v>4197.9342500000002</v>
      </c>
      <c r="M470" s="6">
        <f t="shared" si="31"/>
        <v>-0.37226227184198657</v>
      </c>
    </row>
    <row r="471" spans="1:13" x14ac:dyDescent="0.2">
      <c r="A471" s="1" t="s">
        <v>11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4.4710799999999997</v>
      </c>
      <c r="H471" s="6" t="str">
        <f t="shared" si="29"/>
        <v/>
      </c>
      <c r="I471" s="5">
        <v>19.767099999999999</v>
      </c>
      <c r="J471" s="6">
        <f t="shared" si="30"/>
        <v>-0.77381204122000702</v>
      </c>
      <c r="K471" s="5">
        <v>9.0480300000000007</v>
      </c>
      <c r="L471" s="5">
        <v>30.76641</v>
      </c>
      <c r="M471" s="6">
        <f t="shared" si="31"/>
        <v>2.4003435001873332</v>
      </c>
    </row>
    <row r="472" spans="1:13" x14ac:dyDescent="0.2">
      <c r="A472" s="1" t="s">
        <v>12</v>
      </c>
      <c r="B472" s="1" t="s">
        <v>56</v>
      </c>
      <c r="C472" s="5">
        <v>0</v>
      </c>
      <c r="D472" s="5">
        <v>0</v>
      </c>
      <c r="E472" s="6" t="str">
        <f t="shared" si="28"/>
        <v/>
      </c>
      <c r="F472" s="5">
        <v>6.1690800000000001</v>
      </c>
      <c r="G472" s="5">
        <v>0</v>
      </c>
      <c r="H472" s="6">
        <f t="shared" si="29"/>
        <v>-1</v>
      </c>
      <c r="I472" s="5">
        <v>0.56342999999999999</v>
      </c>
      <c r="J472" s="6">
        <f t="shared" si="30"/>
        <v>-1</v>
      </c>
      <c r="K472" s="5">
        <v>6.1690800000000001</v>
      </c>
      <c r="L472" s="5">
        <v>5.0194799999999997</v>
      </c>
      <c r="M472" s="6">
        <f t="shared" si="31"/>
        <v>-0.18634869380847718</v>
      </c>
    </row>
    <row r="473" spans="1:13" x14ac:dyDescent="0.2">
      <c r="A473" s="1" t="s">
        <v>13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0</v>
      </c>
      <c r="L473" s="5">
        <v>0</v>
      </c>
      <c r="M473" s="6" t="str">
        <f t="shared" si="31"/>
        <v/>
      </c>
    </row>
    <row r="474" spans="1:13" x14ac:dyDescent="0.2">
      <c r="A474" s="1" t="s">
        <v>14</v>
      </c>
      <c r="B474" s="1" t="s">
        <v>56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33.146979999999999</v>
      </c>
      <c r="L474" s="5">
        <v>0.11258</v>
      </c>
      <c r="M474" s="6">
        <f t="shared" si="31"/>
        <v>-0.99660361215410875</v>
      </c>
    </row>
    <row r="475" spans="1:13" x14ac:dyDescent="0.2">
      <c r="A475" s="1" t="s">
        <v>15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0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21.238620000000001</v>
      </c>
      <c r="L475" s="5">
        <v>0</v>
      </c>
      <c r="M475" s="6">
        <f t="shared" si="31"/>
        <v>-1</v>
      </c>
    </row>
    <row r="476" spans="1:13" x14ac:dyDescent="0.2">
      <c r="A476" s="1" t="s">
        <v>16</v>
      </c>
      <c r="B476" s="1" t="s">
        <v>56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0.21354000000000001</v>
      </c>
      <c r="L476" s="5">
        <v>0</v>
      </c>
      <c r="M476" s="6">
        <f t="shared" si="31"/>
        <v>-1</v>
      </c>
    </row>
    <row r="477" spans="1:13" x14ac:dyDescent="0.2">
      <c r="A477" s="1" t="s">
        <v>17</v>
      </c>
      <c r="B477" s="1" t="s">
        <v>56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0</v>
      </c>
      <c r="H477" s="6" t="str">
        <f t="shared" si="29"/>
        <v/>
      </c>
      <c r="I477" s="5">
        <v>5.3129999999999997E-2</v>
      </c>
      <c r="J477" s="6">
        <f t="shared" si="30"/>
        <v>-1</v>
      </c>
      <c r="K477" s="5">
        <v>48.672460000000001</v>
      </c>
      <c r="L477" s="5">
        <v>23.625019999999999</v>
      </c>
      <c r="M477" s="6">
        <f t="shared" si="31"/>
        <v>-0.51461216466149451</v>
      </c>
    </row>
    <row r="478" spans="1:13" x14ac:dyDescent="0.2">
      <c r="A478" s="1" t="s">
        <v>18</v>
      </c>
      <c r="B478" s="1" t="s">
        <v>56</v>
      </c>
      <c r="C478" s="5">
        <v>0</v>
      </c>
      <c r="D478" s="5">
        <v>0</v>
      </c>
      <c r="E478" s="6" t="str">
        <f t="shared" si="28"/>
        <v/>
      </c>
      <c r="F478" s="5">
        <v>63.948889999999999</v>
      </c>
      <c r="G478" s="5">
        <v>26.36364</v>
      </c>
      <c r="H478" s="6">
        <f t="shared" si="29"/>
        <v>-0.58773889585886474</v>
      </c>
      <c r="I478" s="5">
        <v>50.940069999999999</v>
      </c>
      <c r="J478" s="6">
        <f t="shared" si="30"/>
        <v>-0.48245771943383664</v>
      </c>
      <c r="K478" s="5">
        <v>427.93011000000001</v>
      </c>
      <c r="L478" s="5">
        <v>336.72915</v>
      </c>
      <c r="M478" s="6">
        <f t="shared" si="31"/>
        <v>-0.21312115662999265</v>
      </c>
    </row>
    <row r="479" spans="1:13" x14ac:dyDescent="0.2">
      <c r="A479" s="1" t="s">
        <v>19</v>
      </c>
      <c r="B479" s="1" t="s">
        <v>56</v>
      </c>
      <c r="C479" s="5">
        <v>0</v>
      </c>
      <c r="D479" s="5">
        <v>0</v>
      </c>
      <c r="E479" s="6" t="str">
        <f t="shared" si="28"/>
        <v/>
      </c>
      <c r="F479" s="5">
        <v>10.599679999999999</v>
      </c>
      <c r="G479" s="5">
        <v>0</v>
      </c>
      <c r="H479" s="6">
        <f t="shared" si="29"/>
        <v>-1</v>
      </c>
      <c r="I479" s="5">
        <v>16.609200000000001</v>
      </c>
      <c r="J479" s="6">
        <f t="shared" si="30"/>
        <v>-1</v>
      </c>
      <c r="K479" s="5">
        <v>139.01785000000001</v>
      </c>
      <c r="L479" s="5">
        <v>127.13328</v>
      </c>
      <c r="M479" s="6">
        <f t="shared" si="31"/>
        <v>-8.5489525266000066E-2</v>
      </c>
    </row>
    <row r="480" spans="1:13" x14ac:dyDescent="0.2">
      <c r="A480" s="1" t="s">
        <v>20</v>
      </c>
      <c r="B480" s="1" t="s">
        <v>56</v>
      </c>
      <c r="C480" s="5">
        <v>0</v>
      </c>
      <c r="D480" s="5">
        <v>0</v>
      </c>
      <c r="E480" s="6" t="str">
        <f t="shared" si="28"/>
        <v/>
      </c>
      <c r="F480" s="5">
        <v>1.2</v>
      </c>
      <c r="G480" s="5">
        <v>0</v>
      </c>
      <c r="H480" s="6">
        <f t="shared" si="29"/>
        <v>-1</v>
      </c>
      <c r="I480" s="5">
        <v>0</v>
      </c>
      <c r="J480" s="6" t="str">
        <f t="shared" si="30"/>
        <v/>
      </c>
      <c r="K480" s="5">
        <v>46.43629</v>
      </c>
      <c r="L480" s="5">
        <v>49.888649999999998</v>
      </c>
      <c r="M480" s="6">
        <f t="shared" si="31"/>
        <v>7.4346163313218971E-2</v>
      </c>
    </row>
    <row r="481" spans="1:13" x14ac:dyDescent="0.2">
      <c r="A481" s="1" t="s">
        <v>21</v>
      </c>
      <c r="B481" s="1" t="s">
        <v>56</v>
      </c>
      <c r="C481" s="5">
        <v>0</v>
      </c>
      <c r="D481" s="5">
        <v>0</v>
      </c>
      <c r="E481" s="6" t="str">
        <f t="shared" si="28"/>
        <v/>
      </c>
      <c r="F481" s="5">
        <v>9.2825399999999991</v>
      </c>
      <c r="G481" s="5">
        <v>44.47213</v>
      </c>
      <c r="H481" s="6">
        <f t="shared" si="29"/>
        <v>3.7909440734971254</v>
      </c>
      <c r="I481" s="5">
        <v>60.727290000000004</v>
      </c>
      <c r="J481" s="6">
        <f t="shared" si="30"/>
        <v>-0.26767471428413825</v>
      </c>
      <c r="K481" s="5">
        <v>196.70459</v>
      </c>
      <c r="L481" s="5">
        <v>236.61187000000001</v>
      </c>
      <c r="M481" s="6">
        <f t="shared" si="31"/>
        <v>0.2028792515721165</v>
      </c>
    </row>
    <row r="482" spans="1:13" x14ac:dyDescent="0.2">
      <c r="A482" s="1" t="s">
        <v>22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39.264409999999998</v>
      </c>
      <c r="L482" s="5">
        <v>0</v>
      </c>
      <c r="M482" s="6">
        <f t="shared" si="31"/>
        <v>-1</v>
      </c>
    </row>
    <row r="483" spans="1:13" x14ac:dyDescent="0.2">
      <c r="A483" s="1" t="s">
        <v>23</v>
      </c>
      <c r="B483" s="1" t="s">
        <v>56</v>
      </c>
      <c r="C483" s="5">
        <v>370</v>
      </c>
      <c r="D483" s="5">
        <v>0</v>
      </c>
      <c r="E483" s="6">
        <f t="shared" si="28"/>
        <v>-1</v>
      </c>
      <c r="F483" s="5">
        <v>1037.3827100000001</v>
      </c>
      <c r="G483" s="5">
        <v>0</v>
      </c>
      <c r="H483" s="6">
        <f t="shared" si="29"/>
        <v>-1</v>
      </c>
      <c r="I483" s="5">
        <v>352.14535999999998</v>
      </c>
      <c r="J483" s="6">
        <f t="shared" si="30"/>
        <v>-1</v>
      </c>
      <c r="K483" s="5">
        <v>3846.6881899999998</v>
      </c>
      <c r="L483" s="5">
        <v>1918.9005500000001</v>
      </c>
      <c r="M483" s="6">
        <f t="shared" si="31"/>
        <v>-0.50115516121414561</v>
      </c>
    </row>
    <row r="484" spans="1:13" x14ac:dyDescent="0.2">
      <c r="A484" s="1" t="s">
        <v>24</v>
      </c>
      <c r="B484" s="1" t="s">
        <v>56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21.153839999999999</v>
      </c>
      <c r="J484" s="6">
        <f t="shared" si="30"/>
        <v>-1</v>
      </c>
      <c r="K484" s="5">
        <v>346.10514000000001</v>
      </c>
      <c r="L484" s="5">
        <v>79.285730000000001</v>
      </c>
      <c r="M484" s="6">
        <f t="shared" si="31"/>
        <v>-0.77092010248677612</v>
      </c>
    </row>
    <row r="485" spans="1:13" x14ac:dyDescent="0.2">
      <c r="A485" s="1" t="s">
        <v>25</v>
      </c>
      <c r="B485" s="1" t="s">
        <v>56</v>
      </c>
      <c r="C485" s="5">
        <v>123.22168000000001</v>
      </c>
      <c r="D485" s="5">
        <v>82.042249999999996</v>
      </c>
      <c r="E485" s="6">
        <f t="shared" si="28"/>
        <v>-0.33418981140331805</v>
      </c>
      <c r="F485" s="5">
        <v>954.02745000000004</v>
      </c>
      <c r="G485" s="5">
        <v>1202.3606</v>
      </c>
      <c r="H485" s="6">
        <f t="shared" si="29"/>
        <v>0.26029979535704117</v>
      </c>
      <c r="I485" s="5">
        <v>617.06152999999995</v>
      </c>
      <c r="J485" s="6">
        <f t="shared" si="30"/>
        <v>0.94852626771271908</v>
      </c>
      <c r="K485" s="5">
        <v>6750.1228499999997</v>
      </c>
      <c r="L485" s="5">
        <v>6530.8671299999996</v>
      </c>
      <c r="M485" s="6">
        <f t="shared" si="31"/>
        <v>-3.2481737721262394E-2</v>
      </c>
    </row>
    <row r="486" spans="1:13" x14ac:dyDescent="0.2">
      <c r="A486" s="1" t="s">
        <v>26</v>
      </c>
      <c r="B486" s="1" t="s">
        <v>56</v>
      </c>
      <c r="C486" s="5">
        <v>0</v>
      </c>
      <c r="D486" s="5">
        <v>0</v>
      </c>
      <c r="E486" s="6" t="str">
        <f t="shared" si="28"/>
        <v/>
      </c>
      <c r="F486" s="5">
        <v>46.968980000000002</v>
      </c>
      <c r="G486" s="5">
        <v>19.432130000000001</v>
      </c>
      <c r="H486" s="6">
        <f t="shared" si="29"/>
        <v>-0.58627736859518764</v>
      </c>
      <c r="I486" s="5">
        <v>200.80574999999999</v>
      </c>
      <c r="J486" s="6">
        <f t="shared" si="30"/>
        <v>-0.90322921529886468</v>
      </c>
      <c r="K486" s="5">
        <v>484.04149999999998</v>
      </c>
      <c r="L486" s="5">
        <v>950.59993999999995</v>
      </c>
      <c r="M486" s="6">
        <f t="shared" si="31"/>
        <v>0.96388107218079444</v>
      </c>
    </row>
    <row r="487" spans="1:13" x14ac:dyDescent="0.2">
      <c r="A487" s="1" t="s">
        <v>27</v>
      </c>
      <c r="B487" s="1" t="s">
        <v>56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0</v>
      </c>
      <c r="J487" s="6" t="str">
        <f t="shared" si="30"/>
        <v/>
      </c>
      <c r="K487" s="5">
        <v>0</v>
      </c>
      <c r="L487" s="5">
        <v>0.20802999999999999</v>
      </c>
      <c r="M487" s="6" t="str">
        <f t="shared" si="31"/>
        <v/>
      </c>
    </row>
    <row r="488" spans="1:13" x14ac:dyDescent="0.2">
      <c r="A488" s="1" t="s">
        <v>28</v>
      </c>
      <c r="B488" s="1" t="s">
        <v>56</v>
      </c>
      <c r="C488" s="5">
        <v>0</v>
      </c>
      <c r="D488" s="5">
        <v>0</v>
      </c>
      <c r="E488" s="6" t="str">
        <f t="shared" si="28"/>
        <v/>
      </c>
      <c r="F488" s="5">
        <v>87.091250000000002</v>
      </c>
      <c r="G488" s="5">
        <v>0</v>
      </c>
      <c r="H488" s="6">
        <f t="shared" si="29"/>
        <v>-1</v>
      </c>
      <c r="I488" s="5">
        <v>0</v>
      </c>
      <c r="J488" s="6" t="str">
        <f t="shared" si="30"/>
        <v/>
      </c>
      <c r="K488" s="5">
        <v>97.419659999999993</v>
      </c>
      <c r="L488" s="5">
        <v>0</v>
      </c>
      <c r="M488" s="6">
        <f t="shared" si="31"/>
        <v>-1</v>
      </c>
    </row>
    <row r="489" spans="1:13" x14ac:dyDescent="0.2">
      <c r="A489" s="1" t="s">
        <v>29</v>
      </c>
      <c r="B489" s="1" t="s">
        <v>56</v>
      </c>
      <c r="C489" s="5">
        <v>0</v>
      </c>
      <c r="D489" s="5">
        <v>65.198520000000002</v>
      </c>
      <c r="E489" s="6" t="str">
        <f t="shared" si="28"/>
        <v/>
      </c>
      <c r="F489" s="5">
        <v>890.49674000000005</v>
      </c>
      <c r="G489" s="5">
        <v>619.49782000000005</v>
      </c>
      <c r="H489" s="6">
        <f t="shared" si="29"/>
        <v>-0.3043233150971445</v>
      </c>
      <c r="I489" s="5">
        <v>659.86050999999998</v>
      </c>
      <c r="J489" s="6">
        <f t="shared" si="30"/>
        <v>-6.1168518782856007E-2</v>
      </c>
      <c r="K489" s="5">
        <v>12299.71838</v>
      </c>
      <c r="L489" s="5">
        <v>15037.8024</v>
      </c>
      <c r="M489" s="6">
        <f t="shared" si="31"/>
        <v>0.22261355385601922</v>
      </c>
    </row>
    <row r="490" spans="1:13" x14ac:dyDescent="0.2">
      <c r="A490" s="1" t="s">
        <v>30</v>
      </c>
      <c r="B490" s="1" t="s">
        <v>56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0</v>
      </c>
      <c r="H490" s="6" t="str">
        <f t="shared" si="29"/>
        <v/>
      </c>
      <c r="I490" s="5">
        <v>0</v>
      </c>
      <c r="J490" s="6" t="str">
        <f t="shared" si="30"/>
        <v/>
      </c>
      <c r="K490" s="5">
        <v>6.5549999999999997</v>
      </c>
      <c r="L490" s="5">
        <v>0</v>
      </c>
      <c r="M490" s="6">
        <f t="shared" si="31"/>
        <v>-1</v>
      </c>
    </row>
    <row r="491" spans="1:13" x14ac:dyDescent="0.2">
      <c r="A491" s="1" t="s">
        <v>31</v>
      </c>
      <c r="B491" s="1" t="s">
        <v>56</v>
      </c>
      <c r="C491" s="5">
        <v>0</v>
      </c>
      <c r="D491" s="5">
        <v>0</v>
      </c>
      <c r="E491" s="6" t="str">
        <f t="shared" si="28"/>
        <v/>
      </c>
      <c r="F491" s="5">
        <v>0</v>
      </c>
      <c r="G491" s="5">
        <v>0</v>
      </c>
      <c r="H491" s="6" t="str">
        <f t="shared" si="29"/>
        <v/>
      </c>
      <c r="I491" s="5">
        <v>0.54493999999999998</v>
      </c>
      <c r="J491" s="6">
        <f t="shared" si="30"/>
        <v>-1</v>
      </c>
      <c r="K491" s="5">
        <v>3.4992299999999998</v>
      </c>
      <c r="L491" s="5">
        <v>0.83199000000000001</v>
      </c>
      <c r="M491" s="6">
        <f t="shared" si="31"/>
        <v>-0.76223626340652084</v>
      </c>
    </row>
    <row r="492" spans="1:13" x14ac:dyDescent="0.2">
      <c r="A492" s="1" t="s">
        <v>32</v>
      </c>
      <c r="B492" s="1" t="s">
        <v>56</v>
      </c>
      <c r="C492" s="5">
        <v>0</v>
      </c>
      <c r="D492" s="5">
        <v>0</v>
      </c>
      <c r="E492" s="6" t="str">
        <f t="shared" si="28"/>
        <v/>
      </c>
      <c r="F492" s="5">
        <v>9.4796899999999997</v>
      </c>
      <c r="G492" s="5">
        <v>9.8476900000000001</v>
      </c>
      <c r="H492" s="6">
        <f t="shared" si="29"/>
        <v>3.8819834825822408E-2</v>
      </c>
      <c r="I492" s="5">
        <v>5.9656900000000004</v>
      </c>
      <c r="J492" s="6">
        <f t="shared" si="30"/>
        <v>0.65072103981266194</v>
      </c>
      <c r="K492" s="5">
        <v>960.95204000000001</v>
      </c>
      <c r="L492" s="5">
        <v>2812.3073199999999</v>
      </c>
      <c r="M492" s="6">
        <f t="shared" si="31"/>
        <v>1.9265844734561361</v>
      </c>
    </row>
    <row r="493" spans="1:13" x14ac:dyDescent="0.2">
      <c r="A493" s="1" t="s">
        <v>33</v>
      </c>
      <c r="B493" s="1" t="s">
        <v>56</v>
      </c>
      <c r="C493" s="5">
        <v>0</v>
      </c>
      <c r="D493" s="5">
        <v>0</v>
      </c>
      <c r="E493" s="6" t="str">
        <f t="shared" si="28"/>
        <v/>
      </c>
      <c r="F493" s="5">
        <v>28.354759999999999</v>
      </c>
      <c r="G493" s="5">
        <v>0</v>
      </c>
      <c r="H493" s="6">
        <f t="shared" si="29"/>
        <v>-1</v>
      </c>
      <c r="I493" s="5">
        <v>55.470230000000001</v>
      </c>
      <c r="J493" s="6">
        <f t="shared" si="30"/>
        <v>-1</v>
      </c>
      <c r="K493" s="5">
        <v>219.36366000000001</v>
      </c>
      <c r="L493" s="5">
        <v>297.35489999999999</v>
      </c>
      <c r="M493" s="6">
        <f t="shared" si="31"/>
        <v>0.35553400230466603</v>
      </c>
    </row>
    <row r="494" spans="1:13" x14ac:dyDescent="0.2">
      <c r="A494" s="2" t="s">
        <v>34</v>
      </c>
      <c r="B494" s="2" t="s">
        <v>56</v>
      </c>
      <c r="C494" s="7">
        <v>493.22167999999999</v>
      </c>
      <c r="D494" s="7">
        <v>147.24077</v>
      </c>
      <c r="E494" s="8">
        <f t="shared" si="28"/>
        <v>-0.70147141544953984</v>
      </c>
      <c r="F494" s="7">
        <v>3904.49631</v>
      </c>
      <c r="G494" s="7">
        <v>2117.4468400000001</v>
      </c>
      <c r="H494" s="8">
        <f t="shared" si="29"/>
        <v>-0.45769014185596701</v>
      </c>
      <c r="I494" s="7">
        <v>2780.7246500000001</v>
      </c>
      <c r="J494" s="8">
        <f t="shared" si="30"/>
        <v>-0.23852696454501532</v>
      </c>
      <c r="K494" s="7">
        <v>32730.114440000001</v>
      </c>
      <c r="L494" s="7">
        <v>32636.9319</v>
      </c>
      <c r="M494" s="8">
        <f t="shared" si="31"/>
        <v>-2.8469970727056371E-3</v>
      </c>
    </row>
    <row r="495" spans="1:13" x14ac:dyDescent="0.2">
      <c r="A495" s="1" t="s">
        <v>8</v>
      </c>
      <c r="B495" s="1" t="s">
        <v>57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419.01324</v>
      </c>
      <c r="H495" s="6" t="str">
        <f t="shared" si="29"/>
        <v/>
      </c>
      <c r="I495" s="5">
        <v>216.36395999999999</v>
      </c>
      <c r="J495" s="6">
        <f t="shared" si="30"/>
        <v>0.93661291834370197</v>
      </c>
      <c r="K495" s="5">
        <v>83.054280000000006</v>
      </c>
      <c r="L495" s="5">
        <v>2322.78087</v>
      </c>
      <c r="M495" s="6">
        <f t="shared" si="31"/>
        <v>26.967021928310015</v>
      </c>
    </row>
    <row r="496" spans="1:13" x14ac:dyDescent="0.2">
      <c r="A496" s="1" t="s">
        <v>10</v>
      </c>
      <c r="B496" s="1" t="s">
        <v>57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0</v>
      </c>
      <c r="J496" s="6" t="str">
        <f t="shared" si="30"/>
        <v/>
      </c>
      <c r="K496" s="5">
        <v>1.38</v>
      </c>
      <c r="L496" s="5">
        <v>4.9244000000000003</v>
      </c>
      <c r="M496" s="6">
        <f t="shared" si="31"/>
        <v>2.56840579710145</v>
      </c>
    </row>
    <row r="497" spans="1:13" x14ac:dyDescent="0.2">
      <c r="A497" s="1" t="s">
        <v>11</v>
      </c>
      <c r="B497" s="1" t="s">
        <v>57</v>
      </c>
      <c r="C497" s="5">
        <v>0</v>
      </c>
      <c r="D497" s="5">
        <v>0</v>
      </c>
      <c r="E497" s="6" t="str">
        <f t="shared" si="28"/>
        <v/>
      </c>
      <c r="F497" s="5">
        <v>1.2689999999999999</v>
      </c>
      <c r="G497" s="5">
        <v>0</v>
      </c>
      <c r="H497" s="6">
        <f t="shared" si="29"/>
        <v>-1</v>
      </c>
      <c r="I497" s="5">
        <v>7.94</v>
      </c>
      <c r="J497" s="6">
        <f t="shared" si="30"/>
        <v>-1</v>
      </c>
      <c r="K497" s="5">
        <v>143.16346999999999</v>
      </c>
      <c r="L497" s="5">
        <v>157.25501</v>
      </c>
      <c r="M497" s="6">
        <f t="shared" si="31"/>
        <v>9.8429718139690259E-2</v>
      </c>
    </row>
    <row r="498" spans="1:13" x14ac:dyDescent="0.2">
      <c r="A498" s="1" t="s">
        <v>12</v>
      </c>
      <c r="B498" s="1" t="s">
        <v>57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2.2399999999999998E-3</v>
      </c>
      <c r="H498" s="6" t="str">
        <f t="shared" si="29"/>
        <v/>
      </c>
      <c r="I498" s="5">
        <v>0</v>
      </c>
      <c r="J498" s="6" t="str">
        <f t="shared" si="30"/>
        <v/>
      </c>
      <c r="K498" s="5">
        <v>0</v>
      </c>
      <c r="L498" s="5">
        <v>2.2399999999999998E-3</v>
      </c>
      <c r="M498" s="6" t="str">
        <f t="shared" si="31"/>
        <v/>
      </c>
    </row>
    <row r="499" spans="1:13" x14ac:dyDescent="0.2">
      <c r="A499" s="1" t="s">
        <v>13</v>
      </c>
      <c r="B499" s="1" t="s">
        <v>57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2.7999999999999998E-4</v>
      </c>
      <c r="H499" s="6" t="str">
        <f t="shared" si="29"/>
        <v/>
      </c>
      <c r="I499" s="5">
        <v>0</v>
      </c>
      <c r="J499" s="6" t="str">
        <f t="shared" si="30"/>
        <v/>
      </c>
      <c r="K499" s="5">
        <v>0.32246000000000002</v>
      </c>
      <c r="L499" s="5">
        <v>0.13918</v>
      </c>
      <c r="M499" s="6">
        <f t="shared" si="31"/>
        <v>-0.56838057433480127</v>
      </c>
    </row>
    <row r="500" spans="1:13" x14ac:dyDescent="0.2">
      <c r="A500" s="1" t="s">
        <v>14</v>
      </c>
      <c r="B500" s="1" t="s">
        <v>57</v>
      </c>
      <c r="C500" s="5">
        <v>3.6515200000000001</v>
      </c>
      <c r="D500" s="5">
        <v>0</v>
      </c>
      <c r="E500" s="6">
        <f t="shared" ref="E500:E561" si="32">IF(C500=0,"",(D500/C500-1))</f>
        <v>-1</v>
      </c>
      <c r="F500" s="5">
        <v>209.87233000000001</v>
      </c>
      <c r="G500" s="5">
        <v>43.143169999999998</v>
      </c>
      <c r="H500" s="6">
        <f t="shared" ref="H500:H561" si="33">IF(F500=0,"",(G500/F500-1))</f>
        <v>-0.79443135738760806</v>
      </c>
      <c r="I500" s="5">
        <v>119.71481</v>
      </c>
      <c r="J500" s="6">
        <f t="shared" ref="J500:J561" si="34">IF(I500=0,"",(G500/I500-1))</f>
        <v>-0.63961710334753064</v>
      </c>
      <c r="K500" s="5">
        <v>869.39513999999997</v>
      </c>
      <c r="L500" s="5">
        <v>558.60257999999999</v>
      </c>
      <c r="M500" s="6">
        <f t="shared" ref="M500:M561" si="35">IF(K500=0,"",(L500/K500-1))</f>
        <v>-0.35748136342239045</v>
      </c>
    </row>
    <row r="501" spans="1:13" x14ac:dyDescent="0.2">
      <c r="A501" s="1" t="s">
        <v>17</v>
      </c>
      <c r="B501" s="1" t="s">
        <v>57</v>
      </c>
      <c r="C501" s="5">
        <v>0</v>
      </c>
      <c r="D501" s="5">
        <v>0</v>
      </c>
      <c r="E501" s="6" t="str">
        <f t="shared" si="32"/>
        <v/>
      </c>
      <c r="F501" s="5">
        <v>0</v>
      </c>
      <c r="G501" s="5">
        <v>0</v>
      </c>
      <c r="H501" s="6" t="str">
        <f t="shared" si="33"/>
        <v/>
      </c>
      <c r="I501" s="5">
        <v>0</v>
      </c>
      <c r="J501" s="6" t="str">
        <f t="shared" si="34"/>
        <v/>
      </c>
      <c r="K501" s="5">
        <v>0</v>
      </c>
      <c r="L501" s="5">
        <v>0</v>
      </c>
      <c r="M501" s="6" t="str">
        <f t="shared" si="35"/>
        <v/>
      </c>
    </row>
    <row r="502" spans="1:13" x14ac:dyDescent="0.2">
      <c r="A502" s="1" t="s">
        <v>18</v>
      </c>
      <c r="B502" s="1" t="s">
        <v>57</v>
      </c>
      <c r="C502" s="5">
        <v>0</v>
      </c>
      <c r="D502" s="5">
        <v>0</v>
      </c>
      <c r="E502" s="6" t="str">
        <f t="shared" si="32"/>
        <v/>
      </c>
      <c r="F502" s="5">
        <v>0.51953000000000005</v>
      </c>
      <c r="G502" s="5">
        <v>27.932030000000001</v>
      </c>
      <c r="H502" s="6">
        <f t="shared" si="33"/>
        <v>52.764036725501896</v>
      </c>
      <c r="I502" s="5">
        <v>28.583369999999999</v>
      </c>
      <c r="J502" s="6">
        <f t="shared" si="34"/>
        <v>-2.2787376016193961E-2</v>
      </c>
      <c r="K502" s="5">
        <v>271.76769999999999</v>
      </c>
      <c r="L502" s="5">
        <v>254.04545999999999</v>
      </c>
      <c r="M502" s="6">
        <f t="shared" si="35"/>
        <v>-6.5210987177652058E-2</v>
      </c>
    </row>
    <row r="503" spans="1:13" x14ac:dyDescent="0.2">
      <c r="A503" s="1" t="s">
        <v>19</v>
      </c>
      <c r="B503" s="1" t="s">
        <v>57</v>
      </c>
      <c r="C503" s="5">
        <v>72.671199999999999</v>
      </c>
      <c r="D503" s="5">
        <v>28.155529999999999</v>
      </c>
      <c r="E503" s="6">
        <f t="shared" si="32"/>
        <v>-0.61256274837900015</v>
      </c>
      <c r="F503" s="5">
        <v>5861.4704899999997</v>
      </c>
      <c r="G503" s="5">
        <v>3303.9532399999998</v>
      </c>
      <c r="H503" s="6">
        <f t="shared" si="33"/>
        <v>-0.43632690028266263</v>
      </c>
      <c r="I503" s="5">
        <v>3918.5872199999999</v>
      </c>
      <c r="J503" s="6">
        <f t="shared" si="34"/>
        <v>-0.15685091220197467</v>
      </c>
      <c r="K503" s="5">
        <v>41407.117740000002</v>
      </c>
      <c r="L503" s="5">
        <v>34397.579039999997</v>
      </c>
      <c r="M503" s="6">
        <f t="shared" si="35"/>
        <v>-0.16928342474870373</v>
      </c>
    </row>
    <row r="504" spans="1:13" x14ac:dyDescent="0.2">
      <c r="A504" s="1" t="s">
        <v>20</v>
      </c>
      <c r="B504" s="1" t="s">
        <v>57</v>
      </c>
      <c r="C504" s="5">
        <v>0</v>
      </c>
      <c r="D504" s="5">
        <v>0</v>
      </c>
      <c r="E504" s="6" t="str">
        <f t="shared" si="32"/>
        <v/>
      </c>
      <c r="F504" s="5">
        <v>0</v>
      </c>
      <c r="G504" s="5">
        <v>0</v>
      </c>
      <c r="H504" s="6" t="str">
        <f t="shared" si="33"/>
        <v/>
      </c>
      <c r="I504" s="5">
        <v>1.38</v>
      </c>
      <c r="J504" s="6">
        <f t="shared" si="34"/>
        <v>-1</v>
      </c>
      <c r="K504" s="5">
        <v>87.951890000000006</v>
      </c>
      <c r="L504" s="5">
        <v>41.505980000000001</v>
      </c>
      <c r="M504" s="6">
        <f t="shared" si="35"/>
        <v>-0.52808313726970502</v>
      </c>
    </row>
    <row r="505" spans="1:13" x14ac:dyDescent="0.2">
      <c r="A505" s="1" t="s">
        <v>21</v>
      </c>
      <c r="B505" s="1" t="s">
        <v>57</v>
      </c>
      <c r="C505" s="5">
        <v>0.34891</v>
      </c>
      <c r="D505" s="5">
        <v>0</v>
      </c>
      <c r="E505" s="6">
        <f t="shared" si="32"/>
        <v>-1</v>
      </c>
      <c r="F505" s="5">
        <v>21.503409999999999</v>
      </c>
      <c r="G505" s="5">
        <v>284.45220999999998</v>
      </c>
      <c r="H505" s="6">
        <f t="shared" si="33"/>
        <v>12.228237288876509</v>
      </c>
      <c r="I505" s="5">
        <v>8.89</v>
      </c>
      <c r="J505" s="6">
        <f t="shared" si="34"/>
        <v>30.996874015748027</v>
      </c>
      <c r="K505" s="5">
        <v>265.77710999999999</v>
      </c>
      <c r="L505" s="5">
        <v>470.76846999999998</v>
      </c>
      <c r="M505" s="6">
        <f t="shared" si="35"/>
        <v>0.77129049977253494</v>
      </c>
    </row>
    <row r="506" spans="1:13" x14ac:dyDescent="0.2">
      <c r="A506" s="1" t="s">
        <v>23</v>
      </c>
      <c r="B506" s="1" t="s">
        <v>57</v>
      </c>
      <c r="C506" s="5">
        <v>0</v>
      </c>
      <c r="D506" s="5">
        <v>0</v>
      </c>
      <c r="E506" s="6" t="str">
        <f t="shared" si="32"/>
        <v/>
      </c>
      <c r="F506" s="5">
        <v>1.9029100000000001</v>
      </c>
      <c r="G506" s="5">
        <v>0</v>
      </c>
      <c r="H506" s="6">
        <f t="shared" si="33"/>
        <v>-1</v>
      </c>
      <c r="I506" s="5">
        <v>2.3933</v>
      </c>
      <c r="J506" s="6">
        <f t="shared" si="34"/>
        <v>-1</v>
      </c>
      <c r="K506" s="5">
        <v>40.080019999999998</v>
      </c>
      <c r="L506" s="5">
        <v>42.713909999999998</v>
      </c>
      <c r="M506" s="6">
        <f t="shared" si="35"/>
        <v>6.5715785570965357E-2</v>
      </c>
    </row>
    <row r="507" spans="1:13" x14ac:dyDescent="0.2">
      <c r="A507" s="1" t="s">
        <v>24</v>
      </c>
      <c r="B507" s="1" t="s">
        <v>57</v>
      </c>
      <c r="C507" s="5">
        <v>0</v>
      </c>
      <c r="D507" s="5">
        <v>0</v>
      </c>
      <c r="E507" s="6" t="str">
        <f t="shared" si="32"/>
        <v/>
      </c>
      <c r="F507" s="5">
        <v>1020.21081</v>
      </c>
      <c r="G507" s="5">
        <v>738.46894999999995</v>
      </c>
      <c r="H507" s="6">
        <f t="shared" si="33"/>
        <v>-0.2761604339401188</v>
      </c>
      <c r="I507" s="5">
        <v>625.13631999999996</v>
      </c>
      <c r="J507" s="6">
        <f t="shared" si="34"/>
        <v>0.18129266589405657</v>
      </c>
      <c r="K507" s="5">
        <v>9798.1350999999995</v>
      </c>
      <c r="L507" s="5">
        <v>7849.8756299999995</v>
      </c>
      <c r="M507" s="6">
        <f t="shared" si="35"/>
        <v>-0.1988398251418273</v>
      </c>
    </row>
    <row r="508" spans="1:13" x14ac:dyDescent="0.2">
      <c r="A508" s="1" t="s">
        <v>25</v>
      </c>
      <c r="B508" s="1" t="s">
        <v>57</v>
      </c>
      <c r="C508" s="5">
        <v>0</v>
      </c>
      <c r="D508" s="5">
        <v>0</v>
      </c>
      <c r="E508" s="6" t="str">
        <f t="shared" si="32"/>
        <v/>
      </c>
      <c r="F508" s="5">
        <v>0</v>
      </c>
      <c r="G508" s="5">
        <v>0</v>
      </c>
      <c r="H508" s="6" t="str">
        <f t="shared" si="33"/>
        <v/>
      </c>
      <c r="I508" s="5">
        <v>0</v>
      </c>
      <c r="J508" s="6" t="str">
        <f t="shared" si="34"/>
        <v/>
      </c>
      <c r="K508" s="5">
        <v>0</v>
      </c>
      <c r="L508" s="5">
        <v>763.79456000000005</v>
      </c>
      <c r="M508" s="6" t="str">
        <f t="shared" si="35"/>
        <v/>
      </c>
    </row>
    <row r="509" spans="1:13" x14ac:dyDescent="0.2">
      <c r="A509" s="1" t="s">
        <v>26</v>
      </c>
      <c r="B509" s="1" t="s">
        <v>57</v>
      </c>
      <c r="C509" s="5">
        <v>0</v>
      </c>
      <c r="D509" s="5">
        <v>0</v>
      </c>
      <c r="E509" s="6" t="str">
        <f t="shared" si="32"/>
        <v/>
      </c>
      <c r="F509" s="5">
        <v>0.62</v>
      </c>
      <c r="G509" s="5">
        <v>0</v>
      </c>
      <c r="H509" s="6">
        <f t="shared" si="33"/>
        <v>-1</v>
      </c>
      <c r="I509" s="5">
        <v>0</v>
      </c>
      <c r="J509" s="6" t="str">
        <f t="shared" si="34"/>
        <v/>
      </c>
      <c r="K509" s="5">
        <v>112.53442</v>
      </c>
      <c r="L509" s="5">
        <v>2.7648199999999998</v>
      </c>
      <c r="M509" s="6">
        <f t="shared" si="35"/>
        <v>-0.97543133914050473</v>
      </c>
    </row>
    <row r="510" spans="1:13" x14ac:dyDescent="0.2">
      <c r="A510" s="1" t="s">
        <v>28</v>
      </c>
      <c r="B510" s="1" t="s">
        <v>57</v>
      </c>
      <c r="C510" s="5">
        <v>0</v>
      </c>
      <c r="D510" s="5">
        <v>0</v>
      </c>
      <c r="E510" s="6" t="str">
        <f t="shared" si="32"/>
        <v/>
      </c>
      <c r="F510" s="5">
        <v>3.3115399999999999</v>
      </c>
      <c r="G510" s="5">
        <v>241.70818</v>
      </c>
      <c r="H510" s="6">
        <f t="shared" si="33"/>
        <v>71.989660399693193</v>
      </c>
      <c r="I510" s="5">
        <v>0</v>
      </c>
      <c r="J510" s="6" t="str">
        <f t="shared" si="34"/>
        <v/>
      </c>
      <c r="K510" s="5">
        <v>14.94106</v>
      </c>
      <c r="L510" s="5">
        <v>266.73752000000002</v>
      </c>
      <c r="M510" s="6">
        <f t="shared" si="35"/>
        <v>16.852650347431844</v>
      </c>
    </row>
    <row r="511" spans="1:13" x14ac:dyDescent="0.2">
      <c r="A511" s="1" t="s">
        <v>29</v>
      </c>
      <c r="B511" s="1" t="s">
        <v>57</v>
      </c>
      <c r="C511" s="5">
        <v>0</v>
      </c>
      <c r="D511" s="5">
        <v>75.923550000000006</v>
      </c>
      <c r="E511" s="6" t="str">
        <f t="shared" si="32"/>
        <v/>
      </c>
      <c r="F511" s="5">
        <v>0</v>
      </c>
      <c r="G511" s="5">
        <v>224.0652</v>
      </c>
      <c r="H511" s="6" t="str">
        <f t="shared" si="33"/>
        <v/>
      </c>
      <c r="I511" s="5">
        <v>36.427250000000001</v>
      </c>
      <c r="J511" s="6">
        <f t="shared" si="34"/>
        <v>5.1510325374547898</v>
      </c>
      <c r="K511" s="5">
        <v>0</v>
      </c>
      <c r="L511" s="5">
        <v>2350.7441100000001</v>
      </c>
      <c r="M511" s="6" t="str">
        <f t="shared" si="35"/>
        <v/>
      </c>
    </row>
    <row r="512" spans="1:13" x14ac:dyDescent="0.2">
      <c r="A512" s="1" t="s">
        <v>31</v>
      </c>
      <c r="B512" s="1" t="s">
        <v>57</v>
      </c>
      <c r="C512" s="5">
        <v>0</v>
      </c>
      <c r="D512" s="5">
        <v>0</v>
      </c>
      <c r="E512" s="6" t="str">
        <f t="shared" si="32"/>
        <v/>
      </c>
      <c r="F512" s="5">
        <v>308.06445000000002</v>
      </c>
      <c r="G512" s="5">
        <v>0</v>
      </c>
      <c r="H512" s="6">
        <f t="shared" si="33"/>
        <v>-1</v>
      </c>
      <c r="I512" s="5">
        <v>615.22778000000005</v>
      </c>
      <c r="J512" s="6">
        <f t="shared" si="34"/>
        <v>-1</v>
      </c>
      <c r="K512" s="5">
        <v>2567.8735799999999</v>
      </c>
      <c r="L512" s="5">
        <v>6519.9182000000001</v>
      </c>
      <c r="M512" s="6">
        <f t="shared" si="35"/>
        <v>1.5390339504174499</v>
      </c>
    </row>
    <row r="513" spans="1:13" x14ac:dyDescent="0.2">
      <c r="A513" s="2" t="s">
        <v>34</v>
      </c>
      <c r="B513" s="2" t="s">
        <v>57</v>
      </c>
      <c r="C513" s="7">
        <v>76.671629999999993</v>
      </c>
      <c r="D513" s="7">
        <v>104.07908</v>
      </c>
      <c r="E513" s="8">
        <f t="shared" si="32"/>
        <v>0.35746533626583932</v>
      </c>
      <c r="F513" s="7">
        <v>7554.7021000000004</v>
      </c>
      <c r="G513" s="7">
        <v>5284.4739600000003</v>
      </c>
      <c r="H513" s="8">
        <f t="shared" si="33"/>
        <v>-0.3005053157556008</v>
      </c>
      <c r="I513" s="7">
        <v>5680.0482599999996</v>
      </c>
      <c r="J513" s="8">
        <f t="shared" si="34"/>
        <v>-6.9642770957724087E-2</v>
      </c>
      <c r="K513" s="7">
        <v>56306.530250000003</v>
      </c>
      <c r="L513" s="7">
        <v>56692.887849999999</v>
      </c>
      <c r="M513" s="8">
        <f t="shared" si="35"/>
        <v>6.8616836854371588E-3</v>
      </c>
    </row>
    <row r="514" spans="1:13" x14ac:dyDescent="0.2">
      <c r="A514" s="1" t="s">
        <v>8</v>
      </c>
      <c r="B514" s="1" t="s">
        <v>58</v>
      </c>
      <c r="C514" s="5">
        <v>0</v>
      </c>
      <c r="D514" s="5">
        <v>0</v>
      </c>
      <c r="E514" s="6" t="str">
        <f t="shared" si="32"/>
        <v/>
      </c>
      <c r="F514" s="5">
        <v>756.36479999999995</v>
      </c>
      <c r="G514" s="5">
        <v>1035.78142</v>
      </c>
      <c r="H514" s="6">
        <f t="shared" si="33"/>
        <v>0.36942044368008675</v>
      </c>
      <c r="I514" s="5">
        <v>702.96909000000005</v>
      </c>
      <c r="J514" s="6">
        <f t="shared" si="34"/>
        <v>0.47343807108218638</v>
      </c>
      <c r="K514" s="5">
        <v>8565.0604700000004</v>
      </c>
      <c r="L514" s="5">
        <v>5012.7965400000003</v>
      </c>
      <c r="M514" s="6">
        <f t="shared" si="35"/>
        <v>-0.41473892010945723</v>
      </c>
    </row>
    <row r="515" spans="1:13" x14ac:dyDescent="0.2">
      <c r="A515" s="1" t="s">
        <v>10</v>
      </c>
      <c r="B515" s="1" t="s">
        <v>58</v>
      </c>
      <c r="C515" s="5">
        <v>52.043419999999998</v>
      </c>
      <c r="D515" s="5">
        <v>32.66272</v>
      </c>
      <c r="E515" s="6">
        <f t="shared" si="32"/>
        <v>-0.3723948195564396</v>
      </c>
      <c r="F515" s="5">
        <v>1526.6213399999999</v>
      </c>
      <c r="G515" s="5">
        <v>1098.65138</v>
      </c>
      <c r="H515" s="6">
        <f t="shared" si="33"/>
        <v>-0.28033799134499193</v>
      </c>
      <c r="I515" s="5">
        <v>943.66507000000001</v>
      </c>
      <c r="J515" s="6">
        <f t="shared" si="34"/>
        <v>0.16423868481218662</v>
      </c>
      <c r="K515" s="5">
        <v>12731.20962</v>
      </c>
      <c r="L515" s="5">
        <v>10863.61255</v>
      </c>
      <c r="M515" s="6">
        <f t="shared" si="35"/>
        <v>-0.14669439320723399</v>
      </c>
    </row>
    <row r="516" spans="1:13" x14ac:dyDescent="0.2">
      <c r="A516" s="1" t="s">
        <v>11</v>
      </c>
      <c r="B516" s="1" t="s">
        <v>58</v>
      </c>
      <c r="C516" s="5">
        <v>24.060130000000001</v>
      </c>
      <c r="D516" s="5">
        <v>53.564570000000003</v>
      </c>
      <c r="E516" s="6">
        <f t="shared" si="32"/>
        <v>1.2262793260053044</v>
      </c>
      <c r="F516" s="5">
        <v>180.77315999999999</v>
      </c>
      <c r="G516" s="5">
        <v>157.80825999999999</v>
      </c>
      <c r="H516" s="6">
        <f t="shared" si="33"/>
        <v>-0.12703711104015658</v>
      </c>
      <c r="I516" s="5">
        <v>705.61231999999995</v>
      </c>
      <c r="J516" s="6">
        <f t="shared" si="34"/>
        <v>-0.77635274282059019</v>
      </c>
      <c r="K516" s="5">
        <v>2906.3831300000002</v>
      </c>
      <c r="L516" s="5">
        <v>2970.3345399999998</v>
      </c>
      <c r="M516" s="6">
        <f t="shared" si="35"/>
        <v>2.2003778283697706E-2</v>
      </c>
    </row>
    <row r="517" spans="1:13" x14ac:dyDescent="0.2">
      <c r="A517" s="1" t="s">
        <v>12</v>
      </c>
      <c r="B517" s="1" t="s">
        <v>58</v>
      </c>
      <c r="C517" s="5">
        <v>0</v>
      </c>
      <c r="D517" s="5">
        <v>22.334</v>
      </c>
      <c r="E517" s="6" t="str">
        <f t="shared" si="32"/>
        <v/>
      </c>
      <c r="F517" s="5">
        <v>85.216989999999996</v>
      </c>
      <c r="G517" s="5">
        <v>87.62</v>
      </c>
      <c r="H517" s="6">
        <f t="shared" si="33"/>
        <v>2.8198719527643634E-2</v>
      </c>
      <c r="I517" s="5">
        <v>264.91714999999999</v>
      </c>
      <c r="J517" s="6">
        <f t="shared" si="34"/>
        <v>-0.66925508597687999</v>
      </c>
      <c r="K517" s="5">
        <v>909.43951000000004</v>
      </c>
      <c r="L517" s="5">
        <v>1242.3107199999999</v>
      </c>
      <c r="M517" s="6">
        <f t="shared" si="35"/>
        <v>0.36601797738037556</v>
      </c>
    </row>
    <row r="518" spans="1:13" x14ac:dyDescent="0.2">
      <c r="A518" s="1" t="s">
        <v>13</v>
      </c>
      <c r="B518" s="1" t="s">
        <v>58</v>
      </c>
      <c r="C518" s="5">
        <v>0</v>
      </c>
      <c r="D518" s="5">
        <v>0</v>
      </c>
      <c r="E518" s="6" t="str">
        <f t="shared" si="32"/>
        <v/>
      </c>
      <c r="F518" s="5">
        <v>0</v>
      </c>
      <c r="G518" s="5">
        <v>0</v>
      </c>
      <c r="H518" s="6" t="str">
        <f t="shared" si="33"/>
        <v/>
      </c>
      <c r="I518" s="5">
        <v>0</v>
      </c>
      <c r="J518" s="6" t="str">
        <f t="shared" si="34"/>
        <v/>
      </c>
      <c r="K518" s="5">
        <v>0.35</v>
      </c>
      <c r="L518" s="5">
        <v>6.1799999999999997E-3</v>
      </c>
      <c r="M518" s="6">
        <f t="shared" si="35"/>
        <v>-0.98234285714285718</v>
      </c>
    </row>
    <row r="519" spans="1:13" x14ac:dyDescent="0.2">
      <c r="A519" s="1" t="s">
        <v>14</v>
      </c>
      <c r="B519" s="1" t="s">
        <v>58</v>
      </c>
      <c r="C519" s="5">
        <v>4.75115</v>
      </c>
      <c r="D519" s="5">
        <v>2.8218999999999999</v>
      </c>
      <c r="E519" s="6">
        <f t="shared" si="32"/>
        <v>-0.406059585574019</v>
      </c>
      <c r="F519" s="5">
        <v>978.51311999999996</v>
      </c>
      <c r="G519" s="5">
        <v>458.47663</v>
      </c>
      <c r="H519" s="6">
        <f t="shared" si="33"/>
        <v>-0.5314558173731998</v>
      </c>
      <c r="I519" s="5">
        <v>753.92564000000004</v>
      </c>
      <c r="J519" s="6">
        <f t="shared" si="34"/>
        <v>-0.39188083588721034</v>
      </c>
      <c r="K519" s="5">
        <v>7412.3797699999996</v>
      </c>
      <c r="L519" s="5">
        <v>6846.3110900000001</v>
      </c>
      <c r="M519" s="6">
        <f t="shared" si="35"/>
        <v>-7.6368008327236558E-2</v>
      </c>
    </row>
    <row r="520" spans="1:13" x14ac:dyDescent="0.2">
      <c r="A520" s="1" t="s">
        <v>15</v>
      </c>
      <c r="B520" s="1" t="s">
        <v>58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0</v>
      </c>
      <c r="H520" s="6" t="str">
        <f t="shared" si="33"/>
        <v/>
      </c>
      <c r="I520" s="5">
        <v>0</v>
      </c>
      <c r="J520" s="6" t="str">
        <f t="shared" si="34"/>
        <v/>
      </c>
      <c r="K520" s="5">
        <v>3.3</v>
      </c>
      <c r="L520" s="5">
        <v>1.6497299999999999</v>
      </c>
      <c r="M520" s="6">
        <f t="shared" si="35"/>
        <v>-0.50008181818181818</v>
      </c>
    </row>
    <row r="521" spans="1:13" x14ac:dyDescent="0.2">
      <c r="A521" s="1" t="s">
        <v>16</v>
      </c>
      <c r="B521" s="1" t="s">
        <v>58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0</v>
      </c>
      <c r="H521" s="6" t="str">
        <f t="shared" si="33"/>
        <v/>
      </c>
      <c r="I521" s="5">
        <v>0</v>
      </c>
      <c r="J521" s="6" t="str">
        <f t="shared" si="34"/>
        <v/>
      </c>
      <c r="K521" s="5">
        <v>0</v>
      </c>
      <c r="L521" s="5">
        <v>13.525119999999999</v>
      </c>
      <c r="M521" s="6" t="str">
        <f t="shared" si="35"/>
        <v/>
      </c>
    </row>
    <row r="522" spans="1:13" x14ac:dyDescent="0.2">
      <c r="A522" s="1" t="s">
        <v>17</v>
      </c>
      <c r="B522" s="1" t="s">
        <v>58</v>
      </c>
      <c r="C522" s="5">
        <v>0</v>
      </c>
      <c r="D522" s="5">
        <v>0</v>
      </c>
      <c r="E522" s="6" t="str">
        <f t="shared" si="32"/>
        <v/>
      </c>
      <c r="F522" s="5">
        <v>30.201699999999999</v>
      </c>
      <c r="G522" s="5">
        <v>0</v>
      </c>
      <c r="H522" s="6">
        <f t="shared" si="33"/>
        <v>-1</v>
      </c>
      <c r="I522" s="5">
        <v>0</v>
      </c>
      <c r="J522" s="6" t="str">
        <f t="shared" si="34"/>
        <v/>
      </c>
      <c r="K522" s="5">
        <v>49.745750000000001</v>
      </c>
      <c r="L522" s="5">
        <v>9.5425199999999997</v>
      </c>
      <c r="M522" s="6">
        <f t="shared" si="35"/>
        <v>-0.80817416563223998</v>
      </c>
    </row>
    <row r="523" spans="1:13" x14ac:dyDescent="0.2">
      <c r="A523" s="1" t="s">
        <v>18</v>
      </c>
      <c r="B523" s="1" t="s">
        <v>58</v>
      </c>
      <c r="C523" s="5">
        <v>0</v>
      </c>
      <c r="D523" s="5">
        <v>0</v>
      </c>
      <c r="E523" s="6" t="str">
        <f t="shared" si="32"/>
        <v/>
      </c>
      <c r="F523" s="5">
        <v>150.10292000000001</v>
      </c>
      <c r="G523" s="5">
        <v>125.07104</v>
      </c>
      <c r="H523" s="6">
        <f t="shared" si="33"/>
        <v>-0.16676477712758697</v>
      </c>
      <c r="I523" s="5">
        <v>211.90776</v>
      </c>
      <c r="J523" s="6">
        <f t="shared" si="34"/>
        <v>-0.40978546514766612</v>
      </c>
      <c r="K523" s="5">
        <v>2105.67985</v>
      </c>
      <c r="L523" s="5">
        <v>1738.78007</v>
      </c>
      <c r="M523" s="6">
        <f t="shared" si="35"/>
        <v>-0.17424290781905905</v>
      </c>
    </row>
    <row r="524" spans="1:13" x14ac:dyDescent="0.2">
      <c r="A524" s="1" t="s">
        <v>19</v>
      </c>
      <c r="B524" s="1" t="s">
        <v>58</v>
      </c>
      <c r="C524" s="5">
        <v>15.726000000000001</v>
      </c>
      <c r="D524" s="5">
        <v>29.97</v>
      </c>
      <c r="E524" s="6">
        <f t="shared" si="32"/>
        <v>0.9057611598626476</v>
      </c>
      <c r="F524" s="5">
        <v>1230.5322699999999</v>
      </c>
      <c r="G524" s="5">
        <v>840.17276000000004</v>
      </c>
      <c r="H524" s="6">
        <f t="shared" si="33"/>
        <v>-0.31722817801438064</v>
      </c>
      <c r="I524" s="5">
        <v>1279.14814</v>
      </c>
      <c r="J524" s="6">
        <f t="shared" si="34"/>
        <v>-0.34317790588352026</v>
      </c>
      <c r="K524" s="5">
        <v>10814.520350000001</v>
      </c>
      <c r="L524" s="5">
        <v>9976.2311900000004</v>
      </c>
      <c r="M524" s="6">
        <f t="shared" si="35"/>
        <v>-7.7515149342707534E-2</v>
      </c>
    </row>
    <row r="525" spans="1:13" x14ac:dyDescent="0.2">
      <c r="A525" s="1" t="s">
        <v>20</v>
      </c>
      <c r="B525" s="1" t="s">
        <v>58</v>
      </c>
      <c r="C525" s="5">
        <v>0.56733</v>
      </c>
      <c r="D525" s="5">
        <v>87.5</v>
      </c>
      <c r="E525" s="6">
        <f t="shared" si="32"/>
        <v>153.23122345019652</v>
      </c>
      <c r="F525" s="5">
        <v>64.053669999999997</v>
      </c>
      <c r="G525" s="5">
        <v>117.17506</v>
      </c>
      <c r="H525" s="6">
        <f t="shared" si="33"/>
        <v>0.82932625093925161</v>
      </c>
      <c r="I525" s="5">
        <v>49.074249999999999</v>
      </c>
      <c r="J525" s="6">
        <f t="shared" si="34"/>
        <v>1.3877096440597665</v>
      </c>
      <c r="K525" s="5">
        <v>1645.52235</v>
      </c>
      <c r="L525" s="5">
        <v>797.47897</v>
      </c>
      <c r="M525" s="6">
        <f t="shared" si="35"/>
        <v>-0.51536424284969451</v>
      </c>
    </row>
    <row r="526" spans="1:13" x14ac:dyDescent="0.2">
      <c r="A526" s="1" t="s">
        <v>21</v>
      </c>
      <c r="B526" s="1" t="s">
        <v>58</v>
      </c>
      <c r="C526" s="5">
        <v>2.6868500000000002</v>
      </c>
      <c r="D526" s="5">
        <v>11.425000000000001</v>
      </c>
      <c r="E526" s="6">
        <f t="shared" si="32"/>
        <v>3.2521912276457563</v>
      </c>
      <c r="F526" s="5">
        <v>1556.9343200000001</v>
      </c>
      <c r="G526" s="5">
        <v>702.87456999999995</v>
      </c>
      <c r="H526" s="6">
        <f t="shared" si="33"/>
        <v>-0.54855220225346435</v>
      </c>
      <c r="I526" s="5">
        <v>375.4246</v>
      </c>
      <c r="J526" s="6">
        <f t="shared" si="34"/>
        <v>0.8722123430377231</v>
      </c>
      <c r="K526" s="5">
        <v>6931.5176700000002</v>
      </c>
      <c r="L526" s="5">
        <v>5507.7815199999995</v>
      </c>
      <c r="M526" s="6">
        <f t="shared" si="35"/>
        <v>-0.20540034921385419</v>
      </c>
    </row>
    <row r="527" spans="1:13" x14ac:dyDescent="0.2">
      <c r="A527" s="1" t="s">
        <v>22</v>
      </c>
      <c r="B527" s="1" t="s">
        <v>58</v>
      </c>
      <c r="C527" s="5">
        <v>0</v>
      </c>
      <c r="D527" s="5">
        <v>0</v>
      </c>
      <c r="E527" s="6" t="str">
        <f t="shared" si="32"/>
        <v/>
      </c>
      <c r="F527" s="5">
        <v>0</v>
      </c>
      <c r="G527" s="5">
        <v>29.96</v>
      </c>
      <c r="H527" s="6" t="str">
        <f t="shared" si="33"/>
        <v/>
      </c>
      <c r="I527" s="5">
        <v>0</v>
      </c>
      <c r="J527" s="6" t="str">
        <f t="shared" si="34"/>
        <v/>
      </c>
      <c r="K527" s="5">
        <v>115.90571</v>
      </c>
      <c r="L527" s="5">
        <v>35.207509999999999</v>
      </c>
      <c r="M527" s="6">
        <f t="shared" si="35"/>
        <v>-0.69624007307319025</v>
      </c>
    </row>
    <row r="528" spans="1:13" x14ac:dyDescent="0.2">
      <c r="A528" s="1" t="s">
        <v>23</v>
      </c>
      <c r="B528" s="1" t="s">
        <v>58</v>
      </c>
      <c r="C528" s="5">
        <v>5.2599400000000003</v>
      </c>
      <c r="D528" s="5">
        <v>0</v>
      </c>
      <c r="E528" s="6">
        <f t="shared" si="32"/>
        <v>-1</v>
      </c>
      <c r="F528" s="5">
        <v>13.745950000000001</v>
      </c>
      <c r="G528" s="5">
        <v>12.29097</v>
      </c>
      <c r="H528" s="6">
        <f t="shared" si="33"/>
        <v>-0.10584790429180968</v>
      </c>
      <c r="I528" s="5">
        <v>28.34742</v>
      </c>
      <c r="J528" s="6">
        <f t="shared" si="34"/>
        <v>-0.56641662627498368</v>
      </c>
      <c r="K528" s="5">
        <v>556.99455</v>
      </c>
      <c r="L528" s="5">
        <v>439.77296000000001</v>
      </c>
      <c r="M528" s="6">
        <f t="shared" si="35"/>
        <v>-0.21045374680955131</v>
      </c>
    </row>
    <row r="529" spans="1:13" x14ac:dyDescent="0.2">
      <c r="A529" s="1" t="s">
        <v>24</v>
      </c>
      <c r="B529" s="1" t="s">
        <v>58</v>
      </c>
      <c r="C529" s="5">
        <v>201.38140999999999</v>
      </c>
      <c r="D529" s="5">
        <v>0</v>
      </c>
      <c r="E529" s="6">
        <f t="shared" si="32"/>
        <v>-1</v>
      </c>
      <c r="F529" s="5">
        <v>5290.5523599999997</v>
      </c>
      <c r="G529" s="5">
        <v>4926.6671500000002</v>
      </c>
      <c r="H529" s="6">
        <f t="shared" si="33"/>
        <v>-6.8780192546851526E-2</v>
      </c>
      <c r="I529" s="5">
        <v>6559.2292699999998</v>
      </c>
      <c r="J529" s="6">
        <f t="shared" si="34"/>
        <v>-0.2488954193851497</v>
      </c>
      <c r="K529" s="5">
        <v>63018.268219999998</v>
      </c>
      <c r="L529" s="5">
        <v>56721.699220000002</v>
      </c>
      <c r="M529" s="6">
        <f t="shared" si="35"/>
        <v>-9.9916566701235721E-2</v>
      </c>
    </row>
    <row r="530" spans="1:13" x14ac:dyDescent="0.2">
      <c r="A530" s="1" t="s">
        <v>25</v>
      </c>
      <c r="B530" s="1" t="s">
        <v>58</v>
      </c>
      <c r="C530" s="5">
        <v>3.3</v>
      </c>
      <c r="D530" s="5">
        <v>30.358080000000001</v>
      </c>
      <c r="E530" s="6">
        <f t="shared" si="32"/>
        <v>8.1994181818181833</v>
      </c>
      <c r="F530" s="5">
        <v>122.17156</v>
      </c>
      <c r="G530" s="5">
        <v>151.16718</v>
      </c>
      <c r="H530" s="6">
        <f t="shared" si="33"/>
        <v>0.23733526853549214</v>
      </c>
      <c r="I530" s="5">
        <v>106.73672000000001</v>
      </c>
      <c r="J530" s="6">
        <f t="shared" si="34"/>
        <v>0.4162621823117667</v>
      </c>
      <c r="K530" s="5">
        <v>943.92314999999996</v>
      </c>
      <c r="L530" s="5">
        <v>872.20330999999999</v>
      </c>
      <c r="M530" s="6">
        <f t="shared" si="35"/>
        <v>-7.598059227597076E-2</v>
      </c>
    </row>
    <row r="531" spans="1:13" x14ac:dyDescent="0.2">
      <c r="A531" s="1" t="s">
        <v>26</v>
      </c>
      <c r="B531" s="1" t="s">
        <v>58</v>
      </c>
      <c r="C531" s="5">
        <v>42.519649999999999</v>
      </c>
      <c r="D531" s="5">
        <v>9.5698000000000008</v>
      </c>
      <c r="E531" s="6">
        <f t="shared" si="32"/>
        <v>-0.77493229600902169</v>
      </c>
      <c r="F531" s="5">
        <v>194.97838999999999</v>
      </c>
      <c r="G531" s="5">
        <v>167.91515000000001</v>
      </c>
      <c r="H531" s="6">
        <f t="shared" si="33"/>
        <v>-0.13880122817713281</v>
      </c>
      <c r="I531" s="5">
        <v>238.23240000000001</v>
      </c>
      <c r="J531" s="6">
        <f t="shared" si="34"/>
        <v>-0.29516241283721267</v>
      </c>
      <c r="K531" s="5">
        <v>2765.26154</v>
      </c>
      <c r="L531" s="5">
        <v>1864.25062</v>
      </c>
      <c r="M531" s="6">
        <f t="shared" si="35"/>
        <v>-0.32583208024511123</v>
      </c>
    </row>
    <row r="532" spans="1:13" x14ac:dyDescent="0.2">
      <c r="A532" s="1" t="s">
        <v>27</v>
      </c>
      <c r="B532" s="1" t="s">
        <v>58</v>
      </c>
      <c r="C532" s="5">
        <v>0</v>
      </c>
      <c r="D532" s="5">
        <v>0</v>
      </c>
      <c r="E532" s="6" t="str">
        <f t="shared" si="32"/>
        <v/>
      </c>
      <c r="F532" s="5">
        <v>127.50627</v>
      </c>
      <c r="G532" s="5">
        <v>539.10473999999999</v>
      </c>
      <c r="H532" s="6">
        <f t="shared" si="33"/>
        <v>3.2280645492962812</v>
      </c>
      <c r="I532" s="5">
        <v>450.99626000000001</v>
      </c>
      <c r="J532" s="6">
        <f t="shared" si="34"/>
        <v>0.19536410346285349</v>
      </c>
      <c r="K532" s="5">
        <v>5213.2245499999999</v>
      </c>
      <c r="L532" s="5">
        <v>21112.474320000001</v>
      </c>
      <c r="M532" s="6">
        <f t="shared" si="35"/>
        <v>3.049791854831958</v>
      </c>
    </row>
    <row r="533" spans="1:13" x14ac:dyDescent="0.2">
      <c r="A533" s="1" t="s">
        <v>28</v>
      </c>
      <c r="B533" s="1" t="s">
        <v>58</v>
      </c>
      <c r="C533" s="5">
        <v>0</v>
      </c>
      <c r="D533" s="5">
        <v>0</v>
      </c>
      <c r="E533" s="6" t="str">
        <f t="shared" si="32"/>
        <v/>
      </c>
      <c r="F533" s="5">
        <v>1907.2190000000001</v>
      </c>
      <c r="G533" s="5">
        <v>706.53141000000005</v>
      </c>
      <c r="H533" s="6">
        <f t="shared" si="33"/>
        <v>-0.62954888243038687</v>
      </c>
      <c r="I533" s="5">
        <v>580.87738999999999</v>
      </c>
      <c r="J533" s="6">
        <f t="shared" si="34"/>
        <v>0.21631762943983768</v>
      </c>
      <c r="K533" s="5">
        <v>9308.7275100000006</v>
      </c>
      <c r="L533" s="5">
        <v>8002.1029200000003</v>
      </c>
      <c r="M533" s="6">
        <f t="shared" si="35"/>
        <v>-0.1403655428302466</v>
      </c>
    </row>
    <row r="534" spans="1:13" x14ac:dyDescent="0.2">
      <c r="A534" s="1" t="s">
        <v>29</v>
      </c>
      <c r="B534" s="1" t="s">
        <v>58</v>
      </c>
      <c r="C534" s="5">
        <v>0</v>
      </c>
      <c r="D534" s="5">
        <v>19.277999999999999</v>
      </c>
      <c r="E534" s="6" t="str">
        <f t="shared" si="32"/>
        <v/>
      </c>
      <c r="F534" s="5">
        <v>1179.675</v>
      </c>
      <c r="G534" s="5">
        <v>230.44499999999999</v>
      </c>
      <c r="H534" s="6">
        <f t="shared" si="33"/>
        <v>-0.80465382414648101</v>
      </c>
      <c r="I534" s="5">
        <v>353.64600000000002</v>
      </c>
      <c r="J534" s="6">
        <f t="shared" si="34"/>
        <v>-0.3483737975263399</v>
      </c>
      <c r="K534" s="5">
        <v>7706.1130000000003</v>
      </c>
      <c r="L534" s="5">
        <v>3566.009</v>
      </c>
      <c r="M534" s="6">
        <f t="shared" si="35"/>
        <v>-0.53724932401069125</v>
      </c>
    </row>
    <row r="535" spans="1:13" x14ac:dyDescent="0.2">
      <c r="A535" s="1" t="s">
        <v>30</v>
      </c>
      <c r="B535" s="1" t="s">
        <v>58</v>
      </c>
      <c r="C535" s="5">
        <v>0</v>
      </c>
      <c r="D535" s="5">
        <v>0</v>
      </c>
      <c r="E535" s="6" t="str">
        <f t="shared" si="32"/>
        <v/>
      </c>
      <c r="F535" s="5">
        <v>0</v>
      </c>
      <c r="G535" s="5">
        <v>0</v>
      </c>
      <c r="H535" s="6" t="str">
        <f t="shared" si="33"/>
        <v/>
      </c>
      <c r="I535" s="5">
        <v>0</v>
      </c>
      <c r="J535" s="6" t="str">
        <f t="shared" si="34"/>
        <v/>
      </c>
      <c r="K535" s="5">
        <v>0.49706</v>
      </c>
      <c r="L535" s="5">
        <v>0</v>
      </c>
      <c r="M535" s="6">
        <f t="shared" si="35"/>
        <v>-1</v>
      </c>
    </row>
    <row r="536" spans="1:13" x14ac:dyDescent="0.2">
      <c r="A536" s="1" t="s">
        <v>31</v>
      </c>
      <c r="B536" s="1" t="s">
        <v>58</v>
      </c>
      <c r="C536" s="5">
        <v>0</v>
      </c>
      <c r="D536" s="5">
        <v>0</v>
      </c>
      <c r="E536" s="6" t="str">
        <f t="shared" si="32"/>
        <v/>
      </c>
      <c r="F536" s="5">
        <v>6.3719999999999999E-2</v>
      </c>
      <c r="G536" s="5">
        <v>2.0284900000000001</v>
      </c>
      <c r="H536" s="6">
        <f t="shared" si="33"/>
        <v>30.834431889516637</v>
      </c>
      <c r="I536" s="5">
        <v>25.299299999999999</v>
      </c>
      <c r="J536" s="6">
        <f t="shared" si="34"/>
        <v>-0.91982031123390762</v>
      </c>
      <c r="K536" s="5">
        <v>6.6521400000000002</v>
      </c>
      <c r="L536" s="5">
        <v>116.71235</v>
      </c>
      <c r="M536" s="6">
        <f t="shared" si="35"/>
        <v>16.545083236372054</v>
      </c>
    </row>
    <row r="537" spans="1:13" x14ac:dyDescent="0.2">
      <c r="A537" s="1" t="s">
        <v>32</v>
      </c>
      <c r="B537" s="1" t="s">
        <v>58</v>
      </c>
      <c r="C537" s="5">
        <v>0</v>
      </c>
      <c r="D537" s="5">
        <v>0</v>
      </c>
      <c r="E537" s="6" t="str">
        <f t="shared" si="32"/>
        <v/>
      </c>
      <c r="F537" s="5">
        <v>0</v>
      </c>
      <c r="G537" s="5">
        <v>0.14849999999999999</v>
      </c>
      <c r="H537" s="6" t="str">
        <f t="shared" si="33"/>
        <v/>
      </c>
      <c r="I537" s="5">
        <v>0</v>
      </c>
      <c r="J537" s="6" t="str">
        <f t="shared" si="34"/>
        <v/>
      </c>
      <c r="K537" s="5">
        <v>2180.16302</v>
      </c>
      <c r="L537" s="5">
        <v>2399.35295</v>
      </c>
      <c r="M537" s="6">
        <f t="shared" si="35"/>
        <v>0.10053832121232853</v>
      </c>
    </row>
    <row r="538" spans="1:13" x14ac:dyDescent="0.2">
      <c r="A538" s="1" t="s">
        <v>33</v>
      </c>
      <c r="B538" s="1" t="s">
        <v>58</v>
      </c>
      <c r="C538" s="5">
        <v>0</v>
      </c>
      <c r="D538" s="5">
        <v>0</v>
      </c>
      <c r="E538" s="6" t="str">
        <f t="shared" si="32"/>
        <v/>
      </c>
      <c r="F538" s="5">
        <v>0</v>
      </c>
      <c r="G538" s="5">
        <v>0</v>
      </c>
      <c r="H538" s="6" t="str">
        <f t="shared" si="33"/>
        <v/>
      </c>
      <c r="I538" s="5">
        <v>0</v>
      </c>
      <c r="J538" s="6" t="str">
        <f t="shared" si="34"/>
        <v/>
      </c>
      <c r="K538" s="5">
        <v>0.20230999999999999</v>
      </c>
      <c r="L538" s="5">
        <v>0</v>
      </c>
      <c r="M538" s="6">
        <f t="shared" si="35"/>
        <v>-1</v>
      </c>
    </row>
    <row r="539" spans="1:13" x14ac:dyDescent="0.2">
      <c r="A539" s="2" t="s">
        <v>34</v>
      </c>
      <c r="B539" s="2" t="s">
        <v>58</v>
      </c>
      <c r="C539" s="7">
        <v>352.29588000000001</v>
      </c>
      <c r="D539" s="7">
        <v>299.48406999999997</v>
      </c>
      <c r="E539" s="8">
        <f t="shared" si="32"/>
        <v>-0.14990754362497805</v>
      </c>
      <c r="F539" s="7">
        <v>15395.22654</v>
      </c>
      <c r="G539" s="7">
        <v>11389.889709999999</v>
      </c>
      <c r="H539" s="8">
        <f t="shared" si="33"/>
        <v>-0.26016744992958063</v>
      </c>
      <c r="I539" s="7">
        <v>13630.00878</v>
      </c>
      <c r="J539" s="8">
        <f t="shared" si="34"/>
        <v>-0.1643519902413445</v>
      </c>
      <c r="K539" s="7">
        <v>146194.04123</v>
      </c>
      <c r="L539" s="7">
        <v>140110.1459</v>
      </c>
      <c r="M539" s="8">
        <f t="shared" si="35"/>
        <v>-4.1615207287611033E-2</v>
      </c>
    </row>
    <row r="540" spans="1:13" x14ac:dyDescent="0.2">
      <c r="A540" s="1" t="s">
        <v>8</v>
      </c>
      <c r="B540" s="1" t="s">
        <v>59</v>
      </c>
      <c r="C540" s="5">
        <v>655.20578</v>
      </c>
      <c r="D540" s="5">
        <v>2007.77989</v>
      </c>
      <c r="E540" s="6">
        <f t="shared" si="32"/>
        <v>2.0643500886088031</v>
      </c>
      <c r="F540" s="5">
        <v>26830.20321</v>
      </c>
      <c r="G540" s="5">
        <v>23395.112349999999</v>
      </c>
      <c r="H540" s="6">
        <f t="shared" si="33"/>
        <v>-0.12803074330498143</v>
      </c>
      <c r="I540" s="5">
        <v>23547.47005</v>
      </c>
      <c r="J540" s="6">
        <f t="shared" si="34"/>
        <v>-6.4702364914994703E-3</v>
      </c>
      <c r="K540" s="5">
        <v>311836.62815</v>
      </c>
      <c r="L540" s="5">
        <v>232461.43182</v>
      </c>
      <c r="M540" s="6">
        <f t="shared" si="35"/>
        <v>-0.25454096525126246</v>
      </c>
    </row>
    <row r="541" spans="1:13" x14ac:dyDescent="0.2">
      <c r="A541" s="1" t="s">
        <v>10</v>
      </c>
      <c r="B541" s="1" t="s">
        <v>59</v>
      </c>
      <c r="C541" s="5">
        <v>8.8737700000000004</v>
      </c>
      <c r="D541" s="5">
        <v>91.470650000000006</v>
      </c>
      <c r="E541" s="6">
        <f t="shared" si="32"/>
        <v>9.3079807116930002</v>
      </c>
      <c r="F541" s="5">
        <v>787.03333999999995</v>
      </c>
      <c r="G541" s="5">
        <v>724.47473000000002</v>
      </c>
      <c r="H541" s="6">
        <f t="shared" si="33"/>
        <v>-7.9486607263676956E-2</v>
      </c>
      <c r="I541" s="5">
        <v>832.92989999999998</v>
      </c>
      <c r="J541" s="6">
        <f t="shared" si="34"/>
        <v>-0.13020924089770336</v>
      </c>
      <c r="K541" s="5">
        <v>7408.9214099999999</v>
      </c>
      <c r="L541" s="5">
        <v>7870.6079399999999</v>
      </c>
      <c r="M541" s="6">
        <f t="shared" si="35"/>
        <v>6.2314944976586073E-2</v>
      </c>
    </row>
    <row r="542" spans="1:13" x14ac:dyDescent="0.2">
      <c r="A542" s="1" t="s">
        <v>11</v>
      </c>
      <c r="B542" s="1" t="s">
        <v>59</v>
      </c>
      <c r="C542" s="5">
        <v>778.78394000000003</v>
      </c>
      <c r="D542" s="5">
        <v>870.76274000000001</v>
      </c>
      <c r="E542" s="6">
        <f t="shared" si="32"/>
        <v>0.11810567125973348</v>
      </c>
      <c r="F542" s="5">
        <v>24968.622650000001</v>
      </c>
      <c r="G542" s="5">
        <v>18491.63609</v>
      </c>
      <c r="H542" s="6">
        <f t="shared" si="33"/>
        <v>-0.25940504010941112</v>
      </c>
      <c r="I542" s="5">
        <v>20554.51714</v>
      </c>
      <c r="J542" s="6">
        <f t="shared" si="34"/>
        <v>-0.1003614454160805</v>
      </c>
      <c r="K542" s="5">
        <v>273243.06254999997</v>
      </c>
      <c r="L542" s="5">
        <v>193252.64603</v>
      </c>
      <c r="M542" s="6">
        <f t="shared" si="35"/>
        <v>-0.29274454682765372</v>
      </c>
    </row>
    <row r="543" spans="1:13" x14ac:dyDescent="0.2">
      <c r="A543" s="1" t="s">
        <v>12</v>
      </c>
      <c r="B543" s="1" t="s">
        <v>59</v>
      </c>
      <c r="C543" s="5">
        <v>6.5765000000000002</v>
      </c>
      <c r="D543" s="5">
        <v>2.8158300000000001</v>
      </c>
      <c r="E543" s="6">
        <f t="shared" si="32"/>
        <v>-0.57183456245723407</v>
      </c>
      <c r="F543" s="5">
        <v>257.99941000000001</v>
      </c>
      <c r="G543" s="5">
        <v>196.49074999999999</v>
      </c>
      <c r="H543" s="6">
        <f t="shared" si="33"/>
        <v>-0.23840620410721103</v>
      </c>
      <c r="I543" s="5">
        <v>374.69812000000002</v>
      </c>
      <c r="J543" s="6">
        <f t="shared" si="34"/>
        <v>-0.47560251970306122</v>
      </c>
      <c r="K543" s="5">
        <v>2199.36294</v>
      </c>
      <c r="L543" s="5">
        <v>2637.8991599999999</v>
      </c>
      <c r="M543" s="6">
        <f t="shared" si="35"/>
        <v>0.19939238405099258</v>
      </c>
    </row>
    <row r="544" spans="1:13" x14ac:dyDescent="0.2">
      <c r="A544" s="1" t="s">
        <v>13</v>
      </c>
      <c r="B544" s="1" t="s">
        <v>59</v>
      </c>
      <c r="C544" s="5">
        <v>0</v>
      </c>
      <c r="D544" s="5">
        <v>0</v>
      </c>
      <c r="E544" s="6" t="str">
        <f t="shared" si="32"/>
        <v/>
      </c>
      <c r="F544" s="5">
        <v>0.88827999999999996</v>
      </c>
      <c r="G544" s="5">
        <v>1.25248</v>
      </c>
      <c r="H544" s="6">
        <f t="shared" si="33"/>
        <v>0.4100058540099969</v>
      </c>
      <c r="I544" s="5">
        <v>10.12642</v>
      </c>
      <c r="J544" s="6">
        <f t="shared" si="34"/>
        <v>-0.87631561795777779</v>
      </c>
      <c r="K544" s="5">
        <v>198.34249</v>
      </c>
      <c r="L544" s="5">
        <v>124.44728000000001</v>
      </c>
      <c r="M544" s="6">
        <f t="shared" si="35"/>
        <v>-0.37256369021080649</v>
      </c>
    </row>
    <row r="545" spans="1:13" x14ac:dyDescent="0.2">
      <c r="A545" s="1" t="s">
        <v>14</v>
      </c>
      <c r="B545" s="1" t="s">
        <v>59</v>
      </c>
      <c r="C545" s="5">
        <v>718.40407000000005</v>
      </c>
      <c r="D545" s="5">
        <v>1215.7679900000001</v>
      </c>
      <c r="E545" s="6">
        <f t="shared" si="32"/>
        <v>0.69231779268733806</v>
      </c>
      <c r="F545" s="5">
        <v>43410.619050000001</v>
      </c>
      <c r="G545" s="5">
        <v>26980.827239999999</v>
      </c>
      <c r="H545" s="6">
        <f t="shared" si="33"/>
        <v>-0.37847402708255096</v>
      </c>
      <c r="I545" s="5">
        <v>31243.797620000001</v>
      </c>
      <c r="J545" s="6">
        <f t="shared" si="34"/>
        <v>-0.13644213267055472</v>
      </c>
      <c r="K545" s="5">
        <v>340500.08162000001</v>
      </c>
      <c r="L545" s="5">
        <v>285068.12336000003</v>
      </c>
      <c r="M545" s="6">
        <f t="shared" si="35"/>
        <v>-0.16279572679181431</v>
      </c>
    </row>
    <row r="546" spans="1:13" x14ac:dyDescent="0.2">
      <c r="A546" s="1" t="s">
        <v>15</v>
      </c>
      <c r="B546" s="1" t="s">
        <v>59</v>
      </c>
      <c r="C546" s="5">
        <v>0</v>
      </c>
      <c r="D546" s="5">
        <v>0</v>
      </c>
      <c r="E546" s="6" t="str">
        <f t="shared" si="32"/>
        <v/>
      </c>
      <c r="F546" s="5">
        <v>355.29991999999999</v>
      </c>
      <c r="G546" s="5">
        <v>942.80028000000004</v>
      </c>
      <c r="H546" s="6">
        <f t="shared" si="33"/>
        <v>1.6535336118285646</v>
      </c>
      <c r="I546" s="5">
        <v>548.27634</v>
      </c>
      <c r="J546" s="6">
        <f t="shared" si="34"/>
        <v>0.71957133878875768</v>
      </c>
      <c r="K546" s="5">
        <v>4765.9765399999997</v>
      </c>
      <c r="L546" s="5">
        <v>5573.6091399999996</v>
      </c>
      <c r="M546" s="6">
        <f t="shared" si="35"/>
        <v>0.16945794701708716</v>
      </c>
    </row>
    <row r="547" spans="1:13" x14ac:dyDescent="0.2">
      <c r="A547" s="1" t="s">
        <v>16</v>
      </c>
      <c r="B547" s="1" t="s">
        <v>59</v>
      </c>
      <c r="C547" s="5">
        <v>0</v>
      </c>
      <c r="D547" s="5">
        <v>0</v>
      </c>
      <c r="E547" s="6" t="str">
        <f t="shared" si="32"/>
        <v/>
      </c>
      <c r="F547" s="5">
        <v>0</v>
      </c>
      <c r="G547" s="5">
        <v>0</v>
      </c>
      <c r="H547" s="6" t="str">
        <f t="shared" si="33"/>
        <v/>
      </c>
      <c r="I547" s="5">
        <v>0</v>
      </c>
      <c r="J547" s="6" t="str">
        <f t="shared" si="34"/>
        <v/>
      </c>
      <c r="K547" s="5">
        <v>0</v>
      </c>
      <c r="L547" s="5">
        <v>35.745600000000003</v>
      </c>
      <c r="M547" s="6" t="str">
        <f t="shared" si="35"/>
        <v/>
      </c>
    </row>
    <row r="548" spans="1:13" x14ac:dyDescent="0.2">
      <c r="A548" s="1" t="s">
        <v>17</v>
      </c>
      <c r="B548" s="1" t="s">
        <v>59</v>
      </c>
      <c r="C548" s="5">
        <v>51.454039999999999</v>
      </c>
      <c r="D548" s="5">
        <v>76.984740000000002</v>
      </c>
      <c r="E548" s="6">
        <f t="shared" si="32"/>
        <v>0.49618455615924439</v>
      </c>
      <c r="F548" s="5">
        <v>1855.17805</v>
      </c>
      <c r="G548" s="5">
        <v>1332.40769</v>
      </c>
      <c r="H548" s="6">
        <f t="shared" si="33"/>
        <v>-0.28178985839122017</v>
      </c>
      <c r="I548" s="5">
        <v>1720.2656899999999</v>
      </c>
      <c r="J548" s="6">
        <f t="shared" si="34"/>
        <v>-0.22546400957400947</v>
      </c>
      <c r="K548" s="5">
        <v>20411.4087</v>
      </c>
      <c r="L548" s="5">
        <v>16204.989809999999</v>
      </c>
      <c r="M548" s="6">
        <f t="shared" si="35"/>
        <v>-0.20608175319129252</v>
      </c>
    </row>
    <row r="549" spans="1:13" x14ac:dyDescent="0.2">
      <c r="A549" s="1" t="s">
        <v>18</v>
      </c>
      <c r="B549" s="1" t="s">
        <v>59</v>
      </c>
      <c r="C549" s="5">
        <v>2785.2467700000002</v>
      </c>
      <c r="D549" s="5">
        <v>2071.1762199999998</v>
      </c>
      <c r="E549" s="6">
        <f t="shared" si="32"/>
        <v>-0.25637604455421392</v>
      </c>
      <c r="F549" s="5">
        <v>84846.273390000002</v>
      </c>
      <c r="G549" s="5">
        <v>67511.308099999995</v>
      </c>
      <c r="H549" s="6">
        <f t="shared" si="33"/>
        <v>-0.20431027312559735</v>
      </c>
      <c r="I549" s="5">
        <v>77858.417490000007</v>
      </c>
      <c r="J549" s="6">
        <f t="shared" si="34"/>
        <v>-0.13289647701006735</v>
      </c>
      <c r="K549" s="5">
        <v>780282.95334000001</v>
      </c>
      <c r="L549" s="5">
        <v>664542.90940999996</v>
      </c>
      <c r="M549" s="6">
        <f t="shared" si="35"/>
        <v>-0.14833086309854004</v>
      </c>
    </row>
    <row r="550" spans="1:13" x14ac:dyDescent="0.2">
      <c r="A550" s="1" t="s">
        <v>19</v>
      </c>
      <c r="B550" s="1" t="s">
        <v>59</v>
      </c>
      <c r="C550" s="5">
        <v>43.2</v>
      </c>
      <c r="D550" s="5">
        <v>43.860340000000001</v>
      </c>
      <c r="E550" s="6">
        <f t="shared" si="32"/>
        <v>1.5285648148148034E-2</v>
      </c>
      <c r="F550" s="5">
        <v>1441.2523900000001</v>
      </c>
      <c r="G550" s="5">
        <v>1130.6569099999999</v>
      </c>
      <c r="H550" s="6">
        <f t="shared" si="33"/>
        <v>-0.21550387853996911</v>
      </c>
      <c r="I550" s="5">
        <v>580.70883000000003</v>
      </c>
      <c r="J550" s="6">
        <f t="shared" si="34"/>
        <v>0.94702896114047364</v>
      </c>
      <c r="K550" s="5">
        <v>9837.0235900000007</v>
      </c>
      <c r="L550" s="5">
        <v>8295.3876999999993</v>
      </c>
      <c r="M550" s="6">
        <f t="shared" si="35"/>
        <v>-0.15671771810806456</v>
      </c>
    </row>
    <row r="551" spans="1:13" x14ac:dyDescent="0.2">
      <c r="A551" s="1" t="s">
        <v>20</v>
      </c>
      <c r="B551" s="1" t="s">
        <v>59</v>
      </c>
      <c r="C551" s="5">
        <v>38.455759999999998</v>
      </c>
      <c r="D551" s="5">
        <v>0.17596000000000001</v>
      </c>
      <c r="E551" s="6">
        <f t="shared" si="32"/>
        <v>-0.99542435255472783</v>
      </c>
      <c r="F551" s="5">
        <v>593.95956000000001</v>
      </c>
      <c r="G551" s="5">
        <v>83.799859999999995</v>
      </c>
      <c r="H551" s="6">
        <f t="shared" si="33"/>
        <v>-0.85891318930871319</v>
      </c>
      <c r="I551" s="5">
        <v>52.146009999999997</v>
      </c>
      <c r="J551" s="6">
        <f t="shared" si="34"/>
        <v>0.60702343285708715</v>
      </c>
      <c r="K551" s="5">
        <v>1768.25548</v>
      </c>
      <c r="L551" s="5">
        <v>1425.99171</v>
      </c>
      <c r="M551" s="6">
        <f t="shared" si="35"/>
        <v>-0.19356013532614647</v>
      </c>
    </row>
    <row r="552" spans="1:13" x14ac:dyDescent="0.2">
      <c r="A552" s="1" t="s">
        <v>21</v>
      </c>
      <c r="B552" s="1" t="s">
        <v>59</v>
      </c>
      <c r="C552" s="5">
        <v>129.68645000000001</v>
      </c>
      <c r="D552" s="5">
        <v>91.394509999999997</v>
      </c>
      <c r="E552" s="6">
        <f t="shared" si="32"/>
        <v>-0.29526554239089753</v>
      </c>
      <c r="F552" s="5">
        <v>3564.07629</v>
      </c>
      <c r="G552" s="5">
        <v>2886.5943200000002</v>
      </c>
      <c r="H552" s="6">
        <f t="shared" si="33"/>
        <v>-0.19008627057194671</v>
      </c>
      <c r="I552" s="5">
        <v>3180.3895299999999</v>
      </c>
      <c r="J552" s="6">
        <f t="shared" si="34"/>
        <v>-9.2377115201985882E-2</v>
      </c>
      <c r="K552" s="5">
        <v>25840.550149999999</v>
      </c>
      <c r="L552" s="5">
        <v>24748.576120000002</v>
      </c>
      <c r="M552" s="6">
        <f t="shared" si="35"/>
        <v>-4.2258157185558143E-2</v>
      </c>
    </row>
    <row r="553" spans="1:13" x14ac:dyDescent="0.2">
      <c r="A553" s="1" t="s">
        <v>22</v>
      </c>
      <c r="B553" s="1" t="s">
        <v>59</v>
      </c>
      <c r="C553" s="5">
        <v>0</v>
      </c>
      <c r="D553" s="5">
        <v>96.212469999999996</v>
      </c>
      <c r="E553" s="6" t="str">
        <f t="shared" si="32"/>
        <v/>
      </c>
      <c r="F553" s="5">
        <v>1455.01169</v>
      </c>
      <c r="G553" s="5">
        <v>1544.8272099999999</v>
      </c>
      <c r="H553" s="6">
        <f t="shared" si="33"/>
        <v>6.1728383776765261E-2</v>
      </c>
      <c r="I553" s="5">
        <v>915.87224000000003</v>
      </c>
      <c r="J553" s="6">
        <f t="shared" si="34"/>
        <v>0.68672784535974118</v>
      </c>
      <c r="K553" s="5">
        <v>11592.06445</v>
      </c>
      <c r="L553" s="5">
        <v>10178.83663</v>
      </c>
      <c r="M553" s="6">
        <f t="shared" si="35"/>
        <v>-0.12191338532456142</v>
      </c>
    </row>
    <row r="554" spans="1:13" x14ac:dyDescent="0.2">
      <c r="A554" s="1" t="s">
        <v>23</v>
      </c>
      <c r="B554" s="1" t="s">
        <v>59</v>
      </c>
      <c r="C554" s="5">
        <v>1191.05879</v>
      </c>
      <c r="D554" s="5">
        <v>398.41367000000002</v>
      </c>
      <c r="E554" s="6">
        <f t="shared" si="32"/>
        <v>-0.6654962178651147</v>
      </c>
      <c r="F554" s="5">
        <v>19318.497100000001</v>
      </c>
      <c r="G554" s="5">
        <v>15677.899719999999</v>
      </c>
      <c r="H554" s="6">
        <f t="shared" si="33"/>
        <v>-0.18845137699660919</v>
      </c>
      <c r="I554" s="5">
        <v>16402.821209999998</v>
      </c>
      <c r="J554" s="6">
        <f t="shared" si="34"/>
        <v>-4.4194927245689297E-2</v>
      </c>
      <c r="K554" s="5">
        <v>167054.13522</v>
      </c>
      <c r="L554" s="5">
        <v>146305.37555999999</v>
      </c>
      <c r="M554" s="6">
        <f t="shared" si="35"/>
        <v>-0.12420380754223881</v>
      </c>
    </row>
    <row r="555" spans="1:13" x14ac:dyDescent="0.2">
      <c r="A555" s="1" t="s">
        <v>24</v>
      </c>
      <c r="B555" s="1" t="s">
        <v>59</v>
      </c>
      <c r="C555" s="5">
        <v>2.5297999999999998</v>
      </c>
      <c r="D555" s="5">
        <v>0</v>
      </c>
      <c r="E555" s="6">
        <f t="shared" si="32"/>
        <v>-1</v>
      </c>
      <c r="F555" s="5">
        <v>1705.36645</v>
      </c>
      <c r="G555" s="5">
        <v>2729.59789</v>
      </c>
      <c r="H555" s="6">
        <f t="shared" si="33"/>
        <v>0.6005931686999002</v>
      </c>
      <c r="I555" s="5">
        <v>2477.0366600000002</v>
      </c>
      <c r="J555" s="6">
        <f t="shared" si="34"/>
        <v>0.10196103839658144</v>
      </c>
      <c r="K555" s="5">
        <v>20851.622319999999</v>
      </c>
      <c r="L555" s="5">
        <v>26108.213449999999</v>
      </c>
      <c r="M555" s="6">
        <f t="shared" si="35"/>
        <v>0.25209506720050756</v>
      </c>
    </row>
    <row r="556" spans="1:13" x14ac:dyDescent="0.2">
      <c r="A556" s="1" t="s">
        <v>25</v>
      </c>
      <c r="B556" s="1" t="s">
        <v>59</v>
      </c>
      <c r="C556" s="5">
        <v>0</v>
      </c>
      <c r="D556" s="5">
        <v>16.903089999999999</v>
      </c>
      <c r="E556" s="6" t="str">
        <f t="shared" si="32"/>
        <v/>
      </c>
      <c r="F556" s="5">
        <v>623.31961999999999</v>
      </c>
      <c r="G556" s="5">
        <v>308.64042000000001</v>
      </c>
      <c r="H556" s="6">
        <f t="shared" si="33"/>
        <v>-0.50484404774552094</v>
      </c>
      <c r="I556" s="5">
        <v>112.51006</v>
      </c>
      <c r="J556" s="6">
        <f t="shared" si="34"/>
        <v>1.7432250947159749</v>
      </c>
      <c r="K556" s="5">
        <v>5255.1166400000002</v>
      </c>
      <c r="L556" s="5">
        <v>7588.4854500000001</v>
      </c>
      <c r="M556" s="6">
        <f t="shared" si="35"/>
        <v>0.44401846235709819</v>
      </c>
    </row>
    <row r="557" spans="1:13" x14ac:dyDescent="0.2">
      <c r="A557" s="1" t="s">
        <v>26</v>
      </c>
      <c r="B557" s="1" t="s">
        <v>59</v>
      </c>
      <c r="C557" s="5">
        <v>43.03492</v>
      </c>
      <c r="D557" s="5">
        <v>7.5076400000000003</v>
      </c>
      <c r="E557" s="6">
        <f t="shared" si="32"/>
        <v>-0.82554539429839768</v>
      </c>
      <c r="F557" s="5">
        <v>2837.7216600000002</v>
      </c>
      <c r="G557" s="5">
        <v>2669.7808100000002</v>
      </c>
      <c r="H557" s="6">
        <f t="shared" si="33"/>
        <v>-5.9181579492895042E-2</v>
      </c>
      <c r="I557" s="5">
        <v>3162.2001799999998</v>
      </c>
      <c r="J557" s="6">
        <f t="shared" si="34"/>
        <v>-0.15572049268557042</v>
      </c>
      <c r="K557" s="5">
        <v>28271.31882</v>
      </c>
      <c r="L557" s="5">
        <v>25460.68708</v>
      </c>
      <c r="M557" s="6">
        <f t="shared" si="35"/>
        <v>-9.9416364616555231E-2</v>
      </c>
    </row>
    <row r="558" spans="1:13" x14ac:dyDescent="0.2">
      <c r="A558" s="1" t="s">
        <v>27</v>
      </c>
      <c r="B558" s="1" t="s">
        <v>59</v>
      </c>
      <c r="C558" s="5">
        <v>0</v>
      </c>
      <c r="D558" s="5">
        <v>0</v>
      </c>
      <c r="E558" s="6" t="str">
        <f t="shared" si="32"/>
        <v/>
      </c>
      <c r="F558" s="5">
        <v>0</v>
      </c>
      <c r="G558" s="5">
        <v>6.5666099999999998</v>
      </c>
      <c r="H558" s="6" t="str">
        <f t="shared" si="33"/>
        <v/>
      </c>
      <c r="I558" s="5">
        <v>0</v>
      </c>
      <c r="J558" s="6" t="str">
        <f t="shared" si="34"/>
        <v/>
      </c>
      <c r="K558" s="5">
        <v>7.4829999999999994E-2</v>
      </c>
      <c r="L558" s="5">
        <v>112.23650000000001</v>
      </c>
      <c r="M558" s="6">
        <f t="shared" si="35"/>
        <v>1498.8864091941737</v>
      </c>
    </row>
    <row r="559" spans="1:13" x14ac:dyDescent="0.2">
      <c r="A559" s="1" t="s">
        <v>28</v>
      </c>
      <c r="B559" s="1" t="s">
        <v>59</v>
      </c>
      <c r="C559" s="5">
        <v>185.44072</v>
      </c>
      <c r="D559" s="5">
        <v>0</v>
      </c>
      <c r="E559" s="6">
        <f t="shared" si="32"/>
        <v>-1</v>
      </c>
      <c r="F559" s="5">
        <v>1409.2280599999999</v>
      </c>
      <c r="G559" s="5">
        <v>929.40833999999995</v>
      </c>
      <c r="H559" s="6">
        <f t="shared" si="33"/>
        <v>-0.34048408034111954</v>
      </c>
      <c r="I559" s="5">
        <v>1166.4717800000001</v>
      </c>
      <c r="J559" s="6">
        <f t="shared" si="34"/>
        <v>-0.20323118318387445</v>
      </c>
      <c r="K559" s="5">
        <v>10696.095950000001</v>
      </c>
      <c r="L559" s="5">
        <v>10275.475210000001</v>
      </c>
      <c r="M559" s="6">
        <f t="shared" si="35"/>
        <v>-3.9324697718329693E-2</v>
      </c>
    </row>
    <row r="560" spans="1:13" x14ac:dyDescent="0.2">
      <c r="A560" s="1" t="s">
        <v>29</v>
      </c>
      <c r="B560" s="1" t="s">
        <v>59</v>
      </c>
      <c r="C560" s="5">
        <v>128.78948</v>
      </c>
      <c r="D560" s="5">
        <v>201.05091999999999</v>
      </c>
      <c r="E560" s="6">
        <f t="shared" si="32"/>
        <v>0.56108185233762886</v>
      </c>
      <c r="F560" s="5">
        <v>7118.0139300000001</v>
      </c>
      <c r="G560" s="5">
        <v>5100.7562500000004</v>
      </c>
      <c r="H560" s="6">
        <f t="shared" si="33"/>
        <v>-0.28340176063690281</v>
      </c>
      <c r="I560" s="5">
        <v>5928.5558000000001</v>
      </c>
      <c r="J560" s="6">
        <f t="shared" si="34"/>
        <v>-0.13962920784181532</v>
      </c>
      <c r="K560" s="5">
        <v>73923.728329999998</v>
      </c>
      <c r="L560" s="5">
        <v>54754.565340000001</v>
      </c>
      <c r="M560" s="6">
        <f t="shared" si="35"/>
        <v>-0.25931001348346083</v>
      </c>
    </row>
    <row r="561" spans="1:13" x14ac:dyDescent="0.2">
      <c r="A561" s="1" t="s">
        <v>30</v>
      </c>
      <c r="B561" s="1" t="s">
        <v>59</v>
      </c>
      <c r="C561" s="5">
        <v>0.67259999999999998</v>
      </c>
      <c r="D561" s="5">
        <v>0</v>
      </c>
      <c r="E561" s="6">
        <f t="shared" si="32"/>
        <v>-1</v>
      </c>
      <c r="F561" s="5">
        <v>0.67259999999999998</v>
      </c>
      <c r="G561" s="5">
        <v>0</v>
      </c>
      <c r="H561" s="6">
        <f t="shared" si="33"/>
        <v>-1</v>
      </c>
      <c r="I561" s="5">
        <v>0</v>
      </c>
      <c r="J561" s="6" t="str">
        <f t="shared" si="34"/>
        <v/>
      </c>
      <c r="K561" s="5">
        <v>63.372700000000002</v>
      </c>
      <c r="L561" s="5">
        <v>170.5805</v>
      </c>
      <c r="M561" s="6">
        <f t="shared" si="35"/>
        <v>1.6917032097417342</v>
      </c>
    </row>
    <row r="562" spans="1:13" x14ac:dyDescent="0.2">
      <c r="A562" s="1" t="s">
        <v>31</v>
      </c>
      <c r="B562" s="1" t="s">
        <v>59</v>
      </c>
      <c r="C562" s="5">
        <v>617.77692999999999</v>
      </c>
      <c r="D562" s="5">
        <v>708.37521000000004</v>
      </c>
      <c r="E562" s="6">
        <f t="shared" ref="E562:E623" si="36">IF(C562=0,"",(D562/C562-1))</f>
        <v>0.14665209333731521</v>
      </c>
      <c r="F562" s="5">
        <v>21311.12788</v>
      </c>
      <c r="G562" s="5">
        <v>20083.054250000001</v>
      </c>
      <c r="H562" s="6">
        <f t="shared" ref="H562:H623" si="37">IF(F562=0,"",(G562/F562-1))</f>
        <v>-5.7625933123535811E-2</v>
      </c>
      <c r="I562" s="5">
        <v>16008.69873</v>
      </c>
      <c r="J562" s="6">
        <f t="shared" ref="J562:J623" si="38">IF(I562=0,"",(G562/I562-1))</f>
        <v>0.2545088510139013</v>
      </c>
      <c r="K562" s="5">
        <v>175629.31549000001</v>
      </c>
      <c r="L562" s="5">
        <v>158153.19797000001</v>
      </c>
      <c r="M562" s="6">
        <f t="shared" ref="M562:M623" si="39">IF(K562=0,"",(L562/K562-1))</f>
        <v>-9.9505697390223302E-2</v>
      </c>
    </row>
    <row r="563" spans="1:13" x14ac:dyDescent="0.2">
      <c r="A563" s="1" t="s">
        <v>32</v>
      </c>
      <c r="B563" s="1" t="s">
        <v>59</v>
      </c>
      <c r="C563" s="5">
        <v>87.272170000000003</v>
      </c>
      <c r="D563" s="5">
        <v>0</v>
      </c>
      <c r="E563" s="6">
        <f t="shared" si="36"/>
        <v>-1</v>
      </c>
      <c r="F563" s="5">
        <v>788.19714999999997</v>
      </c>
      <c r="G563" s="5">
        <v>424.84974999999997</v>
      </c>
      <c r="H563" s="6">
        <f t="shared" si="37"/>
        <v>-0.46098542731345837</v>
      </c>
      <c r="I563" s="5">
        <v>350.84870999999998</v>
      </c>
      <c r="J563" s="6">
        <f t="shared" si="38"/>
        <v>0.21092008575434118</v>
      </c>
      <c r="K563" s="5">
        <v>5760.3106799999996</v>
      </c>
      <c r="L563" s="5">
        <v>2704.93228</v>
      </c>
      <c r="M563" s="6">
        <f t="shared" si="39"/>
        <v>-0.53041902941248997</v>
      </c>
    </row>
    <row r="564" spans="1:13" x14ac:dyDescent="0.2">
      <c r="A564" s="1" t="s">
        <v>33</v>
      </c>
      <c r="B564" s="1" t="s">
        <v>59</v>
      </c>
      <c r="C564" s="5">
        <v>0</v>
      </c>
      <c r="D564" s="5">
        <v>0</v>
      </c>
      <c r="E564" s="6" t="str">
        <f t="shared" si="36"/>
        <v/>
      </c>
      <c r="F564" s="5">
        <v>0</v>
      </c>
      <c r="G564" s="5">
        <v>0</v>
      </c>
      <c r="H564" s="6" t="str">
        <f t="shared" si="37"/>
        <v/>
      </c>
      <c r="I564" s="5">
        <v>0</v>
      </c>
      <c r="J564" s="6" t="str">
        <f t="shared" si="38"/>
        <v/>
      </c>
      <c r="K564" s="5">
        <v>5.63002</v>
      </c>
      <c r="L564" s="5">
        <v>34.549999999999997</v>
      </c>
      <c r="M564" s="6">
        <f t="shared" si="39"/>
        <v>5.1367455177779116</v>
      </c>
    </row>
    <row r="565" spans="1:13" x14ac:dyDescent="0.2">
      <c r="A565" s="2" t="s">
        <v>34</v>
      </c>
      <c r="B565" s="2" t="s">
        <v>59</v>
      </c>
      <c r="C565" s="7">
        <v>7472.4624899999999</v>
      </c>
      <c r="D565" s="7">
        <v>7900.6518699999997</v>
      </c>
      <c r="E565" s="8">
        <f t="shared" si="36"/>
        <v>5.7302312400098643E-2</v>
      </c>
      <c r="F565" s="7">
        <v>245478.56168000001</v>
      </c>
      <c r="G565" s="7">
        <v>193152.74205</v>
      </c>
      <c r="H565" s="8">
        <f t="shared" si="37"/>
        <v>-0.21315840891316085</v>
      </c>
      <c r="I565" s="7">
        <v>207028.75851000001</v>
      </c>
      <c r="J565" s="8">
        <f t="shared" si="38"/>
        <v>-6.7024584216543892E-2</v>
      </c>
      <c r="K565" s="7">
        <v>2277395.3524099998</v>
      </c>
      <c r="L565" s="7">
        <v>1884089.5010500001</v>
      </c>
      <c r="M565" s="8">
        <f t="shared" si="39"/>
        <v>-0.17269985685348532</v>
      </c>
    </row>
    <row r="566" spans="1:13" x14ac:dyDescent="0.2">
      <c r="A566" s="1" t="s">
        <v>8</v>
      </c>
      <c r="B566" s="1" t="s">
        <v>60</v>
      </c>
      <c r="C566" s="5">
        <v>2.65</v>
      </c>
      <c r="D566" s="5">
        <v>0</v>
      </c>
      <c r="E566" s="6">
        <f t="shared" si="36"/>
        <v>-1</v>
      </c>
      <c r="F566" s="5">
        <v>210.66409999999999</v>
      </c>
      <c r="G566" s="5">
        <v>480.99619999999999</v>
      </c>
      <c r="H566" s="6">
        <f t="shared" si="37"/>
        <v>1.2832376280533797</v>
      </c>
      <c r="I566" s="5">
        <v>322.81885999999997</v>
      </c>
      <c r="J566" s="6">
        <f t="shared" si="38"/>
        <v>0.48998791458466839</v>
      </c>
      <c r="K566" s="5">
        <v>2728.4525699999999</v>
      </c>
      <c r="L566" s="5">
        <v>2518.22489</v>
      </c>
      <c r="M566" s="6">
        <f t="shared" si="39"/>
        <v>-7.7050150078291413E-2</v>
      </c>
    </row>
    <row r="567" spans="1:13" x14ac:dyDescent="0.2">
      <c r="A567" s="1" t="s">
        <v>10</v>
      </c>
      <c r="B567" s="1" t="s">
        <v>60</v>
      </c>
      <c r="C567" s="5">
        <v>0</v>
      </c>
      <c r="D567" s="5">
        <v>1.4120999999999999</v>
      </c>
      <c r="E567" s="6" t="str">
        <f t="shared" si="36"/>
        <v/>
      </c>
      <c r="F567" s="5">
        <v>365.87934000000001</v>
      </c>
      <c r="G567" s="5">
        <v>187.20912999999999</v>
      </c>
      <c r="H567" s="6">
        <f t="shared" si="37"/>
        <v>-0.48833096178647317</v>
      </c>
      <c r="I567" s="5">
        <v>176.41121999999999</v>
      </c>
      <c r="J567" s="6">
        <f t="shared" si="38"/>
        <v>6.1208748513841726E-2</v>
      </c>
      <c r="K567" s="5">
        <v>3901.7948999999999</v>
      </c>
      <c r="L567" s="5">
        <v>3081.0161800000001</v>
      </c>
      <c r="M567" s="6">
        <f t="shared" si="39"/>
        <v>-0.21035926824344353</v>
      </c>
    </row>
    <row r="568" spans="1:13" x14ac:dyDescent="0.2">
      <c r="A568" s="1" t="s">
        <v>11</v>
      </c>
      <c r="B568" s="1" t="s">
        <v>60</v>
      </c>
      <c r="C568" s="5">
        <v>0</v>
      </c>
      <c r="D568" s="5">
        <v>82.23075</v>
      </c>
      <c r="E568" s="6" t="str">
        <f t="shared" si="36"/>
        <v/>
      </c>
      <c r="F568" s="5">
        <v>486.69285000000002</v>
      </c>
      <c r="G568" s="5">
        <v>971.05237999999997</v>
      </c>
      <c r="H568" s="6">
        <f t="shared" si="37"/>
        <v>0.99520576478573686</v>
      </c>
      <c r="I568" s="5">
        <v>1208.32026</v>
      </c>
      <c r="J568" s="6">
        <f t="shared" si="38"/>
        <v>-0.19636174932629202</v>
      </c>
      <c r="K568" s="5">
        <v>3647.3692999999998</v>
      </c>
      <c r="L568" s="5">
        <v>7092.24208</v>
      </c>
      <c r="M568" s="6">
        <f t="shared" si="39"/>
        <v>0.94448148697199374</v>
      </c>
    </row>
    <row r="569" spans="1:13" x14ac:dyDescent="0.2">
      <c r="A569" s="1" t="s">
        <v>12</v>
      </c>
      <c r="B569" s="1" t="s">
        <v>60</v>
      </c>
      <c r="C569" s="5">
        <v>0</v>
      </c>
      <c r="D569" s="5">
        <v>0</v>
      </c>
      <c r="E569" s="6" t="str">
        <f t="shared" si="36"/>
        <v/>
      </c>
      <c r="F569" s="5">
        <v>0</v>
      </c>
      <c r="G569" s="5">
        <v>0</v>
      </c>
      <c r="H569" s="6" t="str">
        <f t="shared" si="37"/>
        <v/>
      </c>
      <c r="I569" s="5">
        <v>0</v>
      </c>
      <c r="J569" s="6" t="str">
        <f t="shared" si="38"/>
        <v/>
      </c>
      <c r="K569" s="5">
        <v>1.0023200000000001</v>
      </c>
      <c r="L569" s="5">
        <v>25.24579</v>
      </c>
      <c r="M569" s="6">
        <f t="shared" si="39"/>
        <v>24.187355335621355</v>
      </c>
    </row>
    <row r="570" spans="1:13" x14ac:dyDescent="0.2">
      <c r="A570" s="1" t="s">
        <v>13</v>
      </c>
      <c r="B570" s="1" t="s">
        <v>60</v>
      </c>
      <c r="C570" s="5">
        <v>0</v>
      </c>
      <c r="D570" s="5">
        <v>0</v>
      </c>
      <c r="E570" s="6" t="str">
        <f t="shared" si="36"/>
        <v/>
      </c>
      <c r="F570" s="5">
        <v>19.92398</v>
      </c>
      <c r="G570" s="5">
        <v>9.7605599999999999</v>
      </c>
      <c r="H570" s="6">
        <f t="shared" si="37"/>
        <v>-0.51010992783570352</v>
      </c>
      <c r="I570" s="5">
        <v>0</v>
      </c>
      <c r="J570" s="6" t="str">
        <f t="shared" si="38"/>
        <v/>
      </c>
      <c r="K570" s="5">
        <v>768.98311999999999</v>
      </c>
      <c r="L570" s="5">
        <v>193.30457999999999</v>
      </c>
      <c r="M570" s="6">
        <f t="shared" si="39"/>
        <v>-0.7486231167206896</v>
      </c>
    </row>
    <row r="571" spans="1:13" x14ac:dyDescent="0.2">
      <c r="A571" s="1" t="s">
        <v>14</v>
      </c>
      <c r="B571" s="1" t="s">
        <v>60</v>
      </c>
      <c r="C571" s="5">
        <v>69.039000000000001</v>
      </c>
      <c r="D571" s="5">
        <v>48.36703</v>
      </c>
      <c r="E571" s="6">
        <f t="shared" si="36"/>
        <v>-0.2994245281652399</v>
      </c>
      <c r="F571" s="5">
        <v>1530.7371900000001</v>
      </c>
      <c r="G571" s="5">
        <v>534.81083000000001</v>
      </c>
      <c r="H571" s="6">
        <f t="shared" si="37"/>
        <v>-0.65061877800199008</v>
      </c>
      <c r="I571" s="5">
        <v>701.76382999999998</v>
      </c>
      <c r="J571" s="6">
        <f t="shared" si="38"/>
        <v>-0.23790482333636376</v>
      </c>
      <c r="K571" s="5">
        <v>13942.434929999999</v>
      </c>
      <c r="L571" s="5">
        <v>9309.6812699999991</v>
      </c>
      <c r="M571" s="6">
        <f t="shared" si="39"/>
        <v>-0.33227723014375943</v>
      </c>
    </row>
    <row r="572" spans="1:13" x14ac:dyDescent="0.2">
      <c r="A572" s="1" t="s">
        <v>15</v>
      </c>
      <c r="B572" s="1" t="s">
        <v>60</v>
      </c>
      <c r="C572" s="5">
        <v>0</v>
      </c>
      <c r="D572" s="5">
        <v>0</v>
      </c>
      <c r="E572" s="6" t="str">
        <f t="shared" si="36"/>
        <v/>
      </c>
      <c r="F572" s="5">
        <v>0</v>
      </c>
      <c r="G572" s="5">
        <v>0</v>
      </c>
      <c r="H572" s="6" t="str">
        <f t="shared" si="37"/>
        <v/>
      </c>
      <c r="I572" s="5">
        <v>0</v>
      </c>
      <c r="J572" s="6" t="str">
        <f t="shared" si="38"/>
        <v/>
      </c>
      <c r="K572" s="5">
        <v>50.886679999999998</v>
      </c>
      <c r="L572" s="5">
        <v>0</v>
      </c>
      <c r="M572" s="6">
        <f t="shared" si="39"/>
        <v>-1</v>
      </c>
    </row>
    <row r="573" spans="1:13" x14ac:dyDescent="0.2">
      <c r="A573" s="1" t="s">
        <v>16</v>
      </c>
      <c r="B573" s="1" t="s">
        <v>60</v>
      </c>
      <c r="C573" s="5">
        <v>0</v>
      </c>
      <c r="D573" s="5">
        <v>0</v>
      </c>
      <c r="E573" s="6" t="str">
        <f t="shared" si="36"/>
        <v/>
      </c>
      <c r="F573" s="5">
        <v>0</v>
      </c>
      <c r="G573" s="5">
        <v>0</v>
      </c>
      <c r="H573" s="6" t="str">
        <f t="shared" si="37"/>
        <v/>
      </c>
      <c r="I573" s="5">
        <v>0</v>
      </c>
      <c r="J573" s="6" t="str">
        <f t="shared" si="38"/>
        <v/>
      </c>
      <c r="K573" s="5">
        <v>2.7427700000000002</v>
      </c>
      <c r="L573" s="5">
        <v>0</v>
      </c>
      <c r="M573" s="6">
        <f t="shared" si="39"/>
        <v>-1</v>
      </c>
    </row>
    <row r="574" spans="1:13" x14ac:dyDescent="0.2">
      <c r="A574" s="1" t="s">
        <v>17</v>
      </c>
      <c r="B574" s="1" t="s">
        <v>60</v>
      </c>
      <c r="C574" s="5">
        <v>0</v>
      </c>
      <c r="D574" s="5">
        <v>0</v>
      </c>
      <c r="E574" s="6" t="str">
        <f t="shared" si="36"/>
        <v/>
      </c>
      <c r="F574" s="5">
        <v>119.48756</v>
      </c>
      <c r="G574" s="5">
        <v>68.963999999999999</v>
      </c>
      <c r="H574" s="6">
        <f t="shared" si="37"/>
        <v>-0.4228353144042778</v>
      </c>
      <c r="I574" s="5">
        <v>83.666390000000007</v>
      </c>
      <c r="J574" s="6">
        <f t="shared" si="38"/>
        <v>-0.17572635797959024</v>
      </c>
      <c r="K574" s="5">
        <v>654.83279000000005</v>
      </c>
      <c r="L574" s="5">
        <v>329.00619999999998</v>
      </c>
      <c r="M574" s="6">
        <f t="shared" si="39"/>
        <v>-0.49757219701841759</v>
      </c>
    </row>
    <row r="575" spans="1:13" x14ac:dyDescent="0.2">
      <c r="A575" s="1" t="s">
        <v>18</v>
      </c>
      <c r="B575" s="1" t="s">
        <v>60</v>
      </c>
      <c r="C575" s="5">
        <v>0</v>
      </c>
      <c r="D575" s="5">
        <v>0</v>
      </c>
      <c r="E575" s="6" t="str">
        <f t="shared" si="36"/>
        <v/>
      </c>
      <c r="F575" s="5">
        <v>173.19881000000001</v>
      </c>
      <c r="G575" s="5">
        <v>46.275759999999998</v>
      </c>
      <c r="H575" s="6">
        <f t="shared" si="37"/>
        <v>-0.73281710191888738</v>
      </c>
      <c r="I575" s="5">
        <v>154.88882000000001</v>
      </c>
      <c r="J575" s="6">
        <f t="shared" si="38"/>
        <v>-0.70123240657395414</v>
      </c>
      <c r="K575" s="5">
        <v>2899.2512700000002</v>
      </c>
      <c r="L575" s="5">
        <v>700.77386000000001</v>
      </c>
      <c r="M575" s="6">
        <f t="shared" si="39"/>
        <v>-0.75829143639557672</v>
      </c>
    </row>
    <row r="576" spans="1:13" x14ac:dyDescent="0.2">
      <c r="A576" s="1" t="s">
        <v>19</v>
      </c>
      <c r="B576" s="1" t="s">
        <v>60</v>
      </c>
      <c r="C576" s="5">
        <v>164.5</v>
      </c>
      <c r="D576" s="5">
        <v>349.67840000000001</v>
      </c>
      <c r="E576" s="6">
        <f t="shared" si="36"/>
        <v>1.1257045592705168</v>
      </c>
      <c r="F576" s="5">
        <v>4833.7249400000001</v>
      </c>
      <c r="G576" s="5">
        <v>3771.8140199999998</v>
      </c>
      <c r="H576" s="6">
        <f t="shared" si="37"/>
        <v>-0.2196879080173727</v>
      </c>
      <c r="I576" s="5">
        <v>4555.86636</v>
      </c>
      <c r="J576" s="6">
        <f t="shared" si="38"/>
        <v>-0.17209730884204433</v>
      </c>
      <c r="K576" s="5">
        <v>41764.959029999998</v>
      </c>
      <c r="L576" s="5">
        <v>32622.765350000001</v>
      </c>
      <c r="M576" s="6">
        <f t="shared" si="39"/>
        <v>-0.21889626836298604</v>
      </c>
    </row>
    <row r="577" spans="1:13" x14ac:dyDescent="0.2">
      <c r="A577" s="1" t="s">
        <v>20</v>
      </c>
      <c r="B577" s="1" t="s">
        <v>60</v>
      </c>
      <c r="C577" s="5">
        <v>0</v>
      </c>
      <c r="D577" s="5">
        <v>2.988</v>
      </c>
      <c r="E577" s="6" t="str">
        <f t="shared" si="36"/>
        <v/>
      </c>
      <c r="F577" s="5">
        <v>309.00844999999998</v>
      </c>
      <c r="G577" s="5">
        <v>58.712789999999998</v>
      </c>
      <c r="H577" s="6">
        <f t="shared" si="37"/>
        <v>-0.80999616677149122</v>
      </c>
      <c r="I577" s="5">
        <v>258.68705999999997</v>
      </c>
      <c r="J577" s="6">
        <f t="shared" si="38"/>
        <v>-0.77303545836424903</v>
      </c>
      <c r="K577" s="5">
        <v>2279.0999299999999</v>
      </c>
      <c r="L577" s="5">
        <v>1950.3175200000001</v>
      </c>
      <c r="M577" s="6">
        <f t="shared" si="39"/>
        <v>-0.14425976047482914</v>
      </c>
    </row>
    <row r="578" spans="1:13" x14ac:dyDescent="0.2">
      <c r="A578" s="1" t="s">
        <v>21</v>
      </c>
      <c r="B578" s="1" t="s">
        <v>60</v>
      </c>
      <c r="C578" s="5">
        <v>13.616</v>
      </c>
      <c r="D578" s="5">
        <v>0</v>
      </c>
      <c r="E578" s="6">
        <f t="shared" si="36"/>
        <v>-1</v>
      </c>
      <c r="F578" s="5">
        <v>977.88170000000002</v>
      </c>
      <c r="G578" s="5">
        <v>636.13058999999998</v>
      </c>
      <c r="H578" s="6">
        <f t="shared" si="37"/>
        <v>-0.34948103640757366</v>
      </c>
      <c r="I578" s="5">
        <v>1340.5046600000001</v>
      </c>
      <c r="J578" s="6">
        <f t="shared" si="38"/>
        <v>-0.52545439864416443</v>
      </c>
      <c r="K578" s="5">
        <v>9623.3555899999992</v>
      </c>
      <c r="L578" s="5">
        <v>9724.4815699999999</v>
      </c>
      <c r="M578" s="6">
        <f t="shared" si="39"/>
        <v>1.0508390660019407E-2</v>
      </c>
    </row>
    <row r="579" spans="1:13" x14ac:dyDescent="0.2">
      <c r="A579" s="1" t="s">
        <v>22</v>
      </c>
      <c r="B579" s="1" t="s">
        <v>60</v>
      </c>
      <c r="C579" s="5">
        <v>0</v>
      </c>
      <c r="D579" s="5">
        <v>0</v>
      </c>
      <c r="E579" s="6" t="str">
        <f t="shared" si="36"/>
        <v/>
      </c>
      <c r="F579" s="5">
        <v>0</v>
      </c>
      <c r="G579" s="5">
        <v>0</v>
      </c>
      <c r="H579" s="6" t="str">
        <f t="shared" si="37"/>
        <v/>
      </c>
      <c r="I579" s="5">
        <v>0</v>
      </c>
      <c r="J579" s="6" t="str">
        <f t="shared" si="38"/>
        <v/>
      </c>
      <c r="K579" s="5">
        <v>5.1356900000000003</v>
      </c>
      <c r="L579" s="5">
        <v>22.934799999999999</v>
      </c>
      <c r="M579" s="6">
        <f t="shared" si="39"/>
        <v>3.4657679883326287</v>
      </c>
    </row>
    <row r="580" spans="1:13" x14ac:dyDescent="0.2">
      <c r="A580" s="1" t="s">
        <v>23</v>
      </c>
      <c r="B580" s="1" t="s">
        <v>60</v>
      </c>
      <c r="C580" s="5">
        <v>387.11509999999998</v>
      </c>
      <c r="D580" s="5">
        <v>627.24059999999997</v>
      </c>
      <c r="E580" s="6">
        <f t="shared" si="36"/>
        <v>0.62029484254166256</v>
      </c>
      <c r="F580" s="5">
        <v>10830.52376</v>
      </c>
      <c r="G580" s="5">
        <v>7580.14851</v>
      </c>
      <c r="H580" s="6">
        <f t="shared" si="37"/>
        <v>-0.30011247119963846</v>
      </c>
      <c r="I580" s="5">
        <v>7495.3578900000002</v>
      </c>
      <c r="J580" s="6">
        <f t="shared" si="38"/>
        <v>1.1312417798371444E-2</v>
      </c>
      <c r="K580" s="5">
        <v>85324.561879999994</v>
      </c>
      <c r="L580" s="5">
        <v>60996.215859999997</v>
      </c>
      <c r="M580" s="6">
        <f t="shared" si="39"/>
        <v>-0.28512711327150153</v>
      </c>
    </row>
    <row r="581" spans="1:13" x14ac:dyDescent="0.2">
      <c r="A581" s="1" t="s">
        <v>24</v>
      </c>
      <c r="B581" s="1" t="s">
        <v>60</v>
      </c>
      <c r="C581" s="5">
        <v>0</v>
      </c>
      <c r="D581" s="5">
        <v>0</v>
      </c>
      <c r="E581" s="6" t="str">
        <f t="shared" si="36"/>
        <v/>
      </c>
      <c r="F581" s="5">
        <v>56.182380000000002</v>
      </c>
      <c r="G581" s="5">
        <v>0.89502999999999999</v>
      </c>
      <c r="H581" s="6">
        <f t="shared" si="37"/>
        <v>-0.98406920461539726</v>
      </c>
      <c r="I581" s="5">
        <v>2.0750000000000002</v>
      </c>
      <c r="J581" s="6">
        <f t="shared" si="38"/>
        <v>-0.56866024096385548</v>
      </c>
      <c r="K581" s="5">
        <v>1017.59492</v>
      </c>
      <c r="L581" s="5">
        <v>615.14887999999996</v>
      </c>
      <c r="M581" s="6">
        <f t="shared" si="39"/>
        <v>-0.39548746961118875</v>
      </c>
    </row>
    <row r="582" spans="1:13" x14ac:dyDescent="0.2">
      <c r="A582" s="1" t="s">
        <v>25</v>
      </c>
      <c r="B582" s="1" t="s">
        <v>60</v>
      </c>
      <c r="C582" s="5">
        <v>0</v>
      </c>
      <c r="D582" s="5">
        <v>0</v>
      </c>
      <c r="E582" s="6" t="str">
        <f t="shared" si="36"/>
        <v/>
      </c>
      <c r="F582" s="5">
        <v>0</v>
      </c>
      <c r="G582" s="5">
        <v>0</v>
      </c>
      <c r="H582" s="6" t="str">
        <f t="shared" si="37"/>
        <v/>
      </c>
      <c r="I582" s="5">
        <v>0</v>
      </c>
      <c r="J582" s="6" t="str">
        <f t="shared" si="38"/>
        <v/>
      </c>
      <c r="K582" s="5">
        <v>5.12</v>
      </c>
      <c r="L582" s="5">
        <v>0</v>
      </c>
      <c r="M582" s="6">
        <f t="shared" si="39"/>
        <v>-1</v>
      </c>
    </row>
    <row r="583" spans="1:13" x14ac:dyDescent="0.2">
      <c r="A583" s="1" t="s">
        <v>26</v>
      </c>
      <c r="B583" s="1" t="s">
        <v>60</v>
      </c>
      <c r="C583" s="5">
        <v>7.9041199999999998</v>
      </c>
      <c r="D583" s="5">
        <v>64.787800000000004</v>
      </c>
      <c r="E583" s="6">
        <f t="shared" si="36"/>
        <v>7.1967126005172002</v>
      </c>
      <c r="F583" s="5">
        <v>462.57038</v>
      </c>
      <c r="G583" s="5">
        <v>561.49760000000003</v>
      </c>
      <c r="H583" s="6">
        <f t="shared" si="37"/>
        <v>0.21386414754874705</v>
      </c>
      <c r="I583" s="5">
        <v>532.61851000000001</v>
      </c>
      <c r="J583" s="6">
        <f t="shared" si="38"/>
        <v>5.4220965771542673E-2</v>
      </c>
      <c r="K583" s="5">
        <v>4204.0318100000004</v>
      </c>
      <c r="L583" s="5">
        <v>5194.3348299999998</v>
      </c>
      <c r="M583" s="6">
        <f t="shared" si="39"/>
        <v>0.23556030609578071</v>
      </c>
    </row>
    <row r="584" spans="1:13" x14ac:dyDescent="0.2">
      <c r="A584" s="1" t="s">
        <v>27</v>
      </c>
      <c r="B584" s="1" t="s">
        <v>60</v>
      </c>
      <c r="C584" s="5">
        <v>0</v>
      </c>
      <c r="D584" s="5">
        <v>0</v>
      </c>
      <c r="E584" s="6" t="str">
        <f t="shared" si="36"/>
        <v/>
      </c>
      <c r="F584" s="5">
        <v>0</v>
      </c>
      <c r="G584" s="5">
        <v>0</v>
      </c>
      <c r="H584" s="6" t="str">
        <f t="shared" si="37"/>
        <v/>
      </c>
      <c r="I584" s="5">
        <v>0</v>
      </c>
      <c r="J584" s="6" t="str">
        <f t="shared" si="38"/>
        <v/>
      </c>
      <c r="K584" s="5">
        <v>4</v>
      </c>
      <c r="L584" s="5">
        <v>0</v>
      </c>
      <c r="M584" s="6">
        <f t="shared" si="39"/>
        <v>-1</v>
      </c>
    </row>
    <row r="585" spans="1:13" x14ac:dyDescent="0.2">
      <c r="A585" s="1" t="s">
        <v>28</v>
      </c>
      <c r="B585" s="1" t="s">
        <v>60</v>
      </c>
      <c r="C585" s="5">
        <v>39.931539999999998</v>
      </c>
      <c r="D585" s="5">
        <v>0</v>
      </c>
      <c r="E585" s="6">
        <f t="shared" si="36"/>
        <v>-1</v>
      </c>
      <c r="F585" s="5">
        <v>183.87460999999999</v>
      </c>
      <c r="G585" s="5">
        <v>133.15</v>
      </c>
      <c r="H585" s="6">
        <f t="shared" si="37"/>
        <v>-0.27586522141365788</v>
      </c>
      <c r="I585" s="5">
        <v>278.07202000000001</v>
      </c>
      <c r="J585" s="6">
        <f t="shared" si="38"/>
        <v>-0.52116721416271949</v>
      </c>
      <c r="K585" s="5">
        <v>1346.46264</v>
      </c>
      <c r="L585" s="5">
        <v>2452.04162</v>
      </c>
      <c r="M585" s="6">
        <f t="shared" si="39"/>
        <v>0.82109889064578878</v>
      </c>
    </row>
    <row r="586" spans="1:13" x14ac:dyDescent="0.2">
      <c r="A586" s="1" t="s">
        <v>29</v>
      </c>
      <c r="B586" s="1" t="s">
        <v>60</v>
      </c>
      <c r="C586" s="5">
        <v>0</v>
      </c>
      <c r="D586" s="5">
        <v>0</v>
      </c>
      <c r="E586" s="6" t="str">
        <f t="shared" si="36"/>
        <v/>
      </c>
      <c r="F586" s="5">
        <v>319.63103000000001</v>
      </c>
      <c r="G586" s="5">
        <v>72.738519999999994</v>
      </c>
      <c r="H586" s="6">
        <f t="shared" si="37"/>
        <v>-0.77242972936638854</v>
      </c>
      <c r="I586" s="5">
        <v>241.57039</v>
      </c>
      <c r="J586" s="6">
        <f t="shared" si="38"/>
        <v>-0.6988930638394879</v>
      </c>
      <c r="K586" s="5">
        <v>4065.9556499999999</v>
      </c>
      <c r="L586" s="5">
        <v>1712.1947299999999</v>
      </c>
      <c r="M586" s="6">
        <f t="shared" si="39"/>
        <v>-0.57889488292869107</v>
      </c>
    </row>
    <row r="587" spans="1:13" x14ac:dyDescent="0.2">
      <c r="A587" s="1" t="s">
        <v>31</v>
      </c>
      <c r="B587" s="1" t="s">
        <v>60</v>
      </c>
      <c r="C587" s="5">
        <v>0</v>
      </c>
      <c r="D587" s="5">
        <v>0</v>
      </c>
      <c r="E587" s="6" t="str">
        <f t="shared" si="36"/>
        <v/>
      </c>
      <c r="F587" s="5">
        <v>68.249669999999995</v>
      </c>
      <c r="G587" s="5">
        <v>1158.86941</v>
      </c>
      <c r="H587" s="6">
        <f t="shared" si="37"/>
        <v>15.979853675482975</v>
      </c>
      <c r="I587" s="5">
        <v>0</v>
      </c>
      <c r="J587" s="6" t="str">
        <f t="shared" si="38"/>
        <v/>
      </c>
      <c r="K587" s="5">
        <v>2080.3376699999999</v>
      </c>
      <c r="L587" s="5">
        <v>2811.05368</v>
      </c>
      <c r="M587" s="6">
        <f t="shared" si="39"/>
        <v>0.35124875184325255</v>
      </c>
    </row>
    <row r="588" spans="1:13" x14ac:dyDescent="0.2">
      <c r="A588" s="1" t="s">
        <v>32</v>
      </c>
      <c r="B588" s="1" t="s">
        <v>60</v>
      </c>
      <c r="C588" s="5">
        <v>0</v>
      </c>
      <c r="D588" s="5">
        <v>0</v>
      </c>
      <c r="E588" s="6" t="str">
        <f t="shared" si="36"/>
        <v/>
      </c>
      <c r="F588" s="5">
        <v>0</v>
      </c>
      <c r="G588" s="5">
        <v>0</v>
      </c>
      <c r="H588" s="6" t="str">
        <f t="shared" si="37"/>
        <v/>
      </c>
      <c r="I588" s="5">
        <v>0</v>
      </c>
      <c r="J588" s="6" t="str">
        <f t="shared" si="38"/>
        <v/>
      </c>
      <c r="K588" s="5">
        <v>40.335009999999997</v>
      </c>
      <c r="L588" s="5">
        <v>107.94241</v>
      </c>
      <c r="M588" s="6">
        <f t="shared" si="39"/>
        <v>1.6761468510854467</v>
      </c>
    </row>
    <row r="589" spans="1:13" x14ac:dyDescent="0.2">
      <c r="A589" s="1" t="s">
        <v>33</v>
      </c>
      <c r="B589" s="1" t="s">
        <v>60</v>
      </c>
      <c r="C589" s="5">
        <v>22.402799999999999</v>
      </c>
      <c r="D589" s="5">
        <v>0</v>
      </c>
      <c r="E589" s="6">
        <f t="shared" si="36"/>
        <v>-1</v>
      </c>
      <c r="F589" s="5">
        <v>28.269770000000001</v>
      </c>
      <c r="G589" s="5">
        <v>45.173270000000002</v>
      </c>
      <c r="H589" s="6">
        <f t="shared" si="37"/>
        <v>0.59793553325690296</v>
      </c>
      <c r="I589" s="5">
        <v>89.760599999999997</v>
      </c>
      <c r="J589" s="6">
        <f t="shared" si="38"/>
        <v>-0.49673609579258604</v>
      </c>
      <c r="K589" s="5">
        <v>740.50265000000002</v>
      </c>
      <c r="L589" s="5">
        <v>844.27116999999998</v>
      </c>
      <c r="M589" s="6">
        <f t="shared" si="39"/>
        <v>0.14013254375254425</v>
      </c>
    </row>
    <row r="590" spans="1:13" x14ac:dyDescent="0.2">
      <c r="A590" s="2" t="s">
        <v>34</v>
      </c>
      <c r="B590" s="2" t="s">
        <v>60</v>
      </c>
      <c r="C590" s="7">
        <v>707.15855999999997</v>
      </c>
      <c r="D590" s="7">
        <v>1176.7046800000001</v>
      </c>
      <c r="E590" s="8">
        <f t="shared" si="36"/>
        <v>0.66398986954212935</v>
      </c>
      <c r="F590" s="7">
        <v>20978.630519999999</v>
      </c>
      <c r="G590" s="7">
        <v>16318.1986</v>
      </c>
      <c r="H590" s="8">
        <f t="shared" si="37"/>
        <v>-0.22215138950833668</v>
      </c>
      <c r="I590" s="7">
        <v>17442.381870000001</v>
      </c>
      <c r="J590" s="8">
        <f t="shared" si="38"/>
        <v>-6.4451247448809701E-2</v>
      </c>
      <c r="K590" s="7">
        <v>181101.33312</v>
      </c>
      <c r="L590" s="7">
        <v>142303.19727</v>
      </c>
      <c r="M590" s="8">
        <f t="shared" si="39"/>
        <v>-0.21423440226302404</v>
      </c>
    </row>
    <row r="591" spans="1:13" x14ac:dyDescent="0.2">
      <c r="A591" s="1" t="s">
        <v>8</v>
      </c>
      <c r="B591" s="1" t="s">
        <v>61</v>
      </c>
      <c r="C591" s="5">
        <v>21.25075</v>
      </c>
      <c r="D591" s="5">
        <v>14.76923</v>
      </c>
      <c r="E591" s="6">
        <f t="shared" si="36"/>
        <v>-0.30500194110796086</v>
      </c>
      <c r="F591" s="5">
        <v>440.40149000000002</v>
      </c>
      <c r="G591" s="5">
        <v>230.01018999999999</v>
      </c>
      <c r="H591" s="6">
        <f t="shared" si="37"/>
        <v>-0.47772613121722185</v>
      </c>
      <c r="I591" s="5">
        <v>338.60061000000002</v>
      </c>
      <c r="J591" s="6">
        <f t="shared" si="38"/>
        <v>-0.32070355691326136</v>
      </c>
      <c r="K591" s="5">
        <v>5374.4577200000003</v>
      </c>
      <c r="L591" s="5">
        <v>3827.7948799999999</v>
      </c>
      <c r="M591" s="6">
        <f t="shared" si="39"/>
        <v>-0.28778025999616574</v>
      </c>
    </row>
    <row r="592" spans="1:13" x14ac:dyDescent="0.2">
      <c r="A592" s="1" t="s">
        <v>10</v>
      </c>
      <c r="B592" s="1" t="s">
        <v>61</v>
      </c>
      <c r="C592" s="5">
        <v>0</v>
      </c>
      <c r="D592" s="5">
        <v>0</v>
      </c>
      <c r="E592" s="6" t="str">
        <f t="shared" si="36"/>
        <v/>
      </c>
      <c r="F592" s="5">
        <v>8.1622699999999995</v>
      </c>
      <c r="G592" s="5">
        <v>0.57799999999999996</v>
      </c>
      <c r="H592" s="6">
        <f t="shared" si="37"/>
        <v>-0.92918636604768035</v>
      </c>
      <c r="I592" s="5">
        <v>6.7229599999999996</v>
      </c>
      <c r="J592" s="6">
        <f t="shared" si="38"/>
        <v>-0.91402596475362041</v>
      </c>
      <c r="K592" s="5">
        <v>732.5761</v>
      </c>
      <c r="L592" s="5">
        <v>89.928359999999998</v>
      </c>
      <c r="M592" s="6">
        <f t="shared" si="39"/>
        <v>-0.87724366110223906</v>
      </c>
    </row>
    <row r="593" spans="1:13" x14ac:dyDescent="0.2">
      <c r="A593" s="1" t="s">
        <v>11</v>
      </c>
      <c r="B593" s="1" t="s">
        <v>61</v>
      </c>
      <c r="C593" s="5">
        <v>0</v>
      </c>
      <c r="D593" s="5">
        <v>0</v>
      </c>
      <c r="E593" s="6" t="str">
        <f t="shared" si="36"/>
        <v/>
      </c>
      <c r="F593" s="5">
        <v>373.12644</v>
      </c>
      <c r="G593" s="5">
        <v>475.10032000000001</v>
      </c>
      <c r="H593" s="6">
        <f t="shared" si="37"/>
        <v>0.27329577609134326</v>
      </c>
      <c r="I593" s="5">
        <v>338.29302999999999</v>
      </c>
      <c r="J593" s="6">
        <f t="shared" si="38"/>
        <v>0.4044046961298613</v>
      </c>
      <c r="K593" s="5">
        <v>3355.9291899999998</v>
      </c>
      <c r="L593" s="5">
        <v>3993.2952599999999</v>
      </c>
      <c r="M593" s="6">
        <f t="shared" si="39"/>
        <v>0.18992238331464906</v>
      </c>
    </row>
    <row r="594" spans="1:13" x14ac:dyDescent="0.2">
      <c r="A594" s="1" t="s">
        <v>12</v>
      </c>
      <c r="B594" s="1" t="s">
        <v>61</v>
      </c>
      <c r="C594" s="5">
        <v>0</v>
      </c>
      <c r="D594" s="5">
        <v>0</v>
      </c>
      <c r="E594" s="6" t="str">
        <f t="shared" si="36"/>
        <v/>
      </c>
      <c r="F594" s="5">
        <v>10.05832</v>
      </c>
      <c r="G594" s="5">
        <v>0</v>
      </c>
      <c r="H594" s="6">
        <f t="shared" si="37"/>
        <v>-1</v>
      </c>
      <c r="I594" s="5">
        <v>0.28911999999999999</v>
      </c>
      <c r="J594" s="6">
        <f t="shared" si="38"/>
        <v>-1</v>
      </c>
      <c r="K594" s="5">
        <v>39.191879999999998</v>
      </c>
      <c r="L594" s="5">
        <v>9.8950999999999993</v>
      </c>
      <c r="M594" s="6">
        <f t="shared" si="39"/>
        <v>-0.74752168051137124</v>
      </c>
    </row>
    <row r="595" spans="1:13" x14ac:dyDescent="0.2">
      <c r="A595" s="1" t="s">
        <v>13</v>
      </c>
      <c r="B595" s="1" t="s">
        <v>61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0</v>
      </c>
      <c r="H595" s="6" t="str">
        <f t="shared" si="37"/>
        <v/>
      </c>
      <c r="I595" s="5">
        <v>0</v>
      </c>
      <c r="J595" s="6" t="str">
        <f t="shared" si="38"/>
        <v/>
      </c>
      <c r="K595" s="5">
        <v>86.95111</v>
      </c>
      <c r="L595" s="5">
        <v>0</v>
      </c>
      <c r="M595" s="6">
        <f t="shared" si="39"/>
        <v>-1</v>
      </c>
    </row>
    <row r="596" spans="1:13" x14ac:dyDescent="0.2">
      <c r="A596" s="1" t="s">
        <v>14</v>
      </c>
      <c r="B596" s="1" t="s">
        <v>61</v>
      </c>
      <c r="C596" s="5">
        <v>0</v>
      </c>
      <c r="D596" s="5">
        <v>0</v>
      </c>
      <c r="E596" s="6" t="str">
        <f t="shared" si="36"/>
        <v/>
      </c>
      <c r="F596" s="5">
        <v>192.2073</v>
      </c>
      <c r="G596" s="5">
        <v>209.74893</v>
      </c>
      <c r="H596" s="6">
        <f t="shared" si="37"/>
        <v>9.1264119520954701E-2</v>
      </c>
      <c r="I596" s="5">
        <v>182.2748</v>
      </c>
      <c r="J596" s="6">
        <f t="shared" si="38"/>
        <v>0.15072917375303674</v>
      </c>
      <c r="K596" s="5">
        <v>1530.8888899999999</v>
      </c>
      <c r="L596" s="5">
        <v>1585.02963</v>
      </c>
      <c r="M596" s="6">
        <f t="shared" si="39"/>
        <v>3.5365558110491024E-2</v>
      </c>
    </row>
    <row r="597" spans="1:13" x14ac:dyDescent="0.2">
      <c r="A597" s="1" t="s">
        <v>15</v>
      </c>
      <c r="B597" s="1" t="s">
        <v>61</v>
      </c>
      <c r="C597" s="5">
        <v>0</v>
      </c>
      <c r="D597" s="5">
        <v>0</v>
      </c>
      <c r="E597" s="6" t="str">
        <f t="shared" si="36"/>
        <v/>
      </c>
      <c r="F597" s="5">
        <v>6.62669</v>
      </c>
      <c r="G597" s="5">
        <v>0</v>
      </c>
      <c r="H597" s="6">
        <f t="shared" si="37"/>
        <v>-1</v>
      </c>
      <c r="I597" s="5">
        <v>0</v>
      </c>
      <c r="J597" s="6" t="str">
        <f t="shared" si="38"/>
        <v/>
      </c>
      <c r="K597" s="5">
        <v>20.935120000000001</v>
      </c>
      <c r="L597" s="5">
        <v>0</v>
      </c>
      <c r="M597" s="6">
        <f t="shared" si="39"/>
        <v>-1</v>
      </c>
    </row>
    <row r="598" spans="1:13" x14ac:dyDescent="0.2">
      <c r="A598" s="1" t="s">
        <v>17</v>
      </c>
      <c r="B598" s="1" t="s">
        <v>61</v>
      </c>
      <c r="C598" s="5">
        <v>0</v>
      </c>
      <c r="D598" s="5">
        <v>72.132800000000003</v>
      </c>
      <c r="E598" s="6" t="str">
        <f t="shared" si="36"/>
        <v/>
      </c>
      <c r="F598" s="5">
        <v>0</v>
      </c>
      <c r="G598" s="5">
        <v>186.21307999999999</v>
      </c>
      <c r="H598" s="6" t="str">
        <f t="shared" si="37"/>
        <v/>
      </c>
      <c r="I598" s="5">
        <v>46.202219999999997</v>
      </c>
      <c r="J598" s="6">
        <f t="shared" si="38"/>
        <v>3.0303924789761183</v>
      </c>
      <c r="K598" s="5">
        <v>1.68397</v>
      </c>
      <c r="L598" s="5">
        <v>232.49168</v>
      </c>
      <c r="M598" s="6">
        <f t="shared" si="39"/>
        <v>137.0616519296662</v>
      </c>
    </row>
    <row r="599" spans="1:13" x14ac:dyDescent="0.2">
      <c r="A599" s="1" t="s">
        <v>18</v>
      </c>
      <c r="B599" s="1" t="s">
        <v>61</v>
      </c>
      <c r="C599" s="5">
        <v>0</v>
      </c>
      <c r="D599" s="5">
        <v>0.16</v>
      </c>
      <c r="E599" s="6" t="str">
        <f t="shared" si="36"/>
        <v/>
      </c>
      <c r="F599" s="5">
        <v>316.22584999999998</v>
      </c>
      <c r="G599" s="5">
        <v>286.02184999999997</v>
      </c>
      <c r="H599" s="6">
        <f t="shared" si="37"/>
        <v>-9.5514013164957889E-2</v>
      </c>
      <c r="I599" s="5">
        <v>131.88140999999999</v>
      </c>
      <c r="J599" s="6">
        <f t="shared" si="38"/>
        <v>1.1687806492211448</v>
      </c>
      <c r="K599" s="5">
        <v>1041.2180499999999</v>
      </c>
      <c r="L599" s="5">
        <v>3310.6251299999999</v>
      </c>
      <c r="M599" s="6">
        <f t="shared" si="39"/>
        <v>2.1795694763455167</v>
      </c>
    </row>
    <row r="600" spans="1:13" x14ac:dyDescent="0.2">
      <c r="A600" s="1" t="s">
        <v>19</v>
      </c>
      <c r="B600" s="1" t="s">
        <v>61</v>
      </c>
      <c r="C600" s="5">
        <v>0</v>
      </c>
      <c r="D600" s="5">
        <v>0</v>
      </c>
      <c r="E600" s="6" t="str">
        <f t="shared" si="36"/>
        <v/>
      </c>
      <c r="F600" s="5">
        <v>25.929459999999999</v>
      </c>
      <c r="G600" s="5">
        <v>8.0527499999999996</v>
      </c>
      <c r="H600" s="6">
        <f t="shared" si="37"/>
        <v>-0.68943626284542758</v>
      </c>
      <c r="I600" s="5">
        <v>53.599820000000001</v>
      </c>
      <c r="J600" s="6">
        <f t="shared" si="38"/>
        <v>-0.84976162233380637</v>
      </c>
      <c r="K600" s="5">
        <v>129.23513</v>
      </c>
      <c r="L600" s="5">
        <v>433.60169999999999</v>
      </c>
      <c r="M600" s="6">
        <f t="shared" si="39"/>
        <v>2.35513803406241</v>
      </c>
    </row>
    <row r="601" spans="1:13" x14ac:dyDescent="0.2">
      <c r="A601" s="1" t="s">
        <v>20</v>
      </c>
      <c r="B601" s="1" t="s">
        <v>61</v>
      </c>
      <c r="C601" s="5">
        <v>104.58844999999999</v>
      </c>
      <c r="D601" s="5">
        <v>4.3269500000000001</v>
      </c>
      <c r="E601" s="6">
        <f t="shared" si="36"/>
        <v>-0.95862879696563053</v>
      </c>
      <c r="F601" s="5">
        <v>1071.7724599999999</v>
      </c>
      <c r="G601" s="5">
        <v>984.36090999999999</v>
      </c>
      <c r="H601" s="6">
        <f t="shared" si="37"/>
        <v>-8.1557936280616805E-2</v>
      </c>
      <c r="I601" s="5">
        <v>971.36306999999999</v>
      </c>
      <c r="J601" s="6">
        <f t="shared" si="38"/>
        <v>1.3381031667180743E-2</v>
      </c>
      <c r="K601" s="5">
        <v>12327.48783</v>
      </c>
      <c r="L601" s="5">
        <v>10284.61634</v>
      </c>
      <c r="M601" s="6">
        <f t="shared" si="39"/>
        <v>-0.16571677199538548</v>
      </c>
    </row>
    <row r="602" spans="1:13" x14ac:dyDescent="0.2">
      <c r="A602" s="1" t="s">
        <v>21</v>
      </c>
      <c r="B602" s="1" t="s">
        <v>61</v>
      </c>
      <c r="C602" s="5">
        <v>19.494479999999999</v>
      </c>
      <c r="D602" s="5">
        <v>51.989559999999997</v>
      </c>
      <c r="E602" s="6">
        <f t="shared" si="36"/>
        <v>1.6668862159955022</v>
      </c>
      <c r="F602" s="5">
        <v>612.53132000000005</v>
      </c>
      <c r="G602" s="5">
        <v>584.57218999999998</v>
      </c>
      <c r="H602" s="6">
        <f t="shared" si="37"/>
        <v>-4.5645225129059663E-2</v>
      </c>
      <c r="I602" s="5">
        <v>434.42117999999999</v>
      </c>
      <c r="J602" s="6">
        <f t="shared" si="38"/>
        <v>0.34563464424087242</v>
      </c>
      <c r="K602" s="5">
        <v>6739.1733800000002</v>
      </c>
      <c r="L602" s="5">
        <v>6590.8585599999997</v>
      </c>
      <c r="M602" s="6">
        <f t="shared" si="39"/>
        <v>-2.2007865302910545E-2</v>
      </c>
    </row>
    <row r="603" spans="1:13" x14ac:dyDescent="0.2">
      <c r="A603" s="1" t="s">
        <v>22</v>
      </c>
      <c r="B603" s="1" t="s">
        <v>61</v>
      </c>
      <c r="C603" s="5">
        <v>0</v>
      </c>
      <c r="D603" s="5">
        <v>0</v>
      </c>
      <c r="E603" s="6" t="str">
        <f t="shared" si="36"/>
        <v/>
      </c>
      <c r="F603" s="5">
        <v>6.1275000000000004</v>
      </c>
      <c r="G603" s="5">
        <v>0</v>
      </c>
      <c r="H603" s="6">
        <f t="shared" si="37"/>
        <v>-1</v>
      </c>
      <c r="I603" s="5">
        <v>1.1910000000000001</v>
      </c>
      <c r="J603" s="6">
        <f t="shared" si="38"/>
        <v>-1</v>
      </c>
      <c r="K603" s="5">
        <v>28.360520000000001</v>
      </c>
      <c r="L603" s="5">
        <v>26.12435</v>
      </c>
      <c r="M603" s="6">
        <f t="shared" si="39"/>
        <v>-7.8847990093270592E-2</v>
      </c>
    </row>
    <row r="604" spans="1:13" x14ac:dyDescent="0.2">
      <c r="A604" s="1" t="s">
        <v>23</v>
      </c>
      <c r="B604" s="1" t="s">
        <v>61</v>
      </c>
      <c r="C604" s="5">
        <v>0</v>
      </c>
      <c r="D604" s="5">
        <v>0</v>
      </c>
      <c r="E604" s="6" t="str">
        <f t="shared" si="36"/>
        <v/>
      </c>
      <c r="F604" s="5">
        <v>30.61271</v>
      </c>
      <c r="G604" s="5">
        <v>7.6662100000000004</v>
      </c>
      <c r="H604" s="6">
        <f t="shared" si="37"/>
        <v>-0.74957427813480093</v>
      </c>
      <c r="I604" s="5">
        <v>14.764709999999999</v>
      </c>
      <c r="J604" s="6">
        <f t="shared" si="38"/>
        <v>-0.48077476631779414</v>
      </c>
      <c r="K604" s="5">
        <v>160.39044000000001</v>
      </c>
      <c r="L604" s="5">
        <v>131.32037</v>
      </c>
      <c r="M604" s="6">
        <f t="shared" si="39"/>
        <v>-0.18124565279576521</v>
      </c>
    </row>
    <row r="605" spans="1:13" x14ac:dyDescent="0.2">
      <c r="A605" s="1" t="s">
        <v>24</v>
      </c>
      <c r="B605" s="1" t="s">
        <v>61</v>
      </c>
      <c r="C605" s="5">
        <v>14.29852</v>
      </c>
      <c r="D605" s="5">
        <v>0</v>
      </c>
      <c r="E605" s="6">
        <f t="shared" si="36"/>
        <v>-1</v>
      </c>
      <c r="F605" s="5">
        <v>188.87900999999999</v>
      </c>
      <c r="G605" s="5">
        <v>288.58332999999999</v>
      </c>
      <c r="H605" s="6">
        <f t="shared" si="37"/>
        <v>0.52787400781060856</v>
      </c>
      <c r="I605" s="5">
        <v>80.124350000000007</v>
      </c>
      <c r="J605" s="6">
        <f t="shared" si="38"/>
        <v>2.6016932430653101</v>
      </c>
      <c r="K605" s="5">
        <v>3263.5911000000001</v>
      </c>
      <c r="L605" s="5">
        <v>2283.5053200000002</v>
      </c>
      <c r="M605" s="6">
        <f t="shared" si="39"/>
        <v>-0.30030900010727446</v>
      </c>
    </row>
    <row r="606" spans="1:13" x14ac:dyDescent="0.2">
      <c r="A606" s="1" t="s">
        <v>25</v>
      </c>
      <c r="B606" s="1" t="s">
        <v>61</v>
      </c>
      <c r="C606" s="5">
        <v>0</v>
      </c>
      <c r="D606" s="5">
        <v>0</v>
      </c>
      <c r="E606" s="6" t="str">
        <f t="shared" si="36"/>
        <v/>
      </c>
      <c r="F606" s="5">
        <v>9.0007999999999999</v>
      </c>
      <c r="G606" s="5">
        <v>1.0891999999999999</v>
      </c>
      <c r="H606" s="6">
        <f t="shared" si="37"/>
        <v>-0.87898853435250202</v>
      </c>
      <c r="I606" s="5">
        <v>1.2439499999999999</v>
      </c>
      <c r="J606" s="6">
        <f t="shared" si="38"/>
        <v>-0.12440210619397885</v>
      </c>
      <c r="K606" s="5">
        <v>47.047449999999998</v>
      </c>
      <c r="L606" s="5">
        <v>45.242910000000002</v>
      </c>
      <c r="M606" s="6">
        <f t="shared" si="39"/>
        <v>-3.8355745104144745E-2</v>
      </c>
    </row>
    <row r="607" spans="1:13" x14ac:dyDescent="0.2">
      <c r="A607" s="1" t="s">
        <v>26</v>
      </c>
      <c r="B607" s="1" t="s">
        <v>61</v>
      </c>
      <c r="C607" s="5">
        <v>119.77725</v>
      </c>
      <c r="D607" s="5">
        <v>68.728560000000002</v>
      </c>
      <c r="E607" s="6">
        <f t="shared" si="36"/>
        <v>-0.4261968779547034</v>
      </c>
      <c r="F607" s="5">
        <v>1898.9059400000001</v>
      </c>
      <c r="G607" s="5">
        <v>2094.0987</v>
      </c>
      <c r="H607" s="6">
        <f t="shared" si="37"/>
        <v>0.10279222150413614</v>
      </c>
      <c r="I607" s="5">
        <v>1616.4727800000001</v>
      </c>
      <c r="J607" s="6">
        <f t="shared" si="38"/>
        <v>0.29547414958636042</v>
      </c>
      <c r="K607" s="5">
        <v>18109.763480000001</v>
      </c>
      <c r="L607" s="5">
        <v>15929.627619999999</v>
      </c>
      <c r="M607" s="6">
        <f t="shared" si="39"/>
        <v>-0.12038455733603004</v>
      </c>
    </row>
    <row r="608" spans="1:13" x14ac:dyDescent="0.2">
      <c r="A608" s="1" t="s">
        <v>27</v>
      </c>
      <c r="B608" s="1" t="s">
        <v>61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0</v>
      </c>
      <c r="J608" s="6" t="str">
        <f t="shared" si="38"/>
        <v/>
      </c>
      <c r="K608" s="5">
        <v>0</v>
      </c>
      <c r="L608" s="5">
        <v>0</v>
      </c>
      <c r="M608" s="6" t="str">
        <f t="shared" si="39"/>
        <v/>
      </c>
    </row>
    <row r="609" spans="1:13" x14ac:dyDescent="0.2">
      <c r="A609" s="1" t="s">
        <v>28</v>
      </c>
      <c r="B609" s="1" t="s">
        <v>61</v>
      </c>
      <c r="C609" s="5">
        <v>100.16934999999999</v>
      </c>
      <c r="D609" s="5">
        <v>34.714109999999998</v>
      </c>
      <c r="E609" s="6">
        <f t="shared" si="36"/>
        <v>-0.65344578955538801</v>
      </c>
      <c r="F609" s="5">
        <v>1104.0388600000001</v>
      </c>
      <c r="G609" s="5">
        <v>465.21672999999998</v>
      </c>
      <c r="H609" s="6">
        <f t="shared" si="37"/>
        <v>-0.57862286659004014</v>
      </c>
      <c r="I609" s="5">
        <v>510.56139999999999</v>
      </c>
      <c r="J609" s="6">
        <f t="shared" si="38"/>
        <v>-8.8813353300895903E-2</v>
      </c>
      <c r="K609" s="5">
        <v>5172.8771100000004</v>
      </c>
      <c r="L609" s="5">
        <v>5146.5045300000002</v>
      </c>
      <c r="M609" s="6">
        <f t="shared" si="39"/>
        <v>-5.0982421270008293E-3</v>
      </c>
    </row>
    <row r="610" spans="1:13" x14ac:dyDescent="0.2">
      <c r="A610" s="1" t="s">
        <v>29</v>
      </c>
      <c r="B610" s="1" t="s">
        <v>61</v>
      </c>
      <c r="C610" s="5">
        <v>0</v>
      </c>
      <c r="D610" s="5">
        <v>0</v>
      </c>
      <c r="E610" s="6" t="str">
        <f t="shared" si="36"/>
        <v/>
      </c>
      <c r="F610" s="5">
        <v>8.0615500000000004</v>
      </c>
      <c r="G610" s="5">
        <v>4.0399500000000002</v>
      </c>
      <c r="H610" s="6">
        <f t="shared" si="37"/>
        <v>-0.49886188139997889</v>
      </c>
      <c r="I610" s="5">
        <v>0.96240000000000003</v>
      </c>
      <c r="J610" s="6">
        <f t="shared" si="38"/>
        <v>3.1977867830423943</v>
      </c>
      <c r="K610" s="5">
        <v>93.337149999999994</v>
      </c>
      <c r="L610" s="5">
        <v>104.26195</v>
      </c>
      <c r="M610" s="6">
        <f t="shared" si="39"/>
        <v>0.1170466421998102</v>
      </c>
    </row>
    <row r="611" spans="1:13" x14ac:dyDescent="0.2">
      <c r="A611" s="1" t="s">
        <v>30</v>
      </c>
      <c r="B611" s="1" t="s">
        <v>61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44.96</v>
      </c>
      <c r="L611" s="5">
        <v>169.10339999999999</v>
      </c>
      <c r="M611" s="6">
        <f t="shared" si="39"/>
        <v>2.7611966192170816</v>
      </c>
    </row>
    <row r="612" spans="1:13" x14ac:dyDescent="0.2">
      <c r="A612" s="1" t="s">
        <v>31</v>
      </c>
      <c r="B612" s="1" t="s">
        <v>61</v>
      </c>
      <c r="C612" s="5">
        <v>11.58648</v>
      </c>
      <c r="D612" s="5">
        <v>0</v>
      </c>
      <c r="E612" s="6">
        <f t="shared" si="36"/>
        <v>-1</v>
      </c>
      <c r="F612" s="5">
        <v>1889.81033</v>
      </c>
      <c r="G612" s="5">
        <v>1311.9427700000001</v>
      </c>
      <c r="H612" s="6">
        <f t="shared" si="37"/>
        <v>-0.30578071821630903</v>
      </c>
      <c r="I612" s="5">
        <v>1697.7304899999999</v>
      </c>
      <c r="J612" s="6">
        <f t="shared" si="38"/>
        <v>-0.22723731609485309</v>
      </c>
      <c r="K612" s="5">
        <v>17284.335770000002</v>
      </c>
      <c r="L612" s="5">
        <v>13977.68247</v>
      </c>
      <c r="M612" s="6">
        <f t="shared" si="39"/>
        <v>-0.19130924925326198</v>
      </c>
    </row>
    <row r="613" spans="1:13" x14ac:dyDescent="0.2">
      <c r="A613" s="1" t="s">
        <v>32</v>
      </c>
      <c r="B613" s="1" t="s">
        <v>61</v>
      </c>
      <c r="C613" s="5">
        <v>0</v>
      </c>
      <c r="D613" s="5">
        <v>0</v>
      </c>
      <c r="E613" s="6" t="str">
        <f t="shared" si="36"/>
        <v/>
      </c>
      <c r="F613" s="5">
        <v>8.3419999999999994E-2</v>
      </c>
      <c r="G613" s="5">
        <v>0.84945000000000004</v>
      </c>
      <c r="H613" s="6">
        <f t="shared" si="37"/>
        <v>9.1828098777271645</v>
      </c>
      <c r="I613" s="5">
        <v>0.79415000000000002</v>
      </c>
      <c r="J613" s="6">
        <f t="shared" si="38"/>
        <v>6.9634200088144471E-2</v>
      </c>
      <c r="K613" s="5">
        <v>2.23346</v>
      </c>
      <c r="L613" s="5">
        <v>13.24208</v>
      </c>
      <c r="M613" s="6">
        <f t="shared" si="39"/>
        <v>4.9289532832466216</v>
      </c>
    </row>
    <row r="614" spans="1:13" x14ac:dyDescent="0.2">
      <c r="A614" s="1" t="s">
        <v>33</v>
      </c>
      <c r="B614" s="1" t="s">
        <v>61</v>
      </c>
      <c r="C614" s="5">
        <v>0</v>
      </c>
      <c r="D614" s="5">
        <v>0</v>
      </c>
      <c r="E614" s="6" t="str">
        <f t="shared" si="36"/>
        <v/>
      </c>
      <c r="F614" s="5">
        <v>1.0567500000000001</v>
      </c>
      <c r="G614" s="5">
        <v>0</v>
      </c>
      <c r="H614" s="6">
        <f t="shared" si="37"/>
        <v>-1</v>
      </c>
      <c r="I614" s="5">
        <v>1.9416</v>
      </c>
      <c r="J614" s="6">
        <f t="shared" si="38"/>
        <v>-1</v>
      </c>
      <c r="K614" s="5">
        <v>4.8529499999999999</v>
      </c>
      <c r="L614" s="5">
        <v>9.6945599999999992</v>
      </c>
      <c r="M614" s="6">
        <f t="shared" si="39"/>
        <v>0.99766327697585999</v>
      </c>
    </row>
    <row r="615" spans="1:13" x14ac:dyDescent="0.2">
      <c r="A615" s="2" t="s">
        <v>34</v>
      </c>
      <c r="B615" s="2" t="s">
        <v>61</v>
      </c>
      <c r="C615" s="7">
        <v>847.30713000000003</v>
      </c>
      <c r="D615" s="7">
        <v>246.82121000000001</v>
      </c>
      <c r="E615" s="8">
        <f t="shared" si="36"/>
        <v>-0.70869924108864746</v>
      </c>
      <c r="F615" s="7">
        <v>8995.9629999999997</v>
      </c>
      <c r="G615" s="7">
        <v>7401.8177400000004</v>
      </c>
      <c r="H615" s="8">
        <f t="shared" si="37"/>
        <v>-0.1772067381780027</v>
      </c>
      <c r="I615" s="7">
        <v>10585.53407</v>
      </c>
      <c r="J615" s="8">
        <f t="shared" si="38"/>
        <v>-0.30076104889434263</v>
      </c>
      <c r="K615" s="7">
        <v>82383.091669999994</v>
      </c>
      <c r="L615" s="7">
        <v>76751.468850000005</v>
      </c>
      <c r="M615" s="8">
        <f t="shared" si="39"/>
        <v>-6.8358964270950784E-2</v>
      </c>
    </row>
    <row r="616" spans="1:13" x14ac:dyDescent="0.2">
      <c r="A616" s="1" t="s">
        <v>8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173.92</v>
      </c>
      <c r="G616" s="5">
        <v>61.10521</v>
      </c>
      <c r="H616" s="6">
        <f t="shared" si="37"/>
        <v>-0.64865909613615447</v>
      </c>
      <c r="I616" s="5">
        <v>1.01268</v>
      </c>
      <c r="J616" s="6">
        <f t="shared" si="38"/>
        <v>59.340097562902393</v>
      </c>
      <c r="K616" s="5">
        <v>241.27368999999999</v>
      </c>
      <c r="L616" s="5">
        <v>175.91363000000001</v>
      </c>
      <c r="M616" s="6">
        <f t="shared" si="39"/>
        <v>-0.27089592735950607</v>
      </c>
    </row>
    <row r="617" spans="1:13" x14ac:dyDescent="0.2">
      <c r="A617" s="1" t="s">
        <v>10</v>
      </c>
      <c r="B617" s="1" t="s">
        <v>62</v>
      </c>
      <c r="C617" s="5">
        <v>0</v>
      </c>
      <c r="D617" s="5">
        <v>0</v>
      </c>
      <c r="E617" s="6" t="str">
        <f t="shared" si="36"/>
        <v/>
      </c>
      <c r="F617" s="5">
        <v>6.1616999999999997</v>
      </c>
      <c r="G617" s="5">
        <v>2.0155599999999998</v>
      </c>
      <c r="H617" s="6">
        <f t="shared" si="37"/>
        <v>-0.67288897544508819</v>
      </c>
      <c r="I617" s="5">
        <v>1.9817199999999999</v>
      </c>
      <c r="J617" s="6">
        <f t="shared" si="38"/>
        <v>1.7076075328502416E-2</v>
      </c>
      <c r="K617" s="5">
        <v>46.028449999999999</v>
      </c>
      <c r="L617" s="5">
        <v>106.40039</v>
      </c>
      <c r="M617" s="6">
        <f t="shared" si="39"/>
        <v>1.3116222684013907</v>
      </c>
    </row>
    <row r="618" spans="1:13" x14ac:dyDescent="0.2">
      <c r="A618" s="1" t="s">
        <v>11</v>
      </c>
      <c r="B618" s="1" t="s">
        <v>62</v>
      </c>
      <c r="C618" s="5">
        <v>0</v>
      </c>
      <c r="D618" s="5">
        <v>0</v>
      </c>
      <c r="E618" s="6" t="str">
        <f t="shared" si="36"/>
        <v/>
      </c>
      <c r="F618" s="5">
        <v>29.019860000000001</v>
      </c>
      <c r="G618" s="5">
        <v>7.0660800000000004</v>
      </c>
      <c r="H618" s="6">
        <f t="shared" si="37"/>
        <v>-0.75650881844364515</v>
      </c>
      <c r="I618" s="5">
        <v>2.0567799999999998</v>
      </c>
      <c r="J618" s="6">
        <f t="shared" si="38"/>
        <v>2.4355059850834806</v>
      </c>
      <c r="K618" s="5">
        <v>307.00045999999998</v>
      </c>
      <c r="L618" s="5">
        <v>61.577370000000002</v>
      </c>
      <c r="M618" s="6">
        <f t="shared" si="39"/>
        <v>-0.7994225480965077</v>
      </c>
    </row>
    <row r="619" spans="1:13" x14ac:dyDescent="0.2">
      <c r="A619" s="1" t="s">
        <v>12</v>
      </c>
      <c r="B619" s="1" t="s">
        <v>62</v>
      </c>
      <c r="C619" s="5">
        <v>0</v>
      </c>
      <c r="D619" s="5">
        <v>0</v>
      </c>
      <c r="E619" s="6" t="str">
        <f t="shared" si="36"/>
        <v/>
      </c>
      <c r="F619" s="5">
        <v>9.0100000000000006E-3</v>
      </c>
      <c r="G619" s="5">
        <v>0</v>
      </c>
      <c r="H619" s="6">
        <f t="shared" si="37"/>
        <v>-1</v>
      </c>
      <c r="I619" s="5">
        <v>0.25219000000000003</v>
      </c>
      <c r="J619" s="6">
        <f t="shared" si="38"/>
        <v>-1</v>
      </c>
      <c r="K619" s="5">
        <v>79.919880000000006</v>
      </c>
      <c r="L619" s="5">
        <v>0.29232999999999998</v>
      </c>
      <c r="M619" s="6">
        <f t="shared" si="39"/>
        <v>-0.99634221172504267</v>
      </c>
    </row>
    <row r="620" spans="1:13" x14ac:dyDescent="0.2">
      <c r="A620" s="1" t="s">
        <v>13</v>
      </c>
      <c r="B620" s="1" t="s">
        <v>62</v>
      </c>
      <c r="C620" s="5">
        <v>0</v>
      </c>
      <c r="D620" s="5">
        <v>0</v>
      </c>
      <c r="E620" s="6" t="str">
        <f t="shared" si="36"/>
        <v/>
      </c>
      <c r="F620" s="5">
        <v>0</v>
      </c>
      <c r="G620" s="5">
        <v>0</v>
      </c>
      <c r="H620" s="6" t="str">
        <f t="shared" si="37"/>
        <v/>
      </c>
      <c r="I620" s="5">
        <v>0</v>
      </c>
      <c r="J620" s="6" t="str">
        <f t="shared" si="38"/>
        <v/>
      </c>
      <c r="K620" s="5">
        <v>4.4999999999999997E-3</v>
      </c>
      <c r="L620" s="5">
        <v>0</v>
      </c>
      <c r="M620" s="6">
        <f t="shared" si="39"/>
        <v>-1</v>
      </c>
    </row>
    <row r="621" spans="1:13" x14ac:dyDescent="0.2">
      <c r="A621" s="1" t="s">
        <v>14</v>
      </c>
      <c r="B621" s="1" t="s">
        <v>62</v>
      </c>
      <c r="C621" s="5">
        <v>0</v>
      </c>
      <c r="D621" s="5">
        <v>0</v>
      </c>
      <c r="E621" s="6" t="str">
        <f t="shared" si="36"/>
        <v/>
      </c>
      <c r="F621" s="5">
        <v>63.832979999999999</v>
      </c>
      <c r="G621" s="5">
        <v>37.950000000000003</v>
      </c>
      <c r="H621" s="6">
        <f t="shared" si="37"/>
        <v>-0.40547973790351</v>
      </c>
      <c r="I621" s="5">
        <v>3.92652</v>
      </c>
      <c r="J621" s="6">
        <f t="shared" si="38"/>
        <v>8.6650469117692008</v>
      </c>
      <c r="K621" s="5">
        <v>135.89100999999999</v>
      </c>
      <c r="L621" s="5">
        <v>77.272540000000006</v>
      </c>
      <c r="M621" s="6">
        <f t="shared" si="39"/>
        <v>-0.43136385548977807</v>
      </c>
    </row>
    <row r="622" spans="1:13" x14ac:dyDescent="0.2">
      <c r="A622" s="1" t="s">
        <v>15</v>
      </c>
      <c r="B622" s="1" t="s">
        <v>62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5.2015700000000002</v>
      </c>
      <c r="H622" s="6" t="str">
        <f t="shared" si="37"/>
        <v/>
      </c>
      <c r="I622" s="5">
        <v>0</v>
      </c>
      <c r="J622" s="6" t="str">
        <f t="shared" si="38"/>
        <v/>
      </c>
      <c r="K622" s="5">
        <v>13.114979999999999</v>
      </c>
      <c r="L622" s="5">
        <v>10.59037</v>
      </c>
      <c r="M622" s="6">
        <f t="shared" si="39"/>
        <v>-0.1924981967185615</v>
      </c>
    </row>
    <row r="623" spans="1:13" x14ac:dyDescent="0.2">
      <c r="A623" s="1" t="s">
        <v>17</v>
      </c>
      <c r="B623" s="1" t="s">
        <v>62</v>
      </c>
      <c r="C623" s="5">
        <v>0</v>
      </c>
      <c r="D623" s="5">
        <v>0</v>
      </c>
      <c r="E623" s="6" t="str">
        <f t="shared" si="36"/>
        <v/>
      </c>
      <c r="F623" s="5">
        <v>0</v>
      </c>
      <c r="G623" s="5">
        <v>8.8619199999999996</v>
      </c>
      <c r="H623" s="6" t="str">
        <f t="shared" si="37"/>
        <v/>
      </c>
      <c r="I623" s="5">
        <v>0.37869000000000003</v>
      </c>
      <c r="J623" s="6">
        <f t="shared" si="38"/>
        <v>22.401515751670228</v>
      </c>
      <c r="K623" s="5">
        <v>3.4975399999999999</v>
      </c>
      <c r="L623" s="5">
        <v>9.2406100000000002</v>
      </c>
      <c r="M623" s="6">
        <f t="shared" si="39"/>
        <v>1.6420312562543962</v>
      </c>
    </row>
    <row r="624" spans="1:13" x14ac:dyDescent="0.2">
      <c r="A624" s="1" t="s">
        <v>18</v>
      </c>
      <c r="B624" s="1" t="s">
        <v>62</v>
      </c>
      <c r="C624" s="5">
        <v>108.91755999999999</v>
      </c>
      <c r="D624" s="5">
        <v>0</v>
      </c>
      <c r="E624" s="6">
        <f t="shared" ref="E624:E686" si="40">IF(C624=0,"",(D624/C624-1))</f>
        <v>-1</v>
      </c>
      <c r="F624" s="5">
        <v>515.58051</v>
      </c>
      <c r="G624" s="5">
        <v>159.94233</v>
      </c>
      <c r="H624" s="6">
        <f t="shared" ref="H624:H686" si="41">IF(F624=0,"",(G624/F624-1))</f>
        <v>-0.68978204781247454</v>
      </c>
      <c r="I624" s="5">
        <v>175.446</v>
      </c>
      <c r="J624" s="6">
        <f t="shared" ref="J624:J686" si="42">IF(I624=0,"",(G624/I624-1))</f>
        <v>-8.836718990458603E-2</v>
      </c>
      <c r="K624" s="5">
        <v>2207.3550500000001</v>
      </c>
      <c r="L624" s="5">
        <v>3466.5613400000002</v>
      </c>
      <c r="M624" s="6">
        <f t="shared" ref="M624:M686" si="43">IF(K624=0,"",(L624/K624-1))</f>
        <v>0.57045933321873155</v>
      </c>
    </row>
    <row r="625" spans="1:13" x14ac:dyDescent="0.2">
      <c r="A625" s="1" t="s">
        <v>19</v>
      </c>
      <c r="B625" s="1" t="s">
        <v>62</v>
      </c>
      <c r="C625" s="5">
        <v>181.66580999999999</v>
      </c>
      <c r="D625" s="5">
        <v>8.9231999999999996</v>
      </c>
      <c r="E625" s="6">
        <f t="shared" si="40"/>
        <v>-0.95088123626564625</v>
      </c>
      <c r="F625" s="5">
        <v>3305.7652800000001</v>
      </c>
      <c r="G625" s="5">
        <v>2151.4426400000002</v>
      </c>
      <c r="H625" s="6">
        <f t="shared" si="41"/>
        <v>-0.3491846946858852</v>
      </c>
      <c r="I625" s="5">
        <v>1637.86283</v>
      </c>
      <c r="J625" s="6">
        <f t="shared" si="42"/>
        <v>0.31356704639301225</v>
      </c>
      <c r="K625" s="5">
        <v>17610.078549999998</v>
      </c>
      <c r="L625" s="5">
        <v>15188.72215</v>
      </c>
      <c r="M625" s="6">
        <f t="shared" si="43"/>
        <v>-0.13749833046599325</v>
      </c>
    </row>
    <row r="626" spans="1:13" x14ac:dyDescent="0.2">
      <c r="A626" s="1" t="s">
        <v>20</v>
      </c>
      <c r="B626" s="1" t="s">
        <v>62</v>
      </c>
      <c r="C626" s="5">
        <v>0</v>
      </c>
      <c r="D626" s="5">
        <v>0</v>
      </c>
      <c r="E626" s="6" t="str">
        <f t="shared" si="40"/>
        <v/>
      </c>
      <c r="F626" s="5">
        <v>125.46275</v>
      </c>
      <c r="G626" s="5">
        <v>59.65117</v>
      </c>
      <c r="H626" s="6">
        <f t="shared" si="41"/>
        <v>-0.52455075311197952</v>
      </c>
      <c r="I626" s="5">
        <v>197.07422</v>
      </c>
      <c r="J626" s="6">
        <f t="shared" si="42"/>
        <v>-0.69731621923963472</v>
      </c>
      <c r="K626" s="5">
        <v>329.66106000000002</v>
      </c>
      <c r="L626" s="5">
        <v>339.43777999999998</v>
      </c>
      <c r="M626" s="6">
        <f t="shared" si="43"/>
        <v>2.9656884558946661E-2</v>
      </c>
    </row>
    <row r="627" spans="1:13" x14ac:dyDescent="0.2">
      <c r="A627" s="1" t="s">
        <v>21</v>
      </c>
      <c r="B627" s="1" t="s">
        <v>62</v>
      </c>
      <c r="C627" s="5">
        <v>0</v>
      </c>
      <c r="D627" s="5">
        <v>0</v>
      </c>
      <c r="E627" s="6" t="str">
        <f t="shared" si="40"/>
        <v/>
      </c>
      <c r="F627" s="5">
        <v>167.68185</v>
      </c>
      <c r="G627" s="5">
        <v>95.093069999999997</v>
      </c>
      <c r="H627" s="6">
        <f t="shared" si="41"/>
        <v>-0.43289586797855584</v>
      </c>
      <c r="I627" s="5">
        <v>107.14297999999999</v>
      </c>
      <c r="J627" s="6">
        <f t="shared" si="42"/>
        <v>-0.1124656977059999</v>
      </c>
      <c r="K627" s="5">
        <v>1290.3288500000001</v>
      </c>
      <c r="L627" s="5">
        <v>738.33181999999999</v>
      </c>
      <c r="M627" s="6">
        <f t="shared" si="43"/>
        <v>-0.42779561969803281</v>
      </c>
    </row>
    <row r="628" spans="1:13" x14ac:dyDescent="0.2">
      <c r="A628" s="1" t="s">
        <v>22</v>
      </c>
      <c r="B628" s="1" t="s">
        <v>62</v>
      </c>
      <c r="C628" s="5">
        <v>0</v>
      </c>
      <c r="D628" s="5">
        <v>0</v>
      </c>
      <c r="E628" s="6" t="str">
        <f t="shared" si="40"/>
        <v/>
      </c>
      <c r="F628" s="5">
        <v>0</v>
      </c>
      <c r="G628" s="5">
        <v>23.401009999999999</v>
      </c>
      <c r="H628" s="6" t="str">
        <f t="shared" si="41"/>
        <v/>
      </c>
      <c r="I628" s="5">
        <v>24.254169999999998</v>
      </c>
      <c r="J628" s="6">
        <f t="shared" si="42"/>
        <v>-3.5175806881868166E-2</v>
      </c>
      <c r="K628" s="5">
        <v>268.50297999999998</v>
      </c>
      <c r="L628" s="5">
        <v>233.94519</v>
      </c>
      <c r="M628" s="6">
        <f t="shared" si="43"/>
        <v>-0.12870542442396726</v>
      </c>
    </row>
    <row r="629" spans="1:13" x14ac:dyDescent="0.2">
      <c r="A629" s="1" t="s">
        <v>23</v>
      </c>
      <c r="B629" s="1" t="s">
        <v>62</v>
      </c>
      <c r="C629" s="5">
        <v>0</v>
      </c>
      <c r="D629" s="5">
        <v>0</v>
      </c>
      <c r="E629" s="6" t="str">
        <f t="shared" si="40"/>
        <v/>
      </c>
      <c r="F629" s="5">
        <v>6.7338100000000001</v>
      </c>
      <c r="G629" s="5">
        <v>7.0221200000000001</v>
      </c>
      <c r="H629" s="6">
        <f t="shared" si="41"/>
        <v>4.2815285848575968E-2</v>
      </c>
      <c r="I629" s="5">
        <v>3.5286200000000001</v>
      </c>
      <c r="J629" s="6">
        <f t="shared" si="42"/>
        <v>0.99004710056622702</v>
      </c>
      <c r="K629" s="5">
        <v>112.91446999999999</v>
      </c>
      <c r="L629" s="5">
        <v>90.710610000000003</v>
      </c>
      <c r="M629" s="6">
        <f t="shared" si="43"/>
        <v>-0.19664317602518078</v>
      </c>
    </row>
    <row r="630" spans="1:13" x14ac:dyDescent="0.2">
      <c r="A630" s="1" t="s">
        <v>24</v>
      </c>
      <c r="B630" s="1" t="s">
        <v>62</v>
      </c>
      <c r="C630" s="5">
        <v>0</v>
      </c>
      <c r="D630" s="5">
        <v>53.566899999999997</v>
      </c>
      <c r="E630" s="6" t="str">
        <f t="shared" si="40"/>
        <v/>
      </c>
      <c r="F630" s="5">
        <v>135.66195999999999</v>
      </c>
      <c r="G630" s="5">
        <v>129.17514</v>
      </c>
      <c r="H630" s="6">
        <f t="shared" si="41"/>
        <v>-4.7816056910868765E-2</v>
      </c>
      <c r="I630" s="5">
        <v>149.81844000000001</v>
      </c>
      <c r="J630" s="6">
        <f t="shared" si="42"/>
        <v>-0.13778877953875379</v>
      </c>
      <c r="K630" s="5">
        <v>432.44409999999999</v>
      </c>
      <c r="L630" s="5">
        <v>1203.4931200000001</v>
      </c>
      <c r="M630" s="6">
        <f t="shared" si="43"/>
        <v>1.7830027511070221</v>
      </c>
    </row>
    <row r="631" spans="1:13" x14ac:dyDescent="0.2">
      <c r="A631" s="1" t="s">
        <v>25</v>
      </c>
      <c r="B631" s="1" t="s">
        <v>62</v>
      </c>
      <c r="C631" s="5">
        <v>0</v>
      </c>
      <c r="D631" s="5">
        <v>0</v>
      </c>
      <c r="E631" s="6" t="str">
        <f t="shared" si="40"/>
        <v/>
      </c>
      <c r="F631" s="5">
        <v>33.218220000000002</v>
      </c>
      <c r="G631" s="5">
        <v>56.130009999999999</v>
      </c>
      <c r="H631" s="6">
        <f t="shared" si="41"/>
        <v>0.68973563303512342</v>
      </c>
      <c r="I631" s="5">
        <v>14.38735</v>
      </c>
      <c r="J631" s="6">
        <f t="shared" si="42"/>
        <v>2.9013445839574348</v>
      </c>
      <c r="K631" s="5">
        <v>221.83462</v>
      </c>
      <c r="L631" s="5">
        <v>225.53702999999999</v>
      </c>
      <c r="M631" s="6">
        <f t="shared" si="43"/>
        <v>1.6689955787784649E-2</v>
      </c>
    </row>
    <row r="632" spans="1:13" x14ac:dyDescent="0.2">
      <c r="A632" s="1" t="s">
        <v>26</v>
      </c>
      <c r="B632" s="1" t="s">
        <v>62</v>
      </c>
      <c r="C632" s="5">
        <v>0</v>
      </c>
      <c r="D632" s="5">
        <v>0</v>
      </c>
      <c r="E632" s="6" t="str">
        <f t="shared" si="40"/>
        <v/>
      </c>
      <c r="F632" s="5">
        <v>11.30701</v>
      </c>
      <c r="G632" s="5">
        <v>29.228159999999999</v>
      </c>
      <c r="H632" s="6">
        <f t="shared" si="41"/>
        <v>1.5849592420984857</v>
      </c>
      <c r="I632" s="5">
        <v>14.875209999999999</v>
      </c>
      <c r="J632" s="6">
        <f t="shared" si="42"/>
        <v>0.96489057969601788</v>
      </c>
      <c r="K632" s="5">
        <v>225.88049000000001</v>
      </c>
      <c r="L632" s="5">
        <v>291.82387</v>
      </c>
      <c r="M632" s="6">
        <f t="shared" si="43"/>
        <v>0.29193924628018997</v>
      </c>
    </row>
    <row r="633" spans="1:13" x14ac:dyDescent="0.2">
      <c r="A633" s="1" t="s">
        <v>28</v>
      </c>
      <c r="B633" s="1" t="s">
        <v>62</v>
      </c>
      <c r="C633" s="5">
        <v>0</v>
      </c>
      <c r="D633" s="5">
        <v>5.6210000000000003E-2</v>
      </c>
      <c r="E633" s="6" t="str">
        <f t="shared" si="40"/>
        <v/>
      </c>
      <c r="F633" s="5">
        <v>5.7959999999999998E-2</v>
      </c>
      <c r="G633" s="5">
        <v>2.2932899999999998</v>
      </c>
      <c r="H633" s="6">
        <f t="shared" si="41"/>
        <v>38.566770186335404</v>
      </c>
      <c r="I633" s="5">
        <v>43.404539999999997</v>
      </c>
      <c r="J633" s="6">
        <f t="shared" si="42"/>
        <v>-0.94716474359594638</v>
      </c>
      <c r="K633" s="5">
        <v>37.376779999999997</v>
      </c>
      <c r="L633" s="5">
        <v>243.69081</v>
      </c>
      <c r="M633" s="6">
        <f t="shared" si="43"/>
        <v>5.5198449411640063</v>
      </c>
    </row>
    <row r="634" spans="1:13" x14ac:dyDescent="0.2">
      <c r="A634" s="1" t="s">
        <v>29</v>
      </c>
      <c r="B634" s="1" t="s">
        <v>62</v>
      </c>
      <c r="C634" s="5">
        <v>0</v>
      </c>
      <c r="D634" s="5">
        <v>0</v>
      </c>
      <c r="E634" s="6" t="str">
        <f t="shared" si="40"/>
        <v/>
      </c>
      <c r="F634" s="5">
        <v>113.34828</v>
      </c>
      <c r="G634" s="5">
        <v>108.61167</v>
      </c>
      <c r="H634" s="6">
        <f t="shared" si="41"/>
        <v>-4.1788106533244274E-2</v>
      </c>
      <c r="I634" s="5">
        <v>81.169120000000007</v>
      </c>
      <c r="J634" s="6">
        <f t="shared" si="42"/>
        <v>0.33809101293693944</v>
      </c>
      <c r="K634" s="5">
        <v>2940.79907</v>
      </c>
      <c r="L634" s="5">
        <v>3003.03172</v>
      </c>
      <c r="M634" s="6">
        <f t="shared" si="43"/>
        <v>2.1161816403866052E-2</v>
      </c>
    </row>
    <row r="635" spans="1:13" x14ac:dyDescent="0.2">
      <c r="A635" s="1" t="s">
        <v>31</v>
      </c>
      <c r="B635" s="1" t="s">
        <v>62</v>
      </c>
      <c r="C635" s="5">
        <v>0</v>
      </c>
      <c r="D635" s="5">
        <v>0</v>
      </c>
      <c r="E635" s="6" t="str">
        <f t="shared" si="40"/>
        <v/>
      </c>
      <c r="F635" s="5">
        <v>9.5286000000000008</v>
      </c>
      <c r="G635" s="5">
        <v>76.082750000000004</v>
      </c>
      <c r="H635" s="6">
        <f t="shared" si="41"/>
        <v>6.9846724597527441</v>
      </c>
      <c r="I635" s="5">
        <v>9.3100799999999992</v>
      </c>
      <c r="J635" s="6">
        <f t="shared" si="42"/>
        <v>7.17208337629752</v>
      </c>
      <c r="K635" s="5">
        <v>391.45429999999999</v>
      </c>
      <c r="L635" s="5">
        <v>379.70915000000002</v>
      </c>
      <c r="M635" s="6">
        <f t="shared" si="43"/>
        <v>-3.0003885511028949E-2</v>
      </c>
    </row>
    <row r="636" spans="1:13" x14ac:dyDescent="0.2">
      <c r="A636" s="1" t="s">
        <v>32</v>
      </c>
      <c r="B636" s="1" t="s">
        <v>62</v>
      </c>
      <c r="C636" s="5">
        <v>2.82301</v>
      </c>
      <c r="D636" s="5">
        <v>2.0516700000000001</v>
      </c>
      <c r="E636" s="6">
        <f t="shared" si="40"/>
        <v>-0.27323318018710518</v>
      </c>
      <c r="F636" s="5">
        <v>13.701129999999999</v>
      </c>
      <c r="G636" s="5">
        <v>131.84764999999999</v>
      </c>
      <c r="H636" s="6">
        <f t="shared" si="41"/>
        <v>8.6231223264066532</v>
      </c>
      <c r="I636" s="5">
        <v>174.3527</v>
      </c>
      <c r="J636" s="6">
        <f t="shared" si="42"/>
        <v>-0.24378773600867676</v>
      </c>
      <c r="K636" s="5">
        <v>1200.1803600000001</v>
      </c>
      <c r="L636" s="5">
        <v>1531.4624699999999</v>
      </c>
      <c r="M636" s="6">
        <f t="shared" si="43"/>
        <v>0.27602693815119572</v>
      </c>
    </row>
    <row r="637" spans="1:13" x14ac:dyDescent="0.2">
      <c r="A637" s="1" t="s">
        <v>33</v>
      </c>
      <c r="B637" s="1" t="s">
        <v>62</v>
      </c>
      <c r="C637" s="5">
        <v>13.611459999999999</v>
      </c>
      <c r="D637" s="5">
        <v>2.6474299999999999</v>
      </c>
      <c r="E637" s="6">
        <f t="shared" si="40"/>
        <v>-0.80549992432847028</v>
      </c>
      <c r="F637" s="5">
        <v>47.393540000000002</v>
      </c>
      <c r="G637" s="5">
        <v>26.94257</v>
      </c>
      <c r="H637" s="6">
        <f t="shared" si="41"/>
        <v>-0.43151387298775323</v>
      </c>
      <c r="I637" s="5">
        <v>1.10558</v>
      </c>
      <c r="J637" s="6">
        <f t="shared" si="42"/>
        <v>23.369624993216231</v>
      </c>
      <c r="K637" s="5">
        <v>483.60667999999998</v>
      </c>
      <c r="L637" s="5">
        <v>292.96197000000001</v>
      </c>
      <c r="M637" s="6">
        <f t="shared" si="43"/>
        <v>-0.39421438512801354</v>
      </c>
    </row>
    <row r="638" spans="1:13" x14ac:dyDescent="0.2">
      <c r="A638" s="2" t="s">
        <v>34</v>
      </c>
      <c r="B638" s="2" t="s">
        <v>62</v>
      </c>
      <c r="C638" s="7">
        <v>307.01783999999998</v>
      </c>
      <c r="D638" s="7">
        <v>67.245410000000007</v>
      </c>
      <c r="E638" s="8">
        <f t="shared" si="40"/>
        <v>-0.7809723044107143</v>
      </c>
      <c r="F638" s="7">
        <v>4758.3844499999996</v>
      </c>
      <c r="G638" s="7">
        <v>3179.0639200000001</v>
      </c>
      <c r="H638" s="8">
        <f t="shared" si="41"/>
        <v>-0.33190267549735286</v>
      </c>
      <c r="I638" s="7">
        <v>2643.34042</v>
      </c>
      <c r="J638" s="8">
        <f t="shared" si="42"/>
        <v>0.20266912878364729</v>
      </c>
      <c r="K638" s="7">
        <v>28579.147870000001</v>
      </c>
      <c r="L638" s="7">
        <v>27716.104609999999</v>
      </c>
      <c r="M638" s="8">
        <f t="shared" si="43"/>
        <v>-3.0198355245782293E-2</v>
      </c>
    </row>
    <row r="639" spans="1:13" x14ac:dyDescent="0.2">
      <c r="A639" s="1" t="s">
        <v>8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31.565999999999999</v>
      </c>
      <c r="G639" s="5">
        <v>30.602</v>
      </c>
      <c r="H639" s="6">
        <f t="shared" si="41"/>
        <v>-3.0539187733637396E-2</v>
      </c>
      <c r="I639" s="5">
        <v>91.195040000000006</v>
      </c>
      <c r="J639" s="6">
        <f t="shared" si="42"/>
        <v>-0.66443350427830294</v>
      </c>
      <c r="K639" s="5">
        <v>705.12662999999998</v>
      </c>
      <c r="L639" s="5">
        <v>294.81328000000002</v>
      </c>
      <c r="M639" s="6">
        <f t="shared" si="43"/>
        <v>-0.58190023258659229</v>
      </c>
    </row>
    <row r="640" spans="1:13" x14ac:dyDescent="0.2">
      <c r="A640" s="1" t="s">
        <v>10</v>
      </c>
      <c r="B640" s="1" t="s">
        <v>63</v>
      </c>
      <c r="C640" s="5">
        <v>0</v>
      </c>
      <c r="D640" s="5">
        <v>0</v>
      </c>
      <c r="E640" s="6" t="str">
        <f t="shared" si="40"/>
        <v/>
      </c>
      <c r="F640" s="5">
        <v>5.3840000000000003</v>
      </c>
      <c r="G640" s="5">
        <v>16.767040000000001</v>
      </c>
      <c r="H640" s="6">
        <f t="shared" si="41"/>
        <v>2.1142347696879642</v>
      </c>
      <c r="I640" s="5">
        <v>23.072310000000002</v>
      </c>
      <c r="J640" s="6">
        <f t="shared" si="42"/>
        <v>-0.27328299593755456</v>
      </c>
      <c r="K640" s="5">
        <v>86.425039999999996</v>
      </c>
      <c r="L640" s="5">
        <v>69.161720000000003</v>
      </c>
      <c r="M640" s="6">
        <f t="shared" si="43"/>
        <v>-0.19974905420928923</v>
      </c>
    </row>
    <row r="641" spans="1:13" x14ac:dyDescent="0.2">
      <c r="A641" s="1" t="s">
        <v>11</v>
      </c>
      <c r="B641" s="1" t="s">
        <v>63</v>
      </c>
      <c r="C641" s="5">
        <v>0</v>
      </c>
      <c r="D641" s="5">
        <v>0</v>
      </c>
      <c r="E641" s="6" t="str">
        <f t="shared" si="40"/>
        <v/>
      </c>
      <c r="F641" s="5">
        <v>14.65619</v>
      </c>
      <c r="G641" s="5">
        <v>52.374130000000001</v>
      </c>
      <c r="H641" s="6">
        <f t="shared" si="41"/>
        <v>2.573516036568849</v>
      </c>
      <c r="I641" s="5">
        <v>178.20274000000001</v>
      </c>
      <c r="J641" s="6">
        <f t="shared" si="42"/>
        <v>-0.70609806560774535</v>
      </c>
      <c r="K641" s="5">
        <v>397.29095000000001</v>
      </c>
      <c r="L641" s="5">
        <v>356.72478000000001</v>
      </c>
      <c r="M641" s="6">
        <f t="shared" si="43"/>
        <v>-0.10210695713053619</v>
      </c>
    </row>
    <row r="642" spans="1:13" x14ac:dyDescent="0.2">
      <c r="A642" s="1" t="s">
        <v>12</v>
      </c>
      <c r="B642" s="1" t="s">
        <v>63</v>
      </c>
      <c r="C642" s="5">
        <v>0</v>
      </c>
      <c r="D642" s="5">
        <v>0</v>
      </c>
      <c r="E642" s="6" t="str">
        <f t="shared" si="40"/>
        <v/>
      </c>
      <c r="F642" s="5">
        <v>0</v>
      </c>
      <c r="G642" s="5">
        <v>0</v>
      </c>
      <c r="H642" s="6" t="str">
        <f t="shared" si="41"/>
        <v/>
      </c>
      <c r="I642" s="5">
        <v>0</v>
      </c>
      <c r="J642" s="6" t="str">
        <f t="shared" si="42"/>
        <v/>
      </c>
      <c r="K642" s="5">
        <v>4.9017400000000002</v>
      </c>
      <c r="L642" s="5">
        <v>0</v>
      </c>
      <c r="M642" s="6">
        <f t="shared" si="43"/>
        <v>-1</v>
      </c>
    </row>
    <row r="643" spans="1:13" x14ac:dyDescent="0.2">
      <c r="A643" s="1" t="s">
        <v>13</v>
      </c>
      <c r="B643" s="1" t="s">
        <v>63</v>
      </c>
      <c r="C643" s="5">
        <v>0</v>
      </c>
      <c r="D643" s="5">
        <v>0</v>
      </c>
      <c r="E643" s="6" t="str">
        <f t="shared" si="40"/>
        <v/>
      </c>
      <c r="F643" s="5">
        <v>0</v>
      </c>
      <c r="G643" s="5">
        <v>0</v>
      </c>
      <c r="H643" s="6" t="str">
        <f t="shared" si="41"/>
        <v/>
      </c>
      <c r="I643" s="5">
        <v>0</v>
      </c>
      <c r="J643" s="6" t="str">
        <f t="shared" si="42"/>
        <v/>
      </c>
      <c r="K643" s="5">
        <v>30.285</v>
      </c>
      <c r="L643" s="5">
        <v>14.40001</v>
      </c>
      <c r="M643" s="6">
        <f t="shared" si="43"/>
        <v>-0.52451675747069504</v>
      </c>
    </row>
    <row r="644" spans="1:13" x14ac:dyDescent="0.2">
      <c r="A644" s="1" t="s">
        <v>14</v>
      </c>
      <c r="B644" s="1" t="s">
        <v>63</v>
      </c>
      <c r="C644" s="5">
        <v>0</v>
      </c>
      <c r="D644" s="5">
        <v>0</v>
      </c>
      <c r="E644" s="6" t="str">
        <f t="shared" si="40"/>
        <v/>
      </c>
      <c r="F644" s="5">
        <v>0</v>
      </c>
      <c r="G644" s="5">
        <v>0.01</v>
      </c>
      <c r="H644" s="6" t="str">
        <f t="shared" si="41"/>
        <v/>
      </c>
      <c r="I644" s="5">
        <v>18.664999999999999</v>
      </c>
      <c r="J644" s="6">
        <f t="shared" si="42"/>
        <v>-0.99946423787838201</v>
      </c>
      <c r="K644" s="5">
        <v>3.3940999999999999</v>
      </c>
      <c r="L644" s="5">
        <v>157.78</v>
      </c>
      <c r="M644" s="6">
        <f t="shared" si="43"/>
        <v>45.486550190035651</v>
      </c>
    </row>
    <row r="645" spans="1:13" x14ac:dyDescent="0.2">
      <c r="A645" s="1" t="s">
        <v>15</v>
      </c>
      <c r="B645" s="1" t="s">
        <v>63</v>
      </c>
      <c r="C645" s="5">
        <v>0</v>
      </c>
      <c r="D645" s="5">
        <v>0</v>
      </c>
      <c r="E645" s="6" t="str">
        <f t="shared" si="40"/>
        <v/>
      </c>
      <c r="F645" s="5">
        <v>0</v>
      </c>
      <c r="G645" s="5">
        <v>0</v>
      </c>
      <c r="H645" s="6" t="str">
        <f t="shared" si="41"/>
        <v/>
      </c>
      <c r="I645" s="5">
        <v>0</v>
      </c>
      <c r="J645" s="6" t="str">
        <f t="shared" si="42"/>
        <v/>
      </c>
      <c r="K645" s="5">
        <v>2.11226</v>
      </c>
      <c r="L645" s="5">
        <v>0</v>
      </c>
      <c r="M645" s="6">
        <f t="shared" si="43"/>
        <v>-1</v>
      </c>
    </row>
    <row r="646" spans="1:13" x14ac:dyDescent="0.2">
      <c r="A646" s="1" t="s">
        <v>17</v>
      </c>
      <c r="B646" s="1" t="s">
        <v>63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0</v>
      </c>
      <c r="H646" s="6" t="str">
        <f t="shared" si="41"/>
        <v/>
      </c>
      <c r="I646" s="5">
        <v>0</v>
      </c>
      <c r="J646" s="6" t="str">
        <f t="shared" si="42"/>
        <v/>
      </c>
      <c r="K646" s="5">
        <v>5.093</v>
      </c>
      <c r="L646" s="5">
        <v>0</v>
      </c>
      <c r="M646" s="6">
        <f t="shared" si="43"/>
        <v>-1</v>
      </c>
    </row>
    <row r="647" spans="1:13" x14ac:dyDescent="0.2">
      <c r="A647" s="1" t="s">
        <v>18</v>
      </c>
      <c r="B647" s="1" t="s">
        <v>63</v>
      </c>
      <c r="C647" s="5">
        <v>0.32</v>
      </c>
      <c r="D647" s="5">
        <v>0</v>
      </c>
      <c r="E647" s="6">
        <f t="shared" si="40"/>
        <v>-1</v>
      </c>
      <c r="F647" s="5">
        <v>0.32</v>
      </c>
      <c r="G647" s="5">
        <v>0</v>
      </c>
      <c r="H647" s="6">
        <f t="shared" si="41"/>
        <v>-1</v>
      </c>
      <c r="I647" s="5">
        <v>0</v>
      </c>
      <c r="J647" s="6" t="str">
        <f t="shared" si="42"/>
        <v/>
      </c>
      <c r="K647" s="5">
        <v>105.02925</v>
      </c>
      <c r="L647" s="5">
        <v>44.395069999999997</v>
      </c>
      <c r="M647" s="6">
        <f t="shared" si="43"/>
        <v>-0.57730755956078905</v>
      </c>
    </row>
    <row r="648" spans="1:13" x14ac:dyDescent="0.2">
      <c r="A648" s="1" t="s">
        <v>19</v>
      </c>
      <c r="B648" s="1" t="s">
        <v>63</v>
      </c>
      <c r="C648" s="5">
        <v>41.794750000000001</v>
      </c>
      <c r="D648" s="5">
        <v>0</v>
      </c>
      <c r="E648" s="6">
        <f t="shared" si="40"/>
        <v>-1</v>
      </c>
      <c r="F648" s="5">
        <v>64.756990000000002</v>
      </c>
      <c r="G648" s="5">
        <v>14.7925</v>
      </c>
      <c r="H648" s="6">
        <f t="shared" si="41"/>
        <v>-0.77156906150208648</v>
      </c>
      <c r="I648" s="5">
        <v>28.259</v>
      </c>
      <c r="J648" s="6">
        <f t="shared" si="42"/>
        <v>-0.47653844792809374</v>
      </c>
      <c r="K648" s="5">
        <v>671.74267999999995</v>
      </c>
      <c r="L648" s="5">
        <v>398.19400000000002</v>
      </c>
      <c r="M648" s="6">
        <f t="shared" si="43"/>
        <v>-0.40722242034702927</v>
      </c>
    </row>
    <row r="649" spans="1:13" x14ac:dyDescent="0.2">
      <c r="A649" s="1" t="s">
        <v>20</v>
      </c>
      <c r="B649" s="1" t="s">
        <v>63</v>
      </c>
      <c r="C649" s="5">
        <v>0</v>
      </c>
      <c r="D649" s="5">
        <v>0</v>
      </c>
      <c r="E649" s="6" t="str">
        <f t="shared" si="40"/>
        <v/>
      </c>
      <c r="F649" s="5">
        <v>23.612539999999999</v>
      </c>
      <c r="G649" s="5">
        <v>34.415599999999998</v>
      </c>
      <c r="H649" s="6">
        <f t="shared" si="41"/>
        <v>0.45751367705464974</v>
      </c>
      <c r="I649" s="5">
        <v>16.991620000000001</v>
      </c>
      <c r="J649" s="6">
        <f t="shared" si="42"/>
        <v>1.0254454843034386</v>
      </c>
      <c r="K649" s="5">
        <v>649.41704000000004</v>
      </c>
      <c r="L649" s="5">
        <v>468.00502</v>
      </c>
      <c r="M649" s="6">
        <f t="shared" si="43"/>
        <v>-0.27934595002311613</v>
      </c>
    </row>
    <row r="650" spans="1:13" x14ac:dyDescent="0.2">
      <c r="A650" s="1" t="s">
        <v>21</v>
      </c>
      <c r="B650" s="1" t="s">
        <v>63</v>
      </c>
      <c r="C650" s="5">
        <v>10.65846</v>
      </c>
      <c r="D650" s="5">
        <v>7.8114499999999998</v>
      </c>
      <c r="E650" s="6">
        <f t="shared" si="40"/>
        <v>-0.26711269733150944</v>
      </c>
      <c r="F650" s="5">
        <v>219.73442</v>
      </c>
      <c r="G650" s="5">
        <v>124.07728</v>
      </c>
      <c r="H650" s="6">
        <f t="shared" si="41"/>
        <v>-0.43533070513031136</v>
      </c>
      <c r="I650" s="5">
        <v>216.97480999999999</v>
      </c>
      <c r="J650" s="6">
        <f t="shared" si="42"/>
        <v>-0.42814891737893446</v>
      </c>
      <c r="K650" s="5">
        <v>2383.6052300000001</v>
      </c>
      <c r="L650" s="5">
        <v>1534.75245</v>
      </c>
      <c r="M650" s="6">
        <f t="shared" si="43"/>
        <v>-0.35612137837103175</v>
      </c>
    </row>
    <row r="651" spans="1:13" x14ac:dyDescent="0.2">
      <c r="A651" s="1" t="s">
        <v>22</v>
      </c>
      <c r="B651" s="1" t="s">
        <v>63</v>
      </c>
      <c r="C651" s="5">
        <v>0</v>
      </c>
      <c r="D651" s="5">
        <v>0</v>
      </c>
      <c r="E651" s="6" t="str">
        <f t="shared" si="40"/>
        <v/>
      </c>
      <c r="F651" s="5">
        <v>0</v>
      </c>
      <c r="G651" s="5">
        <v>0</v>
      </c>
      <c r="H651" s="6" t="str">
        <f t="shared" si="41"/>
        <v/>
      </c>
      <c r="I651" s="5">
        <v>0</v>
      </c>
      <c r="J651" s="6" t="str">
        <f t="shared" si="42"/>
        <v/>
      </c>
      <c r="K651" s="5">
        <v>34.77469</v>
      </c>
      <c r="L651" s="5">
        <v>0</v>
      </c>
      <c r="M651" s="6">
        <f t="shared" si="43"/>
        <v>-1</v>
      </c>
    </row>
    <row r="652" spans="1:13" x14ac:dyDescent="0.2">
      <c r="A652" s="1" t="s">
        <v>23</v>
      </c>
      <c r="B652" s="1" t="s">
        <v>63</v>
      </c>
      <c r="C652" s="5">
        <v>4.21685</v>
      </c>
      <c r="D652" s="5">
        <v>165.66893999999999</v>
      </c>
      <c r="E652" s="6">
        <f t="shared" si="40"/>
        <v>38.287368533383919</v>
      </c>
      <c r="F652" s="5">
        <v>18548.955730000001</v>
      </c>
      <c r="G652" s="5">
        <v>7123.7566500000003</v>
      </c>
      <c r="H652" s="6">
        <f t="shared" si="41"/>
        <v>-0.6159483717739187</v>
      </c>
      <c r="I652" s="5">
        <v>10045.56191</v>
      </c>
      <c r="J652" s="6">
        <f t="shared" si="42"/>
        <v>-0.29085533354699122</v>
      </c>
      <c r="K652" s="5">
        <v>164174.10428999999</v>
      </c>
      <c r="L652" s="5">
        <v>115041.05134000001</v>
      </c>
      <c r="M652" s="6">
        <f t="shared" si="43"/>
        <v>-0.29927407347513535</v>
      </c>
    </row>
    <row r="653" spans="1:13" x14ac:dyDescent="0.2">
      <c r="A653" s="1" t="s">
        <v>24</v>
      </c>
      <c r="B653" s="1" t="s">
        <v>63</v>
      </c>
      <c r="C653" s="5">
        <v>51</v>
      </c>
      <c r="D653" s="5">
        <v>0</v>
      </c>
      <c r="E653" s="6">
        <f t="shared" si="40"/>
        <v>-1</v>
      </c>
      <c r="F653" s="5">
        <v>106.12475000000001</v>
      </c>
      <c r="G653" s="5">
        <v>140.54706999999999</v>
      </c>
      <c r="H653" s="6">
        <f t="shared" si="41"/>
        <v>0.32435713629478502</v>
      </c>
      <c r="I653" s="5">
        <v>512.26119000000006</v>
      </c>
      <c r="J653" s="6">
        <f t="shared" si="42"/>
        <v>-0.72563396809350333</v>
      </c>
      <c r="K653" s="5">
        <v>592.60843</v>
      </c>
      <c r="L653" s="5">
        <v>1280.51494</v>
      </c>
      <c r="M653" s="6">
        <f t="shared" si="43"/>
        <v>1.1608112122198464</v>
      </c>
    </row>
    <row r="654" spans="1:13" x14ac:dyDescent="0.2">
      <c r="A654" s="1" t="s">
        <v>25</v>
      </c>
      <c r="B654" s="1" t="s">
        <v>63</v>
      </c>
      <c r="C654" s="5">
        <v>0</v>
      </c>
      <c r="D654" s="5">
        <v>0</v>
      </c>
      <c r="E654" s="6" t="str">
        <f t="shared" si="40"/>
        <v/>
      </c>
      <c r="F654" s="5">
        <v>8.4700000000000006</v>
      </c>
      <c r="G654" s="5">
        <v>9.6558600000000006</v>
      </c>
      <c r="H654" s="6">
        <f t="shared" si="41"/>
        <v>0.14000708382526561</v>
      </c>
      <c r="I654" s="5">
        <v>0</v>
      </c>
      <c r="J654" s="6" t="str">
        <f t="shared" si="42"/>
        <v/>
      </c>
      <c r="K654" s="5">
        <v>52.170529999999999</v>
      </c>
      <c r="L654" s="5">
        <v>42.840519999999998</v>
      </c>
      <c r="M654" s="6">
        <f t="shared" si="43"/>
        <v>-0.17883678774204526</v>
      </c>
    </row>
    <row r="655" spans="1:13" x14ac:dyDescent="0.2">
      <c r="A655" s="1" t="s">
        <v>26</v>
      </c>
      <c r="B655" s="1" t="s">
        <v>63</v>
      </c>
      <c r="C655" s="5">
        <v>28.303570000000001</v>
      </c>
      <c r="D655" s="5">
        <v>0</v>
      </c>
      <c r="E655" s="6">
        <f t="shared" si="40"/>
        <v>-1</v>
      </c>
      <c r="F655" s="5">
        <v>179.88265000000001</v>
      </c>
      <c r="G655" s="5">
        <v>201.58874</v>
      </c>
      <c r="H655" s="6">
        <f t="shared" si="41"/>
        <v>0.12066805775876666</v>
      </c>
      <c r="I655" s="5">
        <v>277.3193</v>
      </c>
      <c r="J655" s="6">
        <f t="shared" si="42"/>
        <v>-0.2730807412250067</v>
      </c>
      <c r="K655" s="5">
        <v>1683.88203</v>
      </c>
      <c r="L655" s="5">
        <v>1800.8346300000001</v>
      </c>
      <c r="M655" s="6">
        <f t="shared" si="43"/>
        <v>6.9454152913550615E-2</v>
      </c>
    </row>
    <row r="656" spans="1:13" x14ac:dyDescent="0.2">
      <c r="A656" s="1" t="s">
        <v>28</v>
      </c>
      <c r="B656" s="1" t="s">
        <v>63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15.392139999999999</v>
      </c>
      <c r="L656" s="5">
        <v>0</v>
      </c>
      <c r="M656" s="6">
        <f t="shared" si="43"/>
        <v>-1</v>
      </c>
    </row>
    <row r="657" spans="1:13" x14ac:dyDescent="0.2">
      <c r="A657" s="1" t="s">
        <v>29</v>
      </c>
      <c r="B657" s="1" t="s">
        <v>63</v>
      </c>
      <c r="C657" s="5">
        <v>0</v>
      </c>
      <c r="D657" s="5">
        <v>64.785820000000001</v>
      </c>
      <c r="E657" s="6" t="str">
        <f t="shared" si="40"/>
        <v/>
      </c>
      <c r="F657" s="5">
        <v>1154.8024</v>
      </c>
      <c r="G657" s="5">
        <v>922.41555000000005</v>
      </c>
      <c r="H657" s="6">
        <f t="shared" si="41"/>
        <v>-0.20123516369553784</v>
      </c>
      <c r="I657" s="5">
        <v>1020.23281</v>
      </c>
      <c r="J657" s="6">
        <f t="shared" si="42"/>
        <v>-9.5877390965303233E-2</v>
      </c>
      <c r="K657" s="5">
        <v>8157.1155200000003</v>
      </c>
      <c r="L657" s="5">
        <v>7924.5062200000002</v>
      </c>
      <c r="M657" s="6">
        <f t="shared" si="43"/>
        <v>-2.851612183616592E-2</v>
      </c>
    </row>
    <row r="658" spans="1:13" x14ac:dyDescent="0.2">
      <c r="A658" s="1" t="s">
        <v>31</v>
      </c>
      <c r="B658" s="1" t="s">
        <v>63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0.19320000000000001</v>
      </c>
      <c r="L658" s="5">
        <v>0.439</v>
      </c>
      <c r="M658" s="6">
        <f t="shared" si="43"/>
        <v>1.2722567287784678</v>
      </c>
    </row>
    <row r="659" spans="1:13" x14ac:dyDescent="0.2">
      <c r="A659" s="1" t="s">
        <v>32</v>
      </c>
      <c r="B659" s="1" t="s">
        <v>63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2</v>
      </c>
      <c r="L659" s="5">
        <v>0</v>
      </c>
      <c r="M659" s="6">
        <f t="shared" si="43"/>
        <v>-1</v>
      </c>
    </row>
    <row r="660" spans="1:13" x14ac:dyDescent="0.2">
      <c r="A660" s="1" t="s">
        <v>33</v>
      </c>
      <c r="B660" s="1" t="s">
        <v>63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0</v>
      </c>
      <c r="L660" s="5">
        <v>0</v>
      </c>
      <c r="M660" s="6" t="str">
        <f t="shared" si="43"/>
        <v/>
      </c>
    </row>
    <row r="661" spans="1:13" x14ac:dyDescent="0.2">
      <c r="A661" s="2" t="s">
        <v>34</v>
      </c>
      <c r="B661" s="2" t="s">
        <v>63</v>
      </c>
      <c r="C661" s="7">
        <v>136.29363000000001</v>
      </c>
      <c r="D661" s="7">
        <v>238.26621</v>
      </c>
      <c r="E661" s="8">
        <f t="shared" si="40"/>
        <v>0.74818302219993682</v>
      </c>
      <c r="F661" s="7">
        <v>20358.265670000001</v>
      </c>
      <c r="G661" s="7">
        <v>8671.0024200000007</v>
      </c>
      <c r="H661" s="8">
        <f t="shared" si="41"/>
        <v>-0.57407951342448515</v>
      </c>
      <c r="I661" s="7">
        <v>12428.73573</v>
      </c>
      <c r="J661" s="8">
        <f t="shared" si="42"/>
        <v>-0.30234236141410009</v>
      </c>
      <c r="K661" s="7">
        <v>179756.66375000001</v>
      </c>
      <c r="L661" s="7">
        <v>129428.41297999999</v>
      </c>
      <c r="M661" s="8">
        <f t="shared" si="43"/>
        <v>-0.27997988903485094</v>
      </c>
    </row>
    <row r="662" spans="1:13" x14ac:dyDescent="0.2">
      <c r="A662" s="1" t="s">
        <v>8</v>
      </c>
      <c r="B662" s="1" t="s">
        <v>64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0.49528</v>
      </c>
      <c r="L662" s="5">
        <v>0</v>
      </c>
      <c r="M662" s="6">
        <f t="shared" si="43"/>
        <v>-1</v>
      </c>
    </row>
    <row r="663" spans="1:13" x14ac:dyDescent="0.2">
      <c r="A663" s="1" t="s">
        <v>10</v>
      </c>
      <c r="B663" s="1" t="s">
        <v>64</v>
      </c>
      <c r="C663" s="5">
        <v>0</v>
      </c>
      <c r="D663" s="5">
        <v>0</v>
      </c>
      <c r="E663" s="6" t="str">
        <f t="shared" si="40"/>
        <v/>
      </c>
      <c r="F663" s="5">
        <v>64.846940000000004</v>
      </c>
      <c r="G663" s="5">
        <v>0</v>
      </c>
      <c r="H663" s="6">
        <f t="shared" si="41"/>
        <v>-1</v>
      </c>
      <c r="I663" s="5">
        <v>0</v>
      </c>
      <c r="J663" s="6" t="str">
        <f t="shared" si="42"/>
        <v/>
      </c>
      <c r="K663" s="5">
        <v>189.30856</v>
      </c>
      <c r="L663" s="5">
        <v>21.095050000000001</v>
      </c>
      <c r="M663" s="6">
        <f t="shared" si="43"/>
        <v>-0.88856790205366309</v>
      </c>
    </row>
    <row r="664" spans="1:13" x14ac:dyDescent="0.2">
      <c r="A664" s="1" t="s">
        <v>11</v>
      </c>
      <c r="B664" s="1" t="s">
        <v>64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0.27382000000000001</v>
      </c>
      <c r="L664" s="5">
        <v>4.1790000000000003</v>
      </c>
      <c r="M664" s="6">
        <f t="shared" si="43"/>
        <v>14.261850850923965</v>
      </c>
    </row>
    <row r="665" spans="1:13" x14ac:dyDescent="0.2">
      <c r="A665" s="1" t="s">
        <v>14</v>
      </c>
      <c r="B665" s="1" t="s">
        <v>64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23.877659999999999</v>
      </c>
      <c r="L665" s="5">
        <v>0</v>
      </c>
      <c r="M665" s="6">
        <f t="shared" si="43"/>
        <v>-1</v>
      </c>
    </row>
    <row r="666" spans="1:13" x14ac:dyDescent="0.2">
      <c r="A666" s="1" t="s">
        <v>17</v>
      </c>
      <c r="B666" s="1" t="s">
        <v>64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9.1550000000000006E-2</v>
      </c>
      <c r="L666" s="5">
        <v>0</v>
      </c>
      <c r="M666" s="6">
        <f t="shared" si="43"/>
        <v>-1</v>
      </c>
    </row>
    <row r="667" spans="1:13" x14ac:dyDescent="0.2">
      <c r="A667" s="1" t="s">
        <v>19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139.38999999999999</v>
      </c>
      <c r="G667" s="5">
        <v>0</v>
      </c>
      <c r="H667" s="6">
        <f t="shared" si="41"/>
        <v>-1</v>
      </c>
      <c r="I667" s="5">
        <v>0</v>
      </c>
      <c r="J667" s="6" t="str">
        <f t="shared" si="42"/>
        <v/>
      </c>
      <c r="K667" s="5">
        <v>844.61500000000001</v>
      </c>
      <c r="L667" s="5">
        <v>1084.05</v>
      </c>
      <c r="M667" s="6">
        <f t="shared" si="43"/>
        <v>0.28348419102194478</v>
      </c>
    </row>
    <row r="668" spans="1:13" x14ac:dyDescent="0.2">
      <c r="A668" s="1" t="s">
        <v>20</v>
      </c>
      <c r="B668" s="1" t="s">
        <v>64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0</v>
      </c>
      <c r="J668" s="6" t="str">
        <f t="shared" si="42"/>
        <v/>
      </c>
      <c r="K668" s="5">
        <v>24.719609999999999</v>
      </c>
      <c r="L668" s="5">
        <v>0</v>
      </c>
      <c r="M668" s="6">
        <f t="shared" si="43"/>
        <v>-1</v>
      </c>
    </row>
    <row r="669" spans="1:13" x14ac:dyDescent="0.2">
      <c r="A669" s="1" t="s">
        <v>21</v>
      </c>
      <c r="B669" s="1" t="s">
        <v>64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0</v>
      </c>
      <c r="H669" s="6" t="str">
        <f t="shared" si="41"/>
        <v/>
      </c>
      <c r="I669" s="5">
        <v>0</v>
      </c>
      <c r="J669" s="6" t="str">
        <f t="shared" si="42"/>
        <v/>
      </c>
      <c r="K669" s="5">
        <v>123.89785999999999</v>
      </c>
      <c r="L669" s="5">
        <v>1.355</v>
      </c>
      <c r="M669" s="6">
        <f t="shared" si="43"/>
        <v>-0.98906357220374908</v>
      </c>
    </row>
    <row r="670" spans="1:13" x14ac:dyDescent="0.2">
      <c r="A670" s="1" t="s">
        <v>23</v>
      </c>
      <c r="B670" s="1" t="s">
        <v>64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6.6501000000000001</v>
      </c>
      <c r="H670" s="6" t="str">
        <f t="shared" si="41"/>
        <v/>
      </c>
      <c r="I670" s="5">
        <v>10.19262</v>
      </c>
      <c r="J670" s="6">
        <f t="shared" si="42"/>
        <v>-0.34755735031817137</v>
      </c>
      <c r="K670" s="5">
        <v>0</v>
      </c>
      <c r="L670" s="5">
        <v>160.48239000000001</v>
      </c>
      <c r="M670" s="6" t="str">
        <f t="shared" si="43"/>
        <v/>
      </c>
    </row>
    <row r="671" spans="1:13" x14ac:dyDescent="0.2">
      <c r="A671" s="1" t="s">
        <v>24</v>
      </c>
      <c r="B671" s="1" t="s">
        <v>64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37.209490000000002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546.74021000000005</v>
      </c>
      <c r="L671" s="5">
        <v>167.04848000000001</v>
      </c>
      <c r="M671" s="6">
        <f t="shared" si="43"/>
        <v>-0.6944646160193706</v>
      </c>
    </row>
    <row r="672" spans="1:13" x14ac:dyDescent="0.2">
      <c r="A672" s="1" t="s">
        <v>25</v>
      </c>
      <c r="B672" s="1" t="s">
        <v>64</v>
      </c>
      <c r="C672" s="5">
        <v>12.677339999999999</v>
      </c>
      <c r="D672" s="5">
        <v>0</v>
      </c>
      <c r="E672" s="6">
        <f t="shared" si="40"/>
        <v>-1</v>
      </c>
      <c r="F672" s="5">
        <v>148.98785000000001</v>
      </c>
      <c r="G672" s="5">
        <v>217.88051999999999</v>
      </c>
      <c r="H672" s="6">
        <f t="shared" si="41"/>
        <v>0.46240461890013163</v>
      </c>
      <c r="I672" s="5">
        <v>368.71778999999998</v>
      </c>
      <c r="J672" s="6">
        <f t="shared" si="42"/>
        <v>-0.40908595704047801</v>
      </c>
      <c r="K672" s="5">
        <v>2662.1154700000002</v>
      </c>
      <c r="L672" s="5">
        <v>3499.4550599999998</v>
      </c>
      <c r="M672" s="6">
        <f t="shared" si="43"/>
        <v>0.31453916985802244</v>
      </c>
    </row>
    <row r="673" spans="1:13" x14ac:dyDescent="0.2">
      <c r="A673" s="1" t="s">
        <v>26</v>
      </c>
      <c r="B673" s="1" t="s">
        <v>64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0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12.6488</v>
      </c>
      <c r="L673" s="5">
        <v>0</v>
      </c>
      <c r="M673" s="6">
        <f t="shared" si="43"/>
        <v>-1</v>
      </c>
    </row>
    <row r="674" spans="1:13" x14ac:dyDescent="0.2">
      <c r="A674" s="1" t="s">
        <v>28</v>
      </c>
      <c r="B674" s="1" t="s">
        <v>64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24.568660000000001</v>
      </c>
      <c r="L674" s="5">
        <v>0</v>
      </c>
      <c r="M674" s="6">
        <f t="shared" si="43"/>
        <v>-1</v>
      </c>
    </row>
    <row r="675" spans="1:13" x14ac:dyDescent="0.2">
      <c r="A675" s="1" t="s">
        <v>32</v>
      </c>
      <c r="B675" s="1" t="s">
        <v>64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0</v>
      </c>
      <c r="L675" s="5">
        <v>288.67917999999997</v>
      </c>
      <c r="M675" s="6" t="str">
        <f t="shared" si="43"/>
        <v/>
      </c>
    </row>
    <row r="676" spans="1:13" x14ac:dyDescent="0.2">
      <c r="A676" s="2" t="s">
        <v>34</v>
      </c>
      <c r="B676" s="2" t="s">
        <v>64</v>
      </c>
      <c r="C676" s="7">
        <v>12.677339999999999</v>
      </c>
      <c r="D676" s="7">
        <v>0</v>
      </c>
      <c r="E676" s="8">
        <f t="shared" si="40"/>
        <v>-1</v>
      </c>
      <c r="F676" s="7">
        <v>353.22478999999998</v>
      </c>
      <c r="G676" s="7">
        <v>261.74011000000002</v>
      </c>
      <c r="H676" s="8">
        <f t="shared" si="41"/>
        <v>-0.25899846950153183</v>
      </c>
      <c r="I676" s="7">
        <v>378.91041000000001</v>
      </c>
      <c r="J676" s="8">
        <f t="shared" si="42"/>
        <v>-0.30922956167923699</v>
      </c>
      <c r="K676" s="7">
        <v>4453.3524799999996</v>
      </c>
      <c r="L676" s="7">
        <v>5226.3441599999996</v>
      </c>
      <c r="M676" s="8">
        <f t="shared" si="43"/>
        <v>0.17357522977835349</v>
      </c>
    </row>
    <row r="677" spans="1:13" x14ac:dyDescent="0.2">
      <c r="A677" s="1" t="s">
        <v>8</v>
      </c>
      <c r="B677" s="1" t="s">
        <v>65</v>
      </c>
      <c r="C677" s="5">
        <v>25.105239999999998</v>
      </c>
      <c r="D677" s="5">
        <v>5.1200700000000001</v>
      </c>
      <c r="E677" s="6">
        <f t="shared" si="40"/>
        <v>-0.79605572382498635</v>
      </c>
      <c r="F677" s="5">
        <v>102.02434</v>
      </c>
      <c r="G677" s="5">
        <v>20.744070000000001</v>
      </c>
      <c r="H677" s="6">
        <f t="shared" si="41"/>
        <v>-0.79667528356468664</v>
      </c>
      <c r="I677" s="5">
        <v>15.75</v>
      </c>
      <c r="J677" s="6">
        <f t="shared" si="42"/>
        <v>0.31708380952380955</v>
      </c>
      <c r="K677" s="5">
        <v>3328.9662899999998</v>
      </c>
      <c r="L677" s="5">
        <v>366.64686999999998</v>
      </c>
      <c r="M677" s="6">
        <f t="shared" si="43"/>
        <v>-0.88986164530972167</v>
      </c>
    </row>
    <row r="678" spans="1:13" x14ac:dyDescent="0.2">
      <c r="A678" s="1" t="s">
        <v>10</v>
      </c>
      <c r="B678" s="1" t="s">
        <v>65</v>
      </c>
      <c r="C678" s="5">
        <v>0</v>
      </c>
      <c r="D678" s="5">
        <v>38.256990000000002</v>
      </c>
      <c r="E678" s="6" t="str">
        <f t="shared" si="40"/>
        <v/>
      </c>
      <c r="F678" s="5">
        <v>328.87713000000002</v>
      </c>
      <c r="G678" s="5">
        <v>559.08433000000002</v>
      </c>
      <c r="H678" s="6">
        <f t="shared" si="41"/>
        <v>0.69997935095091579</v>
      </c>
      <c r="I678" s="5">
        <v>228.89491000000001</v>
      </c>
      <c r="J678" s="6">
        <f t="shared" si="42"/>
        <v>1.4425371887911358</v>
      </c>
      <c r="K678" s="5">
        <v>3792.7877400000002</v>
      </c>
      <c r="L678" s="5">
        <v>3066.6408299999998</v>
      </c>
      <c r="M678" s="6">
        <f t="shared" si="43"/>
        <v>-0.19145466600775296</v>
      </c>
    </row>
    <row r="679" spans="1:13" x14ac:dyDescent="0.2">
      <c r="A679" s="1" t="s">
        <v>11</v>
      </c>
      <c r="B679" s="1" t="s">
        <v>65</v>
      </c>
      <c r="C679" s="5">
        <v>19.520060000000001</v>
      </c>
      <c r="D679" s="5">
        <v>6.7826599999999999</v>
      </c>
      <c r="E679" s="6">
        <f t="shared" si="40"/>
        <v>-0.65252873198135664</v>
      </c>
      <c r="F679" s="5">
        <v>410.19702000000001</v>
      </c>
      <c r="G679" s="5">
        <v>33.130490000000002</v>
      </c>
      <c r="H679" s="6">
        <f t="shared" si="41"/>
        <v>-0.9192327384533413</v>
      </c>
      <c r="I679" s="5">
        <v>348.70015999999998</v>
      </c>
      <c r="J679" s="6">
        <f t="shared" si="42"/>
        <v>-0.90498860109499235</v>
      </c>
      <c r="K679" s="5">
        <v>3807.03512</v>
      </c>
      <c r="L679" s="5">
        <v>2310.1986299999999</v>
      </c>
      <c r="M679" s="6">
        <f t="shared" si="43"/>
        <v>-0.3931764333185348</v>
      </c>
    </row>
    <row r="680" spans="1:13" x14ac:dyDescent="0.2">
      <c r="A680" s="1" t="s">
        <v>12</v>
      </c>
      <c r="B680" s="1" t="s">
        <v>65</v>
      </c>
      <c r="C680" s="5">
        <v>5.7673100000000002</v>
      </c>
      <c r="D680" s="5">
        <v>1.5646199999999999</v>
      </c>
      <c r="E680" s="6">
        <f t="shared" si="40"/>
        <v>-0.72870887814249619</v>
      </c>
      <c r="F680" s="5">
        <v>282.52095000000003</v>
      </c>
      <c r="G680" s="5">
        <v>103.98659000000001</v>
      </c>
      <c r="H680" s="6">
        <f t="shared" si="41"/>
        <v>-0.63193317168160457</v>
      </c>
      <c r="I680" s="5">
        <v>0.80889999999999995</v>
      </c>
      <c r="J680" s="6">
        <f t="shared" si="42"/>
        <v>127.55308443565337</v>
      </c>
      <c r="K680" s="5">
        <v>917.81982000000005</v>
      </c>
      <c r="L680" s="5">
        <v>401.87822</v>
      </c>
      <c r="M680" s="6">
        <f t="shared" si="43"/>
        <v>-0.56213822011383452</v>
      </c>
    </row>
    <row r="681" spans="1:13" x14ac:dyDescent="0.2">
      <c r="A681" s="1" t="s">
        <v>13</v>
      </c>
      <c r="B681" s="1" t="s">
        <v>65</v>
      </c>
      <c r="C681" s="5">
        <v>0</v>
      </c>
      <c r="D681" s="5">
        <v>0</v>
      </c>
      <c r="E681" s="6" t="str">
        <f t="shared" si="40"/>
        <v/>
      </c>
      <c r="F681" s="5">
        <v>0.54076000000000002</v>
      </c>
      <c r="G681" s="5">
        <v>0</v>
      </c>
      <c r="H681" s="6">
        <f t="shared" si="41"/>
        <v>-1</v>
      </c>
      <c r="I681" s="5">
        <v>0.5</v>
      </c>
      <c r="J681" s="6">
        <f t="shared" si="42"/>
        <v>-1</v>
      </c>
      <c r="K681" s="5">
        <v>1.89767</v>
      </c>
      <c r="L681" s="5">
        <v>2.67103</v>
      </c>
      <c r="M681" s="6">
        <f t="shared" si="43"/>
        <v>0.40753134106562272</v>
      </c>
    </row>
    <row r="682" spans="1:13" x14ac:dyDescent="0.2">
      <c r="A682" s="1" t="s">
        <v>14</v>
      </c>
      <c r="B682" s="1" t="s">
        <v>65</v>
      </c>
      <c r="C682" s="5">
        <v>1.23661</v>
      </c>
      <c r="D682" s="5">
        <v>0.40790999999999999</v>
      </c>
      <c r="E682" s="6">
        <f t="shared" si="40"/>
        <v>-0.67013852386767048</v>
      </c>
      <c r="F682" s="5">
        <v>191.62486999999999</v>
      </c>
      <c r="G682" s="5">
        <v>63.80377</v>
      </c>
      <c r="H682" s="6">
        <f t="shared" si="41"/>
        <v>-0.66703815637291752</v>
      </c>
      <c r="I682" s="5">
        <v>59.579729999999998</v>
      </c>
      <c r="J682" s="6">
        <f t="shared" si="42"/>
        <v>7.0897266570358886E-2</v>
      </c>
      <c r="K682" s="5">
        <v>1725.30529</v>
      </c>
      <c r="L682" s="5">
        <v>822.94694000000004</v>
      </c>
      <c r="M682" s="6">
        <f t="shared" si="43"/>
        <v>-0.52301372703725957</v>
      </c>
    </row>
    <row r="683" spans="1:13" x14ac:dyDescent="0.2">
      <c r="A683" s="1" t="s">
        <v>17</v>
      </c>
      <c r="B683" s="1" t="s">
        <v>65</v>
      </c>
      <c r="C683" s="5">
        <v>0</v>
      </c>
      <c r="D683" s="5">
        <v>0</v>
      </c>
      <c r="E683" s="6" t="str">
        <f t="shared" si="40"/>
        <v/>
      </c>
      <c r="F683" s="5">
        <v>0.20599999999999999</v>
      </c>
      <c r="G683" s="5">
        <v>0</v>
      </c>
      <c r="H683" s="6">
        <f t="shared" si="41"/>
        <v>-1</v>
      </c>
      <c r="I683" s="5">
        <v>42.326709999999999</v>
      </c>
      <c r="J683" s="6">
        <f t="shared" si="42"/>
        <v>-1</v>
      </c>
      <c r="K683" s="5">
        <v>107.66461</v>
      </c>
      <c r="L683" s="5">
        <v>42.326709999999999</v>
      </c>
      <c r="M683" s="6">
        <f t="shared" si="43"/>
        <v>-0.6068651528111233</v>
      </c>
    </row>
    <row r="684" spans="1:13" x14ac:dyDescent="0.2">
      <c r="A684" s="1" t="s">
        <v>18</v>
      </c>
      <c r="B684" s="1" t="s">
        <v>65</v>
      </c>
      <c r="C684" s="5">
        <v>0</v>
      </c>
      <c r="D684" s="5">
        <v>0</v>
      </c>
      <c r="E684" s="6" t="str">
        <f t="shared" si="40"/>
        <v/>
      </c>
      <c r="F684" s="5">
        <v>460.90744999999998</v>
      </c>
      <c r="G684" s="5">
        <v>19.84498</v>
      </c>
      <c r="H684" s="6">
        <f t="shared" si="41"/>
        <v>-0.95694367708744998</v>
      </c>
      <c r="I684" s="5">
        <v>24.215669999999999</v>
      </c>
      <c r="J684" s="6">
        <f t="shared" si="42"/>
        <v>-0.18049015368973886</v>
      </c>
      <c r="K684" s="5">
        <v>848.88318000000004</v>
      </c>
      <c r="L684" s="5">
        <v>333.66716000000002</v>
      </c>
      <c r="M684" s="6">
        <f t="shared" si="43"/>
        <v>-0.60693394820238988</v>
      </c>
    </row>
    <row r="685" spans="1:13" x14ac:dyDescent="0.2">
      <c r="A685" s="1" t="s">
        <v>19</v>
      </c>
      <c r="B685" s="1" t="s">
        <v>65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195</v>
      </c>
      <c r="H685" s="6" t="str">
        <f t="shared" si="41"/>
        <v/>
      </c>
      <c r="I685" s="5">
        <v>292.5</v>
      </c>
      <c r="J685" s="6">
        <f t="shared" si="42"/>
        <v>-0.33333333333333337</v>
      </c>
      <c r="K685" s="5">
        <v>1814.9160400000001</v>
      </c>
      <c r="L685" s="5">
        <v>1216.5</v>
      </c>
      <c r="M685" s="6">
        <f t="shared" si="43"/>
        <v>-0.32972105971359422</v>
      </c>
    </row>
    <row r="686" spans="1:13" x14ac:dyDescent="0.2">
      <c r="A686" s="1" t="s">
        <v>20</v>
      </c>
      <c r="B686" s="1" t="s">
        <v>65</v>
      </c>
      <c r="C686" s="5">
        <v>1.99943</v>
      </c>
      <c r="D686" s="5">
        <v>0.84194999999999998</v>
      </c>
      <c r="E686" s="6">
        <f t="shared" si="40"/>
        <v>-0.57890498792155765</v>
      </c>
      <c r="F686" s="5">
        <v>56.178489999999996</v>
      </c>
      <c r="G686" s="5">
        <v>34.588740000000001</v>
      </c>
      <c r="H686" s="6">
        <f t="shared" si="41"/>
        <v>-0.38430634216049586</v>
      </c>
      <c r="I686" s="5">
        <v>64.330629999999999</v>
      </c>
      <c r="J686" s="6">
        <f t="shared" si="42"/>
        <v>-0.46232859836752727</v>
      </c>
      <c r="K686" s="5">
        <v>433.39341999999999</v>
      </c>
      <c r="L686" s="5">
        <v>333.52744000000001</v>
      </c>
      <c r="M686" s="6">
        <f t="shared" si="43"/>
        <v>-0.23042800234484406</v>
      </c>
    </row>
    <row r="687" spans="1:13" x14ac:dyDescent="0.2">
      <c r="A687" s="1" t="s">
        <v>21</v>
      </c>
      <c r="B687" s="1" t="s">
        <v>65</v>
      </c>
      <c r="C687" s="5">
        <v>27.920349999999999</v>
      </c>
      <c r="D687" s="5">
        <v>0.37</v>
      </c>
      <c r="E687" s="6">
        <f t="shared" ref="E687:E747" si="44">IF(C687=0,"",(D687/C687-1))</f>
        <v>-0.98674801712729243</v>
      </c>
      <c r="F687" s="5">
        <v>520.94334000000003</v>
      </c>
      <c r="G687" s="5">
        <v>579.79945999999995</v>
      </c>
      <c r="H687" s="6">
        <f t="shared" ref="H687:H747" si="45">IF(F687=0,"",(G687/F687-1))</f>
        <v>0.11297988760159572</v>
      </c>
      <c r="I687" s="5">
        <v>507.78111000000001</v>
      </c>
      <c r="J687" s="6">
        <f t="shared" ref="J687:J747" si="46">IF(I687=0,"",(G687/I687-1))</f>
        <v>0.14182951784086639</v>
      </c>
      <c r="K687" s="5">
        <v>3656.9510700000001</v>
      </c>
      <c r="L687" s="5">
        <v>3476.3214899999998</v>
      </c>
      <c r="M687" s="6">
        <f t="shared" ref="M687:M747" si="47">IF(K687=0,"",(L687/K687-1))</f>
        <v>-4.9393491064675388E-2</v>
      </c>
    </row>
    <row r="688" spans="1:13" x14ac:dyDescent="0.2">
      <c r="A688" s="1" t="s">
        <v>22</v>
      </c>
      <c r="B688" s="1" t="s">
        <v>65</v>
      </c>
      <c r="C688" s="5">
        <v>0</v>
      </c>
      <c r="D688" s="5">
        <v>0</v>
      </c>
      <c r="E688" s="6" t="str">
        <f t="shared" si="44"/>
        <v/>
      </c>
      <c r="F688" s="5">
        <v>0</v>
      </c>
      <c r="G688" s="5">
        <v>0</v>
      </c>
      <c r="H688" s="6" t="str">
        <f t="shared" si="45"/>
        <v/>
      </c>
      <c r="I688" s="5">
        <v>0</v>
      </c>
      <c r="J688" s="6" t="str">
        <f t="shared" si="46"/>
        <v/>
      </c>
      <c r="K688" s="5">
        <v>0</v>
      </c>
      <c r="L688" s="5">
        <v>0</v>
      </c>
      <c r="M688" s="6" t="str">
        <f t="shared" si="47"/>
        <v/>
      </c>
    </row>
    <row r="689" spans="1:13" x14ac:dyDescent="0.2">
      <c r="A689" s="1" t="s">
        <v>23</v>
      </c>
      <c r="B689" s="1" t="s">
        <v>65</v>
      </c>
      <c r="C689" s="5">
        <v>0</v>
      </c>
      <c r="D689" s="5">
        <v>0.20799999999999999</v>
      </c>
      <c r="E689" s="6" t="str">
        <f t="shared" si="44"/>
        <v/>
      </c>
      <c r="F689" s="5">
        <v>118.12575</v>
      </c>
      <c r="G689" s="5">
        <v>175.52902</v>
      </c>
      <c r="H689" s="6">
        <f t="shared" si="45"/>
        <v>0.48595052306546216</v>
      </c>
      <c r="I689" s="5">
        <v>213.33267000000001</v>
      </c>
      <c r="J689" s="6">
        <f t="shared" si="46"/>
        <v>-0.1772051603722955</v>
      </c>
      <c r="K689" s="5">
        <v>910.61041</v>
      </c>
      <c r="L689" s="5">
        <v>2362.9736899999998</v>
      </c>
      <c r="M689" s="6">
        <f t="shared" si="47"/>
        <v>1.5949337543813056</v>
      </c>
    </row>
    <row r="690" spans="1:13" x14ac:dyDescent="0.2">
      <c r="A690" s="1" t="s">
        <v>24</v>
      </c>
      <c r="B690" s="1" t="s">
        <v>65</v>
      </c>
      <c r="C690" s="5">
        <v>9.5</v>
      </c>
      <c r="D690" s="5">
        <v>4.4361899999999999</v>
      </c>
      <c r="E690" s="6">
        <f t="shared" si="44"/>
        <v>-0.53303263157894731</v>
      </c>
      <c r="F690" s="5">
        <v>49.641170000000002</v>
      </c>
      <c r="G690" s="5">
        <v>4.4361899999999999</v>
      </c>
      <c r="H690" s="6">
        <f t="shared" si="45"/>
        <v>-0.91063486215171807</v>
      </c>
      <c r="I690" s="5">
        <v>0.76573999999999998</v>
      </c>
      <c r="J690" s="6">
        <f t="shared" si="46"/>
        <v>4.7933371640504614</v>
      </c>
      <c r="K690" s="5">
        <v>1122.12553</v>
      </c>
      <c r="L690" s="5">
        <v>571.15126999999995</v>
      </c>
      <c r="M690" s="6">
        <f t="shared" si="47"/>
        <v>-0.49100946843264504</v>
      </c>
    </row>
    <row r="691" spans="1:13" x14ac:dyDescent="0.2">
      <c r="A691" s="1" t="s">
        <v>25</v>
      </c>
      <c r="B691" s="1" t="s">
        <v>65</v>
      </c>
      <c r="C691" s="5">
        <v>0</v>
      </c>
      <c r="D691" s="5">
        <v>0</v>
      </c>
      <c r="E691" s="6" t="str">
        <f t="shared" si="44"/>
        <v/>
      </c>
      <c r="F691" s="5">
        <v>0</v>
      </c>
      <c r="G691" s="5">
        <v>0</v>
      </c>
      <c r="H691" s="6" t="str">
        <f t="shared" si="45"/>
        <v/>
      </c>
      <c r="I691" s="5">
        <v>0</v>
      </c>
      <c r="J691" s="6" t="str">
        <f t="shared" si="46"/>
        <v/>
      </c>
      <c r="K691" s="5">
        <v>4.1166600000000004</v>
      </c>
      <c r="L691" s="5">
        <v>0</v>
      </c>
      <c r="M691" s="6">
        <f t="shared" si="47"/>
        <v>-1</v>
      </c>
    </row>
    <row r="692" spans="1:13" x14ac:dyDescent="0.2">
      <c r="A692" s="1" t="s">
        <v>26</v>
      </c>
      <c r="B692" s="1" t="s">
        <v>65</v>
      </c>
      <c r="C692" s="5">
        <v>0</v>
      </c>
      <c r="D692" s="5">
        <v>0</v>
      </c>
      <c r="E692" s="6" t="str">
        <f t="shared" si="44"/>
        <v/>
      </c>
      <c r="F692" s="5">
        <v>55.261859999999999</v>
      </c>
      <c r="G692" s="5">
        <v>65.677120000000002</v>
      </c>
      <c r="H692" s="6">
        <f t="shared" si="45"/>
        <v>0.18847103590070979</v>
      </c>
      <c r="I692" s="5">
        <v>81.264510000000001</v>
      </c>
      <c r="J692" s="6">
        <f t="shared" si="46"/>
        <v>-0.19181054558748956</v>
      </c>
      <c r="K692" s="5">
        <v>3367.2202400000001</v>
      </c>
      <c r="L692" s="5">
        <v>583.70839999999998</v>
      </c>
      <c r="M692" s="6">
        <f t="shared" si="47"/>
        <v>-0.82664977091014402</v>
      </c>
    </row>
    <row r="693" spans="1:13" x14ac:dyDescent="0.2">
      <c r="A693" s="1" t="s">
        <v>27</v>
      </c>
      <c r="B693" s="1" t="s">
        <v>65</v>
      </c>
      <c r="C693" s="5">
        <v>0</v>
      </c>
      <c r="D693" s="5">
        <v>0</v>
      </c>
      <c r="E693" s="6" t="str">
        <f t="shared" si="44"/>
        <v/>
      </c>
      <c r="F693" s="5">
        <v>0</v>
      </c>
      <c r="G693" s="5">
        <v>1.9592000000000001</v>
      </c>
      <c r="H693" s="6" t="str">
        <f t="shared" si="45"/>
        <v/>
      </c>
      <c r="I693" s="5">
        <v>0</v>
      </c>
      <c r="J693" s="6" t="str">
        <f t="shared" si="46"/>
        <v/>
      </c>
      <c r="K693" s="5">
        <v>0</v>
      </c>
      <c r="L693" s="5">
        <v>4.6009399999999996</v>
      </c>
      <c r="M693" s="6" t="str">
        <f t="shared" si="47"/>
        <v/>
      </c>
    </row>
    <row r="694" spans="1:13" x14ac:dyDescent="0.2">
      <c r="A694" s="1" t="s">
        <v>28</v>
      </c>
      <c r="B694" s="1" t="s">
        <v>65</v>
      </c>
      <c r="C694" s="5">
        <v>2.5</v>
      </c>
      <c r="D694" s="5">
        <v>0</v>
      </c>
      <c r="E694" s="6">
        <f t="shared" si="44"/>
        <v>-1</v>
      </c>
      <c r="F694" s="5">
        <v>67.186629999999994</v>
      </c>
      <c r="G694" s="5">
        <v>5.4249999999999998</v>
      </c>
      <c r="H694" s="6">
        <f t="shared" si="45"/>
        <v>-0.9192547683966289</v>
      </c>
      <c r="I694" s="5">
        <v>7.3310500000000003</v>
      </c>
      <c r="J694" s="6">
        <f t="shared" si="46"/>
        <v>-0.25999686265950994</v>
      </c>
      <c r="K694" s="5">
        <v>437.09287999999998</v>
      </c>
      <c r="L694" s="5">
        <v>21.64705</v>
      </c>
      <c r="M694" s="6">
        <f t="shared" si="47"/>
        <v>-0.95047494253395293</v>
      </c>
    </row>
    <row r="695" spans="1:13" x14ac:dyDescent="0.2">
      <c r="A695" s="1" t="s">
        <v>29</v>
      </c>
      <c r="B695" s="1" t="s">
        <v>65</v>
      </c>
      <c r="C695" s="5">
        <v>0</v>
      </c>
      <c r="D695" s="5">
        <v>0</v>
      </c>
      <c r="E695" s="6" t="str">
        <f t="shared" si="44"/>
        <v/>
      </c>
      <c r="F695" s="5">
        <v>0</v>
      </c>
      <c r="G695" s="5">
        <v>0</v>
      </c>
      <c r="H695" s="6" t="str">
        <f t="shared" si="45"/>
        <v/>
      </c>
      <c r="I695" s="5">
        <v>0</v>
      </c>
      <c r="J695" s="6" t="str">
        <f t="shared" si="46"/>
        <v/>
      </c>
      <c r="K695" s="5">
        <v>0</v>
      </c>
      <c r="L695" s="5">
        <v>28.63</v>
      </c>
      <c r="M695" s="6" t="str">
        <f t="shared" si="47"/>
        <v/>
      </c>
    </row>
    <row r="696" spans="1:13" x14ac:dyDescent="0.2">
      <c r="A696" s="1" t="s">
        <v>30</v>
      </c>
      <c r="B696" s="1" t="s">
        <v>65</v>
      </c>
      <c r="C696" s="5">
        <v>0</v>
      </c>
      <c r="D696" s="5">
        <v>0</v>
      </c>
      <c r="E696" s="6" t="str">
        <f t="shared" si="44"/>
        <v/>
      </c>
      <c r="F696" s="5">
        <v>0</v>
      </c>
      <c r="G696" s="5">
        <v>0</v>
      </c>
      <c r="H696" s="6" t="str">
        <f t="shared" si="45"/>
        <v/>
      </c>
      <c r="I696" s="5">
        <v>0</v>
      </c>
      <c r="J696" s="6" t="str">
        <f t="shared" si="46"/>
        <v/>
      </c>
      <c r="K696" s="5">
        <v>3.2075</v>
      </c>
      <c r="L696" s="5">
        <v>0</v>
      </c>
      <c r="M696" s="6">
        <f t="shared" si="47"/>
        <v>-1</v>
      </c>
    </row>
    <row r="697" spans="1:13" x14ac:dyDescent="0.2">
      <c r="A697" s="1" t="s">
        <v>31</v>
      </c>
      <c r="B697" s="1" t="s">
        <v>65</v>
      </c>
      <c r="C697" s="5">
        <v>74.146799999999999</v>
      </c>
      <c r="D697" s="5">
        <v>0</v>
      </c>
      <c r="E697" s="6">
        <f t="shared" si="44"/>
        <v>-1</v>
      </c>
      <c r="F697" s="5">
        <v>299.84233999999998</v>
      </c>
      <c r="G697" s="5">
        <v>29.39912</v>
      </c>
      <c r="H697" s="6">
        <f t="shared" si="45"/>
        <v>-0.90195140552865216</v>
      </c>
      <c r="I697" s="5">
        <v>1.8322499999999999</v>
      </c>
      <c r="J697" s="6">
        <f t="shared" si="46"/>
        <v>15.045364988402238</v>
      </c>
      <c r="K697" s="5">
        <v>2750.08212</v>
      </c>
      <c r="L697" s="5">
        <v>779.57505000000003</v>
      </c>
      <c r="M697" s="6">
        <f t="shared" si="47"/>
        <v>-0.71652662866663785</v>
      </c>
    </row>
    <row r="698" spans="1:13" x14ac:dyDescent="0.2">
      <c r="A698" s="1" t="s">
        <v>33</v>
      </c>
      <c r="B698" s="1" t="s">
        <v>65</v>
      </c>
      <c r="C698" s="5">
        <v>0</v>
      </c>
      <c r="D698" s="5">
        <v>0</v>
      </c>
      <c r="E698" s="6" t="str">
        <f t="shared" si="44"/>
        <v/>
      </c>
      <c r="F698" s="5">
        <v>0</v>
      </c>
      <c r="G698" s="5">
        <v>0</v>
      </c>
      <c r="H698" s="6" t="str">
        <f t="shared" si="45"/>
        <v/>
      </c>
      <c r="I698" s="5">
        <v>0</v>
      </c>
      <c r="J698" s="6" t="str">
        <f t="shared" si="46"/>
        <v/>
      </c>
      <c r="K698" s="5">
        <v>0</v>
      </c>
      <c r="L698" s="5">
        <v>0</v>
      </c>
      <c r="M698" s="6" t="str">
        <f t="shared" si="47"/>
        <v/>
      </c>
    </row>
    <row r="699" spans="1:13" x14ac:dyDescent="0.2">
      <c r="A699" s="2" t="s">
        <v>34</v>
      </c>
      <c r="B699" s="2" t="s">
        <v>65</v>
      </c>
      <c r="C699" s="7">
        <v>167.69579999999999</v>
      </c>
      <c r="D699" s="7">
        <v>57.988390000000003</v>
      </c>
      <c r="E699" s="8">
        <f t="shared" si="44"/>
        <v>-0.65420487573332187</v>
      </c>
      <c r="F699" s="7">
        <v>2944.0781000000002</v>
      </c>
      <c r="G699" s="7">
        <v>1892.4080799999999</v>
      </c>
      <c r="H699" s="8">
        <f t="shared" si="45"/>
        <v>-0.35721539452367113</v>
      </c>
      <c r="I699" s="7">
        <v>1889.9140400000001</v>
      </c>
      <c r="J699" s="8">
        <f t="shared" si="46"/>
        <v>1.3196579035943401E-3</v>
      </c>
      <c r="K699" s="7">
        <v>29030.105220000001</v>
      </c>
      <c r="L699" s="7">
        <v>16725.611720000001</v>
      </c>
      <c r="M699" s="8">
        <f t="shared" si="47"/>
        <v>-0.42385287296592167</v>
      </c>
    </row>
    <row r="700" spans="1:13" x14ac:dyDescent="0.2">
      <c r="A700" s="1" t="s">
        <v>8</v>
      </c>
      <c r="B700" s="1" t="s">
        <v>66</v>
      </c>
      <c r="C700" s="5">
        <v>24.625830000000001</v>
      </c>
      <c r="D700" s="5">
        <v>143.51497000000001</v>
      </c>
      <c r="E700" s="6">
        <f t="shared" si="44"/>
        <v>4.8278226561297632</v>
      </c>
      <c r="F700" s="5">
        <v>678.54502000000002</v>
      </c>
      <c r="G700" s="5">
        <v>820.48332000000005</v>
      </c>
      <c r="H700" s="6">
        <f t="shared" si="45"/>
        <v>0.20918037243866294</v>
      </c>
      <c r="I700" s="5">
        <v>1382.18019</v>
      </c>
      <c r="J700" s="6">
        <f t="shared" si="46"/>
        <v>-0.40638469142000944</v>
      </c>
      <c r="K700" s="5">
        <v>9236.4569300000003</v>
      </c>
      <c r="L700" s="5">
        <v>9630.8811600000008</v>
      </c>
      <c r="M700" s="6">
        <f t="shared" si="47"/>
        <v>4.2702979398833163E-2</v>
      </c>
    </row>
    <row r="701" spans="1:13" x14ac:dyDescent="0.2">
      <c r="A701" s="1" t="s">
        <v>10</v>
      </c>
      <c r="B701" s="1" t="s">
        <v>66</v>
      </c>
      <c r="C701" s="5">
        <v>107.24418</v>
      </c>
      <c r="D701" s="5">
        <v>79.644980000000004</v>
      </c>
      <c r="E701" s="6">
        <f t="shared" si="44"/>
        <v>-0.25734916337651137</v>
      </c>
      <c r="F701" s="5">
        <v>3769.06718</v>
      </c>
      <c r="G701" s="5">
        <v>2446.8927699999999</v>
      </c>
      <c r="H701" s="6">
        <f t="shared" si="45"/>
        <v>-0.35079619090259895</v>
      </c>
      <c r="I701" s="5">
        <v>3683.7131100000001</v>
      </c>
      <c r="J701" s="6">
        <f t="shared" si="46"/>
        <v>-0.33575370911552882</v>
      </c>
      <c r="K701" s="5">
        <v>37681.101889999998</v>
      </c>
      <c r="L701" s="5">
        <v>30780.02994</v>
      </c>
      <c r="M701" s="6">
        <f t="shared" si="47"/>
        <v>-0.18314411213732151</v>
      </c>
    </row>
    <row r="702" spans="1:13" x14ac:dyDescent="0.2">
      <c r="A702" s="1" t="s">
        <v>11</v>
      </c>
      <c r="B702" s="1" t="s">
        <v>66</v>
      </c>
      <c r="C702" s="5">
        <v>374.91669000000002</v>
      </c>
      <c r="D702" s="5">
        <v>179.33063000000001</v>
      </c>
      <c r="E702" s="6">
        <f t="shared" si="44"/>
        <v>-0.52167872281172656</v>
      </c>
      <c r="F702" s="5">
        <v>7760.2544699999999</v>
      </c>
      <c r="G702" s="5">
        <v>8330.8607200000006</v>
      </c>
      <c r="H702" s="6">
        <f t="shared" si="45"/>
        <v>7.3529322035234879E-2</v>
      </c>
      <c r="I702" s="5">
        <v>7267.9088599999995</v>
      </c>
      <c r="J702" s="6">
        <f t="shared" si="46"/>
        <v>0.14625277785885737</v>
      </c>
      <c r="K702" s="5">
        <v>65193.203029999997</v>
      </c>
      <c r="L702" s="5">
        <v>61241.571510000002</v>
      </c>
      <c r="M702" s="6">
        <f t="shared" si="47"/>
        <v>-6.0614164304545248E-2</v>
      </c>
    </row>
    <row r="703" spans="1:13" x14ac:dyDescent="0.2">
      <c r="A703" s="1" t="s">
        <v>12</v>
      </c>
      <c r="B703" s="1" t="s">
        <v>66</v>
      </c>
      <c r="C703" s="5">
        <v>23.53247</v>
      </c>
      <c r="D703" s="5">
        <v>88.876580000000004</v>
      </c>
      <c r="E703" s="6">
        <f t="shared" si="44"/>
        <v>2.7767637651296275</v>
      </c>
      <c r="F703" s="5">
        <v>483.39116000000001</v>
      </c>
      <c r="G703" s="5">
        <v>713.40778999999998</v>
      </c>
      <c r="H703" s="6">
        <f t="shared" si="45"/>
        <v>0.47583954576248355</v>
      </c>
      <c r="I703" s="5">
        <v>399.89238</v>
      </c>
      <c r="J703" s="6">
        <f t="shared" si="46"/>
        <v>0.78399946005472776</v>
      </c>
      <c r="K703" s="5">
        <v>3969.6644500000002</v>
      </c>
      <c r="L703" s="5">
        <v>4394.5582800000002</v>
      </c>
      <c r="M703" s="6">
        <f t="shared" si="47"/>
        <v>0.107035200418514</v>
      </c>
    </row>
    <row r="704" spans="1:13" x14ac:dyDescent="0.2">
      <c r="A704" s="1" t="s">
        <v>13</v>
      </c>
      <c r="B704" s="1" t="s">
        <v>66</v>
      </c>
      <c r="C704" s="5">
        <v>0</v>
      </c>
      <c r="D704" s="5">
        <v>0</v>
      </c>
      <c r="E704" s="6" t="str">
        <f t="shared" si="44"/>
        <v/>
      </c>
      <c r="F704" s="5">
        <v>7.5234500000000004</v>
      </c>
      <c r="G704" s="5">
        <v>86.822829999999996</v>
      </c>
      <c r="H704" s="6">
        <f t="shared" si="45"/>
        <v>10.540294678638123</v>
      </c>
      <c r="I704" s="5">
        <v>71.492199999999997</v>
      </c>
      <c r="J704" s="6">
        <f t="shared" si="46"/>
        <v>0.21443779880882108</v>
      </c>
      <c r="K704" s="5">
        <v>105.37026</v>
      </c>
      <c r="L704" s="5">
        <v>413.88452999999998</v>
      </c>
      <c r="M704" s="6">
        <f t="shared" si="47"/>
        <v>2.9279065079653401</v>
      </c>
    </row>
    <row r="705" spans="1:13" x14ac:dyDescent="0.2">
      <c r="A705" s="1" t="s">
        <v>14</v>
      </c>
      <c r="B705" s="1" t="s">
        <v>66</v>
      </c>
      <c r="C705" s="5">
        <v>123.14655999999999</v>
      </c>
      <c r="D705" s="5">
        <v>136.32962000000001</v>
      </c>
      <c r="E705" s="6">
        <f t="shared" si="44"/>
        <v>0.10705179259574948</v>
      </c>
      <c r="F705" s="5">
        <v>3092.6787800000002</v>
      </c>
      <c r="G705" s="5">
        <v>3483.1362300000001</v>
      </c>
      <c r="H705" s="6">
        <f t="shared" si="45"/>
        <v>0.12625218387536519</v>
      </c>
      <c r="I705" s="5">
        <v>3259.9379800000002</v>
      </c>
      <c r="J705" s="6">
        <f t="shared" si="46"/>
        <v>6.8467023412512873E-2</v>
      </c>
      <c r="K705" s="5">
        <v>28952.020059999999</v>
      </c>
      <c r="L705" s="5">
        <v>28493.644349999999</v>
      </c>
      <c r="M705" s="6">
        <f t="shared" si="47"/>
        <v>-1.5832253122582296E-2</v>
      </c>
    </row>
    <row r="706" spans="1:13" x14ac:dyDescent="0.2">
      <c r="A706" s="1" t="s">
        <v>15</v>
      </c>
      <c r="B706" s="1" t="s">
        <v>66</v>
      </c>
      <c r="C706" s="5">
        <v>2.1836500000000001</v>
      </c>
      <c r="D706" s="5">
        <v>5.8019100000000003</v>
      </c>
      <c r="E706" s="6">
        <f t="shared" si="44"/>
        <v>1.656977995557896</v>
      </c>
      <c r="F706" s="5">
        <v>18.772929999999999</v>
      </c>
      <c r="G706" s="5">
        <v>21.545190000000002</v>
      </c>
      <c r="H706" s="6">
        <f t="shared" si="45"/>
        <v>0.14767327209977354</v>
      </c>
      <c r="I706" s="5">
        <v>23.78537</v>
      </c>
      <c r="J706" s="6">
        <f t="shared" si="46"/>
        <v>-9.418310499269078E-2</v>
      </c>
      <c r="K706" s="5">
        <v>226.52626000000001</v>
      </c>
      <c r="L706" s="5">
        <v>231.68888000000001</v>
      </c>
      <c r="M706" s="6">
        <f t="shared" si="47"/>
        <v>2.2790382006924848E-2</v>
      </c>
    </row>
    <row r="707" spans="1:13" x14ac:dyDescent="0.2">
      <c r="A707" s="1" t="s">
        <v>16</v>
      </c>
      <c r="B707" s="1" t="s">
        <v>66</v>
      </c>
      <c r="C707" s="5">
        <v>38.118180000000002</v>
      </c>
      <c r="D707" s="5">
        <v>0</v>
      </c>
      <c r="E707" s="6">
        <f t="shared" si="44"/>
        <v>-1</v>
      </c>
      <c r="F707" s="5">
        <v>323.65708000000001</v>
      </c>
      <c r="G707" s="5">
        <v>317.12882000000002</v>
      </c>
      <c r="H707" s="6">
        <f t="shared" si="45"/>
        <v>-2.0170298761887029E-2</v>
      </c>
      <c r="I707" s="5">
        <v>195.12161</v>
      </c>
      <c r="J707" s="6">
        <f t="shared" si="46"/>
        <v>0.62528804472246824</v>
      </c>
      <c r="K707" s="5">
        <v>3132.2991400000001</v>
      </c>
      <c r="L707" s="5">
        <v>2100.7892999999999</v>
      </c>
      <c r="M707" s="6">
        <f t="shared" si="47"/>
        <v>-0.32931396201194252</v>
      </c>
    </row>
    <row r="708" spans="1:13" x14ac:dyDescent="0.2">
      <c r="A708" s="1" t="s">
        <v>17</v>
      </c>
      <c r="B708" s="1" t="s">
        <v>66</v>
      </c>
      <c r="C708" s="5">
        <v>0</v>
      </c>
      <c r="D708" s="5">
        <v>0</v>
      </c>
      <c r="E708" s="6" t="str">
        <f t="shared" si="44"/>
        <v/>
      </c>
      <c r="F708" s="5">
        <v>1.0164899999999999</v>
      </c>
      <c r="G708" s="5">
        <v>0.93576999999999999</v>
      </c>
      <c r="H708" s="6">
        <f t="shared" si="45"/>
        <v>-7.941052051667985E-2</v>
      </c>
      <c r="I708" s="5">
        <v>9.4136000000000006</v>
      </c>
      <c r="J708" s="6">
        <f t="shared" si="46"/>
        <v>-0.90059382170476754</v>
      </c>
      <c r="K708" s="5">
        <v>48.949489999999997</v>
      </c>
      <c r="L708" s="5">
        <v>62.68723</v>
      </c>
      <c r="M708" s="6">
        <f t="shared" si="47"/>
        <v>0.28065134080048648</v>
      </c>
    </row>
    <row r="709" spans="1:13" x14ac:dyDescent="0.2">
      <c r="A709" s="1" t="s">
        <v>18</v>
      </c>
      <c r="B709" s="1" t="s">
        <v>66</v>
      </c>
      <c r="C709" s="5">
        <v>753.24941999999999</v>
      </c>
      <c r="D709" s="5">
        <v>447.27805000000001</v>
      </c>
      <c r="E709" s="6">
        <f t="shared" si="44"/>
        <v>-0.40620193242233094</v>
      </c>
      <c r="F709" s="5">
        <v>4033.1826900000001</v>
      </c>
      <c r="G709" s="5">
        <v>3482.0434500000001</v>
      </c>
      <c r="H709" s="6">
        <f t="shared" si="45"/>
        <v>-0.13665119642770263</v>
      </c>
      <c r="I709" s="5">
        <v>2278.9911099999999</v>
      </c>
      <c r="J709" s="6">
        <f t="shared" si="46"/>
        <v>0.52788812326696632</v>
      </c>
      <c r="K709" s="5">
        <v>31899.645329999999</v>
      </c>
      <c r="L709" s="5">
        <v>29807.90753</v>
      </c>
      <c r="M709" s="6">
        <f t="shared" si="47"/>
        <v>-6.5572446914725635E-2</v>
      </c>
    </row>
    <row r="710" spans="1:13" x14ac:dyDescent="0.2">
      <c r="A710" s="1" t="s">
        <v>19</v>
      </c>
      <c r="B710" s="1" t="s">
        <v>66</v>
      </c>
      <c r="C710" s="5">
        <v>95.084940000000003</v>
      </c>
      <c r="D710" s="5">
        <v>174.11404999999999</v>
      </c>
      <c r="E710" s="6">
        <f t="shared" si="44"/>
        <v>0.8311422397700412</v>
      </c>
      <c r="F710" s="5">
        <v>2639.50792</v>
      </c>
      <c r="G710" s="5">
        <v>1883.53828</v>
      </c>
      <c r="H710" s="6">
        <f t="shared" si="45"/>
        <v>-0.28640552061688829</v>
      </c>
      <c r="I710" s="5">
        <v>2557.3039100000001</v>
      </c>
      <c r="J710" s="6">
        <f t="shared" si="46"/>
        <v>-0.26346717234714589</v>
      </c>
      <c r="K710" s="5">
        <v>28468.56813</v>
      </c>
      <c r="L710" s="5">
        <v>34657.915840000001</v>
      </c>
      <c r="M710" s="6">
        <f t="shared" si="47"/>
        <v>0.21740987048371108</v>
      </c>
    </row>
    <row r="711" spans="1:13" x14ac:dyDescent="0.2">
      <c r="A711" s="1" t="s">
        <v>20</v>
      </c>
      <c r="B711" s="1" t="s">
        <v>66</v>
      </c>
      <c r="C711" s="5">
        <v>384.34888000000001</v>
      </c>
      <c r="D711" s="5">
        <v>223.31332</v>
      </c>
      <c r="E711" s="6">
        <f t="shared" si="44"/>
        <v>-0.418982774192031</v>
      </c>
      <c r="F711" s="5">
        <v>3839.0488099999998</v>
      </c>
      <c r="G711" s="5">
        <v>4070.9447399999999</v>
      </c>
      <c r="H711" s="6">
        <f t="shared" si="45"/>
        <v>6.0404527651733542E-2</v>
      </c>
      <c r="I711" s="5">
        <v>3645.7564299999999</v>
      </c>
      <c r="J711" s="6">
        <f t="shared" si="46"/>
        <v>0.11662553935343389</v>
      </c>
      <c r="K711" s="5">
        <v>27897.426289999999</v>
      </c>
      <c r="L711" s="5">
        <v>28465.04693</v>
      </c>
      <c r="M711" s="6">
        <f t="shared" si="47"/>
        <v>2.0346702742376932E-2</v>
      </c>
    </row>
    <row r="712" spans="1:13" x14ac:dyDescent="0.2">
      <c r="A712" s="1" t="s">
        <v>21</v>
      </c>
      <c r="B712" s="1" t="s">
        <v>66</v>
      </c>
      <c r="C712" s="5">
        <v>669.90836999999999</v>
      </c>
      <c r="D712" s="5">
        <v>194.21571</v>
      </c>
      <c r="E712" s="6">
        <f t="shared" si="44"/>
        <v>-0.71008615700681577</v>
      </c>
      <c r="F712" s="5">
        <v>8525.0251800000005</v>
      </c>
      <c r="G712" s="5">
        <v>4307.7292100000004</v>
      </c>
      <c r="H712" s="6">
        <f t="shared" si="45"/>
        <v>-0.49469601332016244</v>
      </c>
      <c r="I712" s="5">
        <v>5583.4233000000004</v>
      </c>
      <c r="J712" s="6">
        <f t="shared" si="46"/>
        <v>-0.22847884200361446</v>
      </c>
      <c r="K712" s="5">
        <v>53161.086770000002</v>
      </c>
      <c r="L712" s="5">
        <v>46844.01973</v>
      </c>
      <c r="M712" s="6">
        <f t="shared" si="47"/>
        <v>-0.11882877916568224</v>
      </c>
    </row>
    <row r="713" spans="1:13" x14ac:dyDescent="0.2">
      <c r="A713" s="1" t="s">
        <v>22</v>
      </c>
      <c r="B713" s="1" t="s">
        <v>66</v>
      </c>
      <c r="C713" s="5">
        <v>66.955449999999999</v>
      </c>
      <c r="D713" s="5">
        <v>89.672560000000004</v>
      </c>
      <c r="E713" s="6">
        <f t="shared" si="44"/>
        <v>0.33928694378127555</v>
      </c>
      <c r="F713" s="5">
        <v>608.15650000000005</v>
      </c>
      <c r="G713" s="5">
        <v>554.66975000000002</v>
      </c>
      <c r="H713" s="6">
        <f t="shared" si="45"/>
        <v>-8.7948990103698721E-2</v>
      </c>
      <c r="I713" s="5">
        <v>349.75414000000001</v>
      </c>
      <c r="J713" s="6">
        <f t="shared" si="46"/>
        <v>0.58588473034229138</v>
      </c>
      <c r="K713" s="5">
        <v>4748.3604100000002</v>
      </c>
      <c r="L713" s="5">
        <v>4733.9222099999997</v>
      </c>
      <c r="M713" s="6">
        <f t="shared" si="47"/>
        <v>-3.0406706217147583E-3</v>
      </c>
    </row>
    <row r="714" spans="1:13" x14ac:dyDescent="0.2">
      <c r="A714" s="1" t="s">
        <v>23</v>
      </c>
      <c r="B714" s="1" t="s">
        <v>66</v>
      </c>
      <c r="C714" s="5">
        <v>468.82747999999998</v>
      </c>
      <c r="D714" s="5">
        <v>1.238</v>
      </c>
      <c r="E714" s="6">
        <f t="shared" si="44"/>
        <v>-0.99735936980485873</v>
      </c>
      <c r="F714" s="5">
        <v>4131.3680599999998</v>
      </c>
      <c r="G714" s="5">
        <v>3849.62399</v>
      </c>
      <c r="H714" s="6">
        <f t="shared" si="45"/>
        <v>-6.8196313160246436E-2</v>
      </c>
      <c r="I714" s="5">
        <v>3495.72138</v>
      </c>
      <c r="J714" s="6">
        <f t="shared" si="46"/>
        <v>0.10123879209160536</v>
      </c>
      <c r="K714" s="5">
        <v>64058.492489999997</v>
      </c>
      <c r="L714" s="5">
        <v>42686.145879999996</v>
      </c>
      <c r="M714" s="6">
        <f t="shared" si="47"/>
        <v>-0.33363798895730146</v>
      </c>
    </row>
    <row r="715" spans="1:13" x14ac:dyDescent="0.2">
      <c r="A715" s="1" t="s">
        <v>24</v>
      </c>
      <c r="B715" s="1" t="s">
        <v>66</v>
      </c>
      <c r="C715" s="5">
        <v>248.95724999999999</v>
      </c>
      <c r="D715" s="5">
        <v>464.20522999999997</v>
      </c>
      <c r="E715" s="6">
        <f t="shared" si="44"/>
        <v>0.86459815892085889</v>
      </c>
      <c r="F715" s="5">
        <v>7252.9846799999996</v>
      </c>
      <c r="G715" s="5">
        <v>8457.8622400000004</v>
      </c>
      <c r="H715" s="6">
        <f t="shared" si="45"/>
        <v>0.16612161932761738</v>
      </c>
      <c r="I715" s="5">
        <v>5630.1906600000002</v>
      </c>
      <c r="J715" s="6">
        <f t="shared" si="46"/>
        <v>0.50223371653989424</v>
      </c>
      <c r="K715" s="5">
        <v>65734.029320000001</v>
      </c>
      <c r="L715" s="5">
        <v>54693.48777</v>
      </c>
      <c r="M715" s="6">
        <f t="shared" si="47"/>
        <v>-0.16795777870626971</v>
      </c>
    </row>
    <row r="716" spans="1:13" x14ac:dyDescent="0.2">
      <c r="A716" s="1" t="s">
        <v>25</v>
      </c>
      <c r="B716" s="1" t="s">
        <v>66</v>
      </c>
      <c r="C716" s="5">
        <v>0</v>
      </c>
      <c r="D716" s="5">
        <v>6.5486000000000004</v>
      </c>
      <c r="E716" s="6" t="str">
        <f t="shared" si="44"/>
        <v/>
      </c>
      <c r="F716" s="5">
        <v>70.869150000000005</v>
      </c>
      <c r="G716" s="5">
        <v>108.52938</v>
      </c>
      <c r="H716" s="6">
        <f t="shared" si="45"/>
        <v>0.53140513185215288</v>
      </c>
      <c r="I716" s="5">
        <v>94.138260000000002</v>
      </c>
      <c r="J716" s="6">
        <f t="shared" si="46"/>
        <v>0.15287216908406842</v>
      </c>
      <c r="K716" s="5">
        <v>1042.88795</v>
      </c>
      <c r="L716" s="5">
        <v>1650.4819500000001</v>
      </c>
      <c r="M716" s="6">
        <f t="shared" si="47"/>
        <v>0.58260717270728857</v>
      </c>
    </row>
    <row r="717" spans="1:13" x14ac:dyDescent="0.2">
      <c r="A717" s="1" t="s">
        <v>26</v>
      </c>
      <c r="B717" s="1" t="s">
        <v>66</v>
      </c>
      <c r="C717" s="5">
        <v>11.672169999999999</v>
      </c>
      <c r="D717" s="5">
        <v>25.9986</v>
      </c>
      <c r="E717" s="6">
        <f t="shared" si="44"/>
        <v>1.2274007318262159</v>
      </c>
      <c r="F717" s="5">
        <v>984.52152000000001</v>
      </c>
      <c r="G717" s="5">
        <v>350.00628</v>
      </c>
      <c r="H717" s="6">
        <f t="shared" si="45"/>
        <v>-0.64449098075580924</v>
      </c>
      <c r="I717" s="5">
        <v>315.50108</v>
      </c>
      <c r="J717" s="6">
        <f t="shared" si="46"/>
        <v>0.10936634511679011</v>
      </c>
      <c r="K717" s="5">
        <v>7418.61186</v>
      </c>
      <c r="L717" s="5">
        <v>3976.6203999999998</v>
      </c>
      <c r="M717" s="6">
        <f t="shared" si="47"/>
        <v>-0.46396705002976124</v>
      </c>
    </row>
    <row r="718" spans="1:13" x14ac:dyDescent="0.2">
      <c r="A718" s="1" t="s">
        <v>27</v>
      </c>
      <c r="B718" s="1" t="s">
        <v>66</v>
      </c>
      <c r="C718" s="5">
        <v>5.0800000000000003E-3</v>
      </c>
      <c r="D718" s="5">
        <v>0</v>
      </c>
      <c r="E718" s="6">
        <f t="shared" si="44"/>
        <v>-1</v>
      </c>
      <c r="F718" s="5">
        <v>7.58948</v>
      </c>
      <c r="G718" s="5">
        <v>25.811240000000002</v>
      </c>
      <c r="H718" s="6">
        <f t="shared" si="45"/>
        <v>2.4009233834202082</v>
      </c>
      <c r="I718" s="5">
        <v>0.42909999999999998</v>
      </c>
      <c r="J718" s="6">
        <f t="shared" si="46"/>
        <v>59.152039151712891</v>
      </c>
      <c r="K718" s="5">
        <v>58.052700000000002</v>
      </c>
      <c r="L718" s="5">
        <v>97.578509999999994</v>
      </c>
      <c r="M718" s="6">
        <f t="shared" si="47"/>
        <v>0.68086083851397072</v>
      </c>
    </row>
    <row r="719" spans="1:13" x14ac:dyDescent="0.2">
      <c r="A719" s="1" t="s">
        <v>28</v>
      </c>
      <c r="B719" s="1" t="s">
        <v>66</v>
      </c>
      <c r="C719" s="5">
        <v>246.97198</v>
      </c>
      <c r="D719" s="5">
        <v>253.96213</v>
      </c>
      <c r="E719" s="6">
        <f t="shared" si="44"/>
        <v>2.8303413205012173E-2</v>
      </c>
      <c r="F719" s="5">
        <v>4865.60826</v>
      </c>
      <c r="G719" s="5">
        <v>3414.4829300000001</v>
      </c>
      <c r="H719" s="6">
        <f t="shared" si="45"/>
        <v>-0.29824129943416366</v>
      </c>
      <c r="I719" s="5">
        <v>3055.1771699999999</v>
      </c>
      <c r="J719" s="6">
        <f t="shared" si="46"/>
        <v>0.11760553971408472</v>
      </c>
      <c r="K719" s="5">
        <v>47736.690719999999</v>
      </c>
      <c r="L719" s="5">
        <v>35530.278310000002</v>
      </c>
      <c r="M719" s="6">
        <f t="shared" si="47"/>
        <v>-0.25570294517474668</v>
      </c>
    </row>
    <row r="720" spans="1:13" x14ac:dyDescent="0.2">
      <c r="A720" s="1" t="s">
        <v>31</v>
      </c>
      <c r="B720" s="1" t="s">
        <v>66</v>
      </c>
      <c r="C720" s="5">
        <v>0.27515000000000001</v>
      </c>
      <c r="D720" s="5">
        <v>0</v>
      </c>
      <c r="E720" s="6">
        <f t="shared" si="44"/>
        <v>-1</v>
      </c>
      <c r="F720" s="5">
        <v>259.98108000000002</v>
      </c>
      <c r="G720" s="5">
        <v>95.22184</v>
      </c>
      <c r="H720" s="6">
        <f t="shared" si="45"/>
        <v>-0.63373550106030796</v>
      </c>
      <c r="I720" s="5">
        <v>106.46581</v>
      </c>
      <c r="J720" s="6">
        <f t="shared" si="46"/>
        <v>-0.10561108772853933</v>
      </c>
      <c r="K720" s="5">
        <v>1895.1157000000001</v>
      </c>
      <c r="L720" s="5">
        <v>684.78294000000005</v>
      </c>
      <c r="M720" s="6">
        <f t="shared" si="47"/>
        <v>-0.63865903279678382</v>
      </c>
    </row>
    <row r="721" spans="1:13" x14ac:dyDescent="0.2">
      <c r="A721" s="1" t="s">
        <v>32</v>
      </c>
      <c r="B721" s="1" t="s">
        <v>66</v>
      </c>
      <c r="C721" s="5">
        <v>0</v>
      </c>
      <c r="D721" s="5">
        <v>0</v>
      </c>
      <c r="E721" s="6" t="str">
        <f t="shared" si="44"/>
        <v/>
      </c>
      <c r="F721" s="5">
        <v>0</v>
      </c>
      <c r="G721" s="5">
        <v>0.50897999999999999</v>
      </c>
      <c r="H721" s="6" t="str">
        <f t="shared" si="45"/>
        <v/>
      </c>
      <c r="I721" s="5">
        <v>0.37542999999999999</v>
      </c>
      <c r="J721" s="6">
        <f t="shared" si="46"/>
        <v>0.35572543483472296</v>
      </c>
      <c r="K721" s="5">
        <v>5.8094700000000001</v>
      </c>
      <c r="L721" s="5">
        <v>33.080480000000001</v>
      </c>
      <c r="M721" s="6">
        <f t="shared" si="47"/>
        <v>4.6942337252795872</v>
      </c>
    </row>
    <row r="722" spans="1:13" x14ac:dyDescent="0.2">
      <c r="A722" s="1" t="s">
        <v>33</v>
      </c>
      <c r="B722" s="1" t="s">
        <v>66</v>
      </c>
      <c r="C722" s="5">
        <v>0</v>
      </c>
      <c r="D722" s="5">
        <v>0</v>
      </c>
      <c r="E722" s="6" t="str">
        <f t="shared" si="44"/>
        <v/>
      </c>
      <c r="F722" s="5">
        <v>0</v>
      </c>
      <c r="G722" s="5">
        <v>0</v>
      </c>
      <c r="H722" s="6" t="str">
        <f t="shared" si="45"/>
        <v/>
      </c>
      <c r="I722" s="5">
        <v>0</v>
      </c>
      <c r="J722" s="6" t="str">
        <f t="shared" si="46"/>
        <v/>
      </c>
      <c r="K722" s="5">
        <v>0</v>
      </c>
      <c r="L722" s="5">
        <v>18.618780000000001</v>
      </c>
      <c r="M722" s="6" t="str">
        <f t="shared" si="47"/>
        <v/>
      </c>
    </row>
    <row r="723" spans="1:13" x14ac:dyDescent="0.2">
      <c r="A723" s="2" t="s">
        <v>34</v>
      </c>
      <c r="B723" s="2" t="s">
        <v>66</v>
      </c>
      <c r="C723" s="7">
        <v>4091.7734999999998</v>
      </c>
      <c r="D723" s="7">
        <v>3681.2543999999998</v>
      </c>
      <c r="E723" s="8">
        <f t="shared" si="44"/>
        <v>-0.10032791404509556</v>
      </c>
      <c r="F723" s="7">
        <v>77928.688699999999</v>
      </c>
      <c r="G723" s="7">
        <v>68777.591579999993</v>
      </c>
      <c r="H723" s="8">
        <f t="shared" si="45"/>
        <v>-0.11742911721803428</v>
      </c>
      <c r="I723" s="7">
        <v>61885.041969999998</v>
      </c>
      <c r="J723" s="8">
        <f t="shared" si="46"/>
        <v>0.11137666535543911</v>
      </c>
      <c r="K723" s="7">
        <v>685317.95898999996</v>
      </c>
      <c r="L723" s="7">
        <v>621297.40558999998</v>
      </c>
      <c r="M723" s="8">
        <f t="shared" si="47"/>
        <v>-9.3417300043254992E-2</v>
      </c>
    </row>
    <row r="724" spans="1:13" x14ac:dyDescent="0.2">
      <c r="A724" s="1" t="s">
        <v>8</v>
      </c>
      <c r="B724" s="1" t="s">
        <v>67</v>
      </c>
      <c r="C724" s="5">
        <v>780.36591999999996</v>
      </c>
      <c r="D724" s="5">
        <v>1340.53648</v>
      </c>
      <c r="E724" s="6">
        <f t="shared" si="44"/>
        <v>0.7178306300203372</v>
      </c>
      <c r="F724" s="5">
        <v>29042.271779999999</v>
      </c>
      <c r="G724" s="5">
        <v>16178.599029999999</v>
      </c>
      <c r="H724" s="6">
        <f t="shared" si="45"/>
        <v>-0.44292928760685268</v>
      </c>
      <c r="I724" s="5">
        <v>18026.530030000002</v>
      </c>
      <c r="J724" s="6">
        <f t="shared" si="46"/>
        <v>-0.10251174224460557</v>
      </c>
      <c r="K724" s="5">
        <v>201116.00945000001</v>
      </c>
      <c r="L724" s="5">
        <v>161956.24666</v>
      </c>
      <c r="M724" s="6">
        <f t="shared" si="47"/>
        <v>-0.19471231005971024</v>
      </c>
    </row>
    <row r="725" spans="1:13" x14ac:dyDescent="0.2">
      <c r="A725" s="1" t="s">
        <v>10</v>
      </c>
      <c r="B725" s="1" t="s">
        <v>67</v>
      </c>
      <c r="C725" s="5">
        <v>6.7481999999999998</v>
      </c>
      <c r="D725" s="5">
        <v>3332.5332899999999</v>
      </c>
      <c r="E725" s="6">
        <f t="shared" si="44"/>
        <v>492.84032630923804</v>
      </c>
      <c r="F725" s="5">
        <v>4387.1081700000004</v>
      </c>
      <c r="G725" s="5">
        <v>6242.7410499999996</v>
      </c>
      <c r="H725" s="6">
        <f t="shared" si="45"/>
        <v>0.42297404305852782</v>
      </c>
      <c r="I725" s="5">
        <v>2459.6121899999998</v>
      </c>
      <c r="J725" s="6">
        <f t="shared" si="46"/>
        <v>1.5380997359587814</v>
      </c>
      <c r="K725" s="5">
        <v>27208.466970000001</v>
      </c>
      <c r="L725" s="5">
        <v>36308.994100000004</v>
      </c>
      <c r="M725" s="6">
        <f t="shared" si="47"/>
        <v>0.33447408632151987</v>
      </c>
    </row>
    <row r="726" spans="1:13" x14ac:dyDescent="0.2">
      <c r="A726" s="1" t="s">
        <v>11</v>
      </c>
      <c r="B726" s="1" t="s">
        <v>67</v>
      </c>
      <c r="C726" s="5">
        <v>187.15667999999999</v>
      </c>
      <c r="D726" s="5">
        <v>47.001220000000004</v>
      </c>
      <c r="E726" s="6">
        <f t="shared" si="44"/>
        <v>-0.74886699208385188</v>
      </c>
      <c r="F726" s="5">
        <v>4720.6455599999999</v>
      </c>
      <c r="G726" s="5">
        <v>3745.2862399999999</v>
      </c>
      <c r="H726" s="6">
        <f t="shared" si="45"/>
        <v>-0.20661566465922088</v>
      </c>
      <c r="I726" s="5">
        <v>4564.2903699999997</v>
      </c>
      <c r="J726" s="6">
        <f t="shared" si="46"/>
        <v>-0.17943734153793545</v>
      </c>
      <c r="K726" s="5">
        <v>44169.866159999998</v>
      </c>
      <c r="L726" s="5">
        <v>37116.678099999997</v>
      </c>
      <c r="M726" s="6">
        <f t="shared" si="47"/>
        <v>-0.15968325632798341</v>
      </c>
    </row>
    <row r="727" spans="1:13" x14ac:dyDescent="0.2">
      <c r="A727" s="1" t="s">
        <v>12</v>
      </c>
      <c r="B727" s="1" t="s">
        <v>67</v>
      </c>
      <c r="C727" s="5">
        <v>317.49677000000003</v>
      </c>
      <c r="D727" s="5">
        <v>235.55170000000001</v>
      </c>
      <c r="E727" s="6">
        <f t="shared" si="44"/>
        <v>-0.2580973343445353</v>
      </c>
      <c r="F727" s="5">
        <v>9235.9988099999991</v>
      </c>
      <c r="G727" s="5">
        <v>6832.4652900000001</v>
      </c>
      <c r="H727" s="6">
        <f t="shared" si="45"/>
        <v>-0.26023536484193199</v>
      </c>
      <c r="I727" s="5">
        <v>8808.6172200000001</v>
      </c>
      <c r="J727" s="6">
        <f t="shared" si="46"/>
        <v>-0.22434303598902439</v>
      </c>
      <c r="K727" s="5">
        <v>96398.468250000005</v>
      </c>
      <c r="L727" s="5">
        <v>93371.204110000006</v>
      </c>
      <c r="M727" s="6">
        <f t="shared" si="47"/>
        <v>-3.1403653968329559E-2</v>
      </c>
    </row>
    <row r="728" spans="1:13" x14ac:dyDescent="0.2">
      <c r="A728" s="1" t="s">
        <v>13</v>
      </c>
      <c r="B728" s="1" t="s">
        <v>67</v>
      </c>
      <c r="C728" s="5">
        <v>0</v>
      </c>
      <c r="D728" s="5">
        <v>0</v>
      </c>
      <c r="E728" s="6" t="str">
        <f t="shared" si="44"/>
        <v/>
      </c>
      <c r="F728" s="5">
        <v>74.183419999999998</v>
      </c>
      <c r="G728" s="5">
        <v>0.89595999999999998</v>
      </c>
      <c r="H728" s="6">
        <f t="shared" si="45"/>
        <v>-0.98792236863708904</v>
      </c>
      <c r="I728" s="5">
        <v>4.9421999999999997</v>
      </c>
      <c r="J728" s="6">
        <f t="shared" si="46"/>
        <v>-0.81871231435393144</v>
      </c>
      <c r="K728" s="5">
        <v>435.06536999999997</v>
      </c>
      <c r="L728" s="5">
        <v>424.96663000000001</v>
      </c>
      <c r="M728" s="6">
        <f t="shared" si="47"/>
        <v>-2.3212006048654144E-2</v>
      </c>
    </row>
    <row r="729" spans="1:13" x14ac:dyDescent="0.2">
      <c r="A729" s="1" t="s">
        <v>14</v>
      </c>
      <c r="B729" s="1" t="s">
        <v>67</v>
      </c>
      <c r="C729" s="5">
        <v>357.46041000000002</v>
      </c>
      <c r="D729" s="5">
        <v>147.08302</v>
      </c>
      <c r="E729" s="6">
        <f t="shared" si="44"/>
        <v>-0.58853339870560772</v>
      </c>
      <c r="F729" s="5">
        <v>3466.8446600000002</v>
      </c>
      <c r="G729" s="5">
        <v>1450.3873000000001</v>
      </c>
      <c r="H729" s="6">
        <f t="shared" si="45"/>
        <v>-0.58164052842217628</v>
      </c>
      <c r="I729" s="5">
        <v>2038.6511599999999</v>
      </c>
      <c r="J729" s="6">
        <f t="shared" si="46"/>
        <v>-0.28855542897294884</v>
      </c>
      <c r="K729" s="5">
        <v>31851.062480000001</v>
      </c>
      <c r="L729" s="5">
        <v>20345.369719999999</v>
      </c>
      <c r="M729" s="6">
        <f t="shared" si="47"/>
        <v>-0.36123419013807423</v>
      </c>
    </row>
    <row r="730" spans="1:13" x14ac:dyDescent="0.2">
      <c r="A730" s="1" t="s">
        <v>15</v>
      </c>
      <c r="B730" s="1" t="s">
        <v>67</v>
      </c>
      <c r="C730" s="5">
        <v>0</v>
      </c>
      <c r="D730" s="5">
        <v>0</v>
      </c>
      <c r="E730" s="6" t="str">
        <f t="shared" si="44"/>
        <v/>
      </c>
      <c r="F730" s="5">
        <v>423.22421000000003</v>
      </c>
      <c r="G730" s="5">
        <v>866.36017000000004</v>
      </c>
      <c r="H730" s="6">
        <f t="shared" si="45"/>
        <v>1.0470477574995058</v>
      </c>
      <c r="I730" s="5">
        <v>30.909089999999999</v>
      </c>
      <c r="J730" s="6">
        <f t="shared" si="46"/>
        <v>27.029300442038249</v>
      </c>
      <c r="K730" s="5">
        <v>7886.0848599999999</v>
      </c>
      <c r="L730" s="5">
        <v>6452.3665499999997</v>
      </c>
      <c r="M730" s="6">
        <f t="shared" si="47"/>
        <v>-0.18180356101316419</v>
      </c>
    </row>
    <row r="731" spans="1:13" x14ac:dyDescent="0.2">
      <c r="A731" s="1" t="s">
        <v>16</v>
      </c>
      <c r="B731" s="1" t="s">
        <v>67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0</v>
      </c>
      <c r="H731" s="6" t="str">
        <f t="shared" si="45"/>
        <v/>
      </c>
      <c r="I731" s="5">
        <v>0</v>
      </c>
      <c r="J731" s="6" t="str">
        <f t="shared" si="46"/>
        <v/>
      </c>
      <c r="K731" s="5">
        <v>7707.5871399999996</v>
      </c>
      <c r="L731" s="5">
        <v>0</v>
      </c>
      <c r="M731" s="6">
        <f t="shared" si="47"/>
        <v>-1</v>
      </c>
    </row>
    <row r="732" spans="1:13" x14ac:dyDescent="0.2">
      <c r="A732" s="1" t="s">
        <v>17</v>
      </c>
      <c r="B732" s="1" t="s">
        <v>67</v>
      </c>
      <c r="C732" s="5">
        <v>8501.6350899999998</v>
      </c>
      <c r="D732" s="5">
        <v>4606.4807600000004</v>
      </c>
      <c r="E732" s="6">
        <f t="shared" si="44"/>
        <v>-0.45816531629093948</v>
      </c>
      <c r="F732" s="5">
        <v>159432.25508999999</v>
      </c>
      <c r="G732" s="5">
        <v>115214.94214</v>
      </c>
      <c r="H732" s="6">
        <f t="shared" si="45"/>
        <v>-0.27734232903523304</v>
      </c>
      <c r="I732" s="5">
        <v>119658.67749</v>
      </c>
      <c r="J732" s="6">
        <f t="shared" si="46"/>
        <v>-3.7136758012149773E-2</v>
      </c>
      <c r="K732" s="5">
        <v>1156599.03911</v>
      </c>
      <c r="L732" s="5">
        <v>1012262.32545</v>
      </c>
      <c r="M732" s="6">
        <f t="shared" si="47"/>
        <v>-0.12479408055800112</v>
      </c>
    </row>
    <row r="733" spans="1:13" x14ac:dyDescent="0.2">
      <c r="A733" s="1" t="s">
        <v>18</v>
      </c>
      <c r="B733" s="1" t="s">
        <v>67</v>
      </c>
      <c r="C733" s="5">
        <v>1004.5180800000001</v>
      </c>
      <c r="D733" s="5">
        <v>372.38825000000003</v>
      </c>
      <c r="E733" s="6">
        <f t="shared" si="44"/>
        <v>-0.62928666251582044</v>
      </c>
      <c r="F733" s="5">
        <v>14085.258099999999</v>
      </c>
      <c r="G733" s="5">
        <v>14435.182049999999</v>
      </c>
      <c r="H733" s="6">
        <f t="shared" si="45"/>
        <v>2.4843275679840016E-2</v>
      </c>
      <c r="I733" s="5">
        <v>18805.39932</v>
      </c>
      <c r="J733" s="6">
        <f t="shared" si="46"/>
        <v>-0.23239162304584349</v>
      </c>
      <c r="K733" s="5">
        <v>98143.921660000007</v>
      </c>
      <c r="L733" s="5">
        <v>109786.30992</v>
      </c>
      <c r="M733" s="6">
        <f t="shared" si="47"/>
        <v>0.11862566792809348</v>
      </c>
    </row>
    <row r="734" spans="1:13" x14ac:dyDescent="0.2">
      <c r="A734" s="1" t="s">
        <v>19</v>
      </c>
      <c r="B734" s="1" t="s">
        <v>67</v>
      </c>
      <c r="C734" s="5">
        <v>5014.9507899999999</v>
      </c>
      <c r="D734" s="5">
        <v>4468.1920600000003</v>
      </c>
      <c r="E734" s="6">
        <f t="shared" si="44"/>
        <v>-0.10902574180593294</v>
      </c>
      <c r="F734" s="5">
        <v>114697.02686</v>
      </c>
      <c r="G734" s="5">
        <v>118728.50764</v>
      </c>
      <c r="H734" s="6">
        <f t="shared" si="45"/>
        <v>3.5148956257783803E-2</v>
      </c>
      <c r="I734" s="5">
        <v>114548.38739</v>
      </c>
      <c r="J734" s="6">
        <f t="shared" si="46"/>
        <v>3.6492178940660702E-2</v>
      </c>
      <c r="K734" s="5">
        <v>1022611.33572</v>
      </c>
      <c r="L734" s="5">
        <v>1120581.99306</v>
      </c>
      <c r="M734" s="6">
        <f t="shared" si="47"/>
        <v>9.5804392067511124E-2</v>
      </c>
    </row>
    <row r="735" spans="1:13" x14ac:dyDescent="0.2">
      <c r="A735" s="1" t="s">
        <v>20</v>
      </c>
      <c r="B735" s="1" t="s">
        <v>67</v>
      </c>
      <c r="C735" s="5">
        <v>491.03813000000002</v>
      </c>
      <c r="D735" s="5">
        <v>720.74037999999996</v>
      </c>
      <c r="E735" s="6">
        <f t="shared" si="44"/>
        <v>0.46778902892938268</v>
      </c>
      <c r="F735" s="5">
        <v>6339.7919199999997</v>
      </c>
      <c r="G735" s="5">
        <v>5505.7053299999998</v>
      </c>
      <c r="H735" s="6">
        <f t="shared" si="45"/>
        <v>-0.13156371699972136</v>
      </c>
      <c r="I735" s="5">
        <v>4265.2337900000002</v>
      </c>
      <c r="J735" s="6">
        <f t="shared" si="46"/>
        <v>0.29083318783329792</v>
      </c>
      <c r="K735" s="5">
        <v>41855.809179999997</v>
      </c>
      <c r="L735" s="5">
        <v>38288.65223</v>
      </c>
      <c r="M735" s="6">
        <f t="shared" si="47"/>
        <v>-8.5224895179054294E-2</v>
      </c>
    </row>
    <row r="736" spans="1:13" x14ac:dyDescent="0.2">
      <c r="A736" s="1" t="s">
        <v>21</v>
      </c>
      <c r="B736" s="1" t="s">
        <v>67</v>
      </c>
      <c r="C736" s="5">
        <v>2269.9577100000001</v>
      </c>
      <c r="D736" s="5">
        <v>3849.3965699999999</v>
      </c>
      <c r="E736" s="6">
        <f t="shared" si="44"/>
        <v>0.69580100679496781</v>
      </c>
      <c r="F736" s="5">
        <v>66858.373240000001</v>
      </c>
      <c r="G736" s="5">
        <v>58046.685980000002</v>
      </c>
      <c r="H736" s="6">
        <f t="shared" si="45"/>
        <v>-0.13179631559937721</v>
      </c>
      <c r="I736" s="5">
        <v>66081.138089999993</v>
      </c>
      <c r="J736" s="6">
        <f t="shared" si="46"/>
        <v>-0.121584650964355</v>
      </c>
      <c r="K736" s="5">
        <v>568669.49395000003</v>
      </c>
      <c r="L736" s="5">
        <v>528239.14012999996</v>
      </c>
      <c r="M736" s="6">
        <f t="shared" si="47"/>
        <v>-7.1096400018170969E-2</v>
      </c>
    </row>
    <row r="737" spans="1:13" x14ac:dyDescent="0.2">
      <c r="A737" s="1" t="s">
        <v>22</v>
      </c>
      <c r="B737" s="1" t="s">
        <v>67</v>
      </c>
      <c r="C737" s="5">
        <v>299.20080000000002</v>
      </c>
      <c r="D737" s="5">
        <v>290.91901000000001</v>
      </c>
      <c r="E737" s="6">
        <f t="shared" si="44"/>
        <v>-2.7679705401857269E-2</v>
      </c>
      <c r="F737" s="5">
        <v>7086.4182799999999</v>
      </c>
      <c r="G737" s="5">
        <v>9777.3769699999993</v>
      </c>
      <c r="H737" s="6">
        <f t="shared" si="45"/>
        <v>0.37973466759571517</v>
      </c>
      <c r="I737" s="5">
        <v>5712.5914300000004</v>
      </c>
      <c r="J737" s="6">
        <f t="shared" si="46"/>
        <v>0.7115484434355912</v>
      </c>
      <c r="K737" s="5">
        <v>45265.184029999997</v>
      </c>
      <c r="L737" s="5">
        <v>66819.116209999993</v>
      </c>
      <c r="M737" s="6">
        <f t="shared" si="47"/>
        <v>0.47617020988393399</v>
      </c>
    </row>
    <row r="738" spans="1:13" x14ac:dyDescent="0.2">
      <c r="A738" s="1" t="s">
        <v>23</v>
      </c>
      <c r="B738" s="1" t="s">
        <v>67</v>
      </c>
      <c r="C738" s="5">
        <v>63.975079999999998</v>
      </c>
      <c r="D738" s="5">
        <v>2.8129499999999998</v>
      </c>
      <c r="E738" s="6">
        <f t="shared" si="44"/>
        <v>-0.95603053563981477</v>
      </c>
      <c r="F738" s="5">
        <v>546.71753000000001</v>
      </c>
      <c r="G738" s="5">
        <v>434.65726000000001</v>
      </c>
      <c r="H738" s="6">
        <f t="shared" si="45"/>
        <v>-0.20496922789360716</v>
      </c>
      <c r="I738" s="5">
        <v>813.29690000000005</v>
      </c>
      <c r="J738" s="6">
        <f t="shared" si="46"/>
        <v>-0.46556139584449419</v>
      </c>
      <c r="K738" s="5">
        <v>5230.8471900000004</v>
      </c>
      <c r="L738" s="5">
        <v>4476.4262099999996</v>
      </c>
      <c r="M738" s="6">
        <f t="shared" si="47"/>
        <v>-0.14422539076313579</v>
      </c>
    </row>
    <row r="739" spans="1:13" x14ac:dyDescent="0.2">
      <c r="A739" s="1" t="s">
        <v>24</v>
      </c>
      <c r="B739" s="1" t="s">
        <v>67</v>
      </c>
      <c r="C739" s="5">
        <v>229.55699000000001</v>
      </c>
      <c r="D739" s="5">
        <v>169.32505</v>
      </c>
      <c r="E739" s="6">
        <f t="shared" si="44"/>
        <v>-0.26238338462270305</v>
      </c>
      <c r="F739" s="5">
        <v>18223.348480000001</v>
      </c>
      <c r="G739" s="5">
        <v>6752.1592199999996</v>
      </c>
      <c r="H739" s="6">
        <f t="shared" si="45"/>
        <v>-0.6294775777673105</v>
      </c>
      <c r="I739" s="5">
        <v>3675.26694</v>
      </c>
      <c r="J739" s="6">
        <f t="shared" si="46"/>
        <v>0.83718878934001983</v>
      </c>
      <c r="K739" s="5">
        <v>88354.983770000006</v>
      </c>
      <c r="L739" s="5">
        <v>47325.239090000003</v>
      </c>
      <c r="M739" s="6">
        <f t="shared" si="47"/>
        <v>-0.46437385792301189</v>
      </c>
    </row>
    <row r="740" spans="1:13" x14ac:dyDescent="0.2">
      <c r="A740" s="1" t="s">
        <v>25</v>
      </c>
      <c r="B740" s="1" t="s">
        <v>67</v>
      </c>
      <c r="C740" s="5">
        <v>1353.68931</v>
      </c>
      <c r="D740" s="5">
        <v>1009.44741</v>
      </c>
      <c r="E740" s="6">
        <f t="shared" si="44"/>
        <v>-0.2542990459162302</v>
      </c>
      <c r="F740" s="5">
        <v>20558.760849999999</v>
      </c>
      <c r="G740" s="5">
        <v>15512.258239999999</v>
      </c>
      <c r="H740" s="6">
        <f t="shared" si="45"/>
        <v>-0.24546725587306006</v>
      </c>
      <c r="I740" s="5">
        <v>16506.709640000001</v>
      </c>
      <c r="J740" s="6">
        <f t="shared" si="46"/>
        <v>-6.0245283384048331E-2</v>
      </c>
      <c r="K740" s="5">
        <v>132897.63498</v>
      </c>
      <c r="L740" s="5">
        <v>110940.91241999999</v>
      </c>
      <c r="M740" s="6">
        <f t="shared" si="47"/>
        <v>-0.16521529945438318</v>
      </c>
    </row>
    <row r="741" spans="1:13" x14ac:dyDescent="0.2">
      <c r="A741" s="1" t="s">
        <v>26</v>
      </c>
      <c r="B741" s="1" t="s">
        <v>67</v>
      </c>
      <c r="C741" s="5">
        <v>625.06451000000004</v>
      </c>
      <c r="D741" s="5">
        <v>1432.3441399999999</v>
      </c>
      <c r="E741" s="6">
        <f t="shared" si="44"/>
        <v>1.2915141030803361</v>
      </c>
      <c r="F741" s="5">
        <v>18460.970300000001</v>
      </c>
      <c r="G741" s="5">
        <v>13520.00441</v>
      </c>
      <c r="H741" s="6">
        <f t="shared" si="45"/>
        <v>-0.26764388922720928</v>
      </c>
      <c r="I741" s="5">
        <v>14709.61527</v>
      </c>
      <c r="J741" s="6">
        <f t="shared" si="46"/>
        <v>-8.0873009807822194E-2</v>
      </c>
      <c r="K741" s="5">
        <v>143958.57501</v>
      </c>
      <c r="L741" s="5">
        <v>137409.75072000001</v>
      </c>
      <c r="M741" s="6">
        <f t="shared" si="47"/>
        <v>-4.5491033024917638E-2</v>
      </c>
    </row>
    <row r="742" spans="1:13" x14ac:dyDescent="0.2">
      <c r="A742" s="1" t="s">
        <v>27</v>
      </c>
      <c r="B742" s="1" t="s">
        <v>67</v>
      </c>
      <c r="C742" s="5">
        <v>0</v>
      </c>
      <c r="D742" s="5">
        <v>0</v>
      </c>
      <c r="E742" s="6" t="str">
        <f t="shared" si="44"/>
        <v/>
      </c>
      <c r="F742" s="5">
        <v>233.68288000000001</v>
      </c>
      <c r="G742" s="5">
        <v>0.24135999999999999</v>
      </c>
      <c r="H742" s="6">
        <f t="shared" si="45"/>
        <v>-0.9989671472724061</v>
      </c>
      <c r="I742" s="5">
        <v>266.24799000000002</v>
      </c>
      <c r="J742" s="6">
        <f t="shared" si="46"/>
        <v>-0.9990934767244628</v>
      </c>
      <c r="K742" s="5">
        <v>737.48560999999995</v>
      </c>
      <c r="L742" s="5">
        <v>1017.91702</v>
      </c>
      <c r="M742" s="6">
        <f t="shared" si="47"/>
        <v>0.38025339911378064</v>
      </c>
    </row>
    <row r="743" spans="1:13" x14ac:dyDescent="0.2">
      <c r="A743" s="1" t="s">
        <v>28</v>
      </c>
      <c r="B743" s="1" t="s">
        <v>67</v>
      </c>
      <c r="C743" s="5">
        <v>47.079079999999998</v>
      </c>
      <c r="D743" s="5">
        <v>44.115760000000002</v>
      </c>
      <c r="E743" s="6">
        <f t="shared" si="44"/>
        <v>-6.2943455989369346E-2</v>
      </c>
      <c r="F743" s="5">
        <v>2089.8923100000002</v>
      </c>
      <c r="G743" s="5">
        <v>2136.16228</v>
      </c>
      <c r="H743" s="6">
        <f t="shared" si="45"/>
        <v>2.2139882413366951E-2</v>
      </c>
      <c r="I743" s="5">
        <v>1904.1427799999999</v>
      </c>
      <c r="J743" s="6">
        <f t="shared" si="46"/>
        <v>0.12184984363409979</v>
      </c>
      <c r="K743" s="5">
        <v>14304.82438</v>
      </c>
      <c r="L743" s="5">
        <v>14995.44015</v>
      </c>
      <c r="M743" s="6">
        <f t="shared" si="47"/>
        <v>4.8278521403280594E-2</v>
      </c>
    </row>
    <row r="744" spans="1:13" x14ac:dyDescent="0.2">
      <c r="A744" s="1" t="s">
        <v>29</v>
      </c>
      <c r="B744" s="1" t="s">
        <v>67</v>
      </c>
      <c r="C744" s="5">
        <v>171.935</v>
      </c>
      <c r="D744" s="5">
        <v>47.15</v>
      </c>
      <c r="E744" s="6">
        <f t="shared" si="44"/>
        <v>-0.72576845901067266</v>
      </c>
      <c r="F744" s="5">
        <v>6091.4940200000001</v>
      </c>
      <c r="G744" s="5">
        <v>3111.1230599999999</v>
      </c>
      <c r="H744" s="6">
        <f t="shared" si="45"/>
        <v>-0.48926764931799116</v>
      </c>
      <c r="I744" s="5">
        <v>3205.1531199999999</v>
      </c>
      <c r="J744" s="6">
        <f t="shared" si="46"/>
        <v>-2.9337150669419554E-2</v>
      </c>
      <c r="K744" s="5">
        <v>50728.08221</v>
      </c>
      <c r="L744" s="5">
        <v>29673.452529999999</v>
      </c>
      <c r="M744" s="6">
        <f t="shared" si="47"/>
        <v>-0.4150488006394516</v>
      </c>
    </row>
    <row r="745" spans="1:13" x14ac:dyDescent="0.2">
      <c r="A745" s="1" t="s">
        <v>30</v>
      </c>
      <c r="B745" s="1" t="s">
        <v>67</v>
      </c>
      <c r="C745" s="5">
        <v>0</v>
      </c>
      <c r="D745" s="5">
        <v>0</v>
      </c>
      <c r="E745" s="6" t="str">
        <f t="shared" si="44"/>
        <v/>
      </c>
      <c r="F745" s="5">
        <v>7.0399399999999996</v>
      </c>
      <c r="G745" s="5">
        <v>43.801519999999996</v>
      </c>
      <c r="H745" s="6">
        <f t="shared" si="45"/>
        <v>5.2218598453964091</v>
      </c>
      <c r="I745" s="5">
        <v>0</v>
      </c>
      <c r="J745" s="6" t="str">
        <f t="shared" si="46"/>
        <v/>
      </c>
      <c r="K745" s="5">
        <v>162.80350000000001</v>
      </c>
      <c r="L745" s="5">
        <v>65.353930000000005</v>
      </c>
      <c r="M745" s="6">
        <f t="shared" si="47"/>
        <v>-0.59857171375308271</v>
      </c>
    </row>
    <row r="746" spans="1:13" x14ac:dyDescent="0.2">
      <c r="A746" s="1" t="s">
        <v>31</v>
      </c>
      <c r="B746" s="1" t="s">
        <v>67</v>
      </c>
      <c r="C746" s="5">
        <v>5703.9128700000001</v>
      </c>
      <c r="D746" s="5">
        <v>5672.8685800000003</v>
      </c>
      <c r="E746" s="6">
        <f t="shared" si="44"/>
        <v>-5.4426304727196451E-3</v>
      </c>
      <c r="F746" s="5">
        <v>132160.76130000001</v>
      </c>
      <c r="G746" s="5">
        <v>111253.64784000001</v>
      </c>
      <c r="H746" s="6">
        <f t="shared" si="45"/>
        <v>-0.15819455982507269</v>
      </c>
      <c r="I746" s="5">
        <v>115667.83471</v>
      </c>
      <c r="J746" s="6">
        <f t="shared" si="46"/>
        <v>-3.8162613496372177E-2</v>
      </c>
      <c r="K746" s="5">
        <v>1032183.65893</v>
      </c>
      <c r="L746" s="5">
        <v>980570.45036999998</v>
      </c>
      <c r="M746" s="6">
        <f t="shared" si="47"/>
        <v>-5.0003900094198528E-2</v>
      </c>
    </row>
    <row r="747" spans="1:13" x14ac:dyDescent="0.2">
      <c r="A747" s="1" t="s">
        <v>41</v>
      </c>
      <c r="B747" s="1" t="s">
        <v>67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</v>
      </c>
      <c r="J747" s="6" t="str">
        <f t="shared" si="46"/>
        <v/>
      </c>
      <c r="K747" s="5">
        <v>49.960059999999999</v>
      </c>
      <c r="L747" s="5">
        <v>57.870570000000001</v>
      </c>
      <c r="M747" s="6">
        <f t="shared" si="47"/>
        <v>0.1583366793394565</v>
      </c>
    </row>
    <row r="748" spans="1:13" x14ac:dyDescent="0.2">
      <c r="A748" s="1" t="s">
        <v>32</v>
      </c>
      <c r="B748" s="1" t="s">
        <v>67</v>
      </c>
      <c r="C748" s="5">
        <v>0</v>
      </c>
      <c r="D748" s="5">
        <v>0</v>
      </c>
      <c r="E748" s="6" t="str">
        <f t="shared" ref="E748:E810" si="48">IF(C748=0,"",(D748/C748-1))</f>
        <v/>
      </c>
      <c r="F748" s="5">
        <v>23.24175</v>
      </c>
      <c r="G748" s="5">
        <v>52.50508</v>
      </c>
      <c r="H748" s="6">
        <f t="shared" ref="H748:H810" si="49">IF(F748=0,"",(G748/F748-1))</f>
        <v>1.2590846214248068</v>
      </c>
      <c r="I748" s="5">
        <v>49.650660000000002</v>
      </c>
      <c r="J748" s="6">
        <f t="shared" ref="J748:J810" si="50">IF(I748=0,"",(G748/I748-1))</f>
        <v>5.7490071632481765E-2</v>
      </c>
      <c r="K748" s="5">
        <v>845.74357999999995</v>
      </c>
      <c r="L748" s="5">
        <v>589.31694000000005</v>
      </c>
      <c r="M748" s="6">
        <f t="shared" ref="M748:M810" si="51">IF(K748=0,"",(L748/K748-1))</f>
        <v>-0.30319667339360701</v>
      </c>
    </row>
    <row r="749" spans="1:13" x14ac:dyDescent="0.2">
      <c r="A749" s="1" t="s">
        <v>33</v>
      </c>
      <c r="B749" s="1" t="s">
        <v>67</v>
      </c>
      <c r="C749" s="5">
        <v>33.555999999999997</v>
      </c>
      <c r="D749" s="5">
        <v>78.780510000000007</v>
      </c>
      <c r="E749" s="6">
        <f t="shared" si="48"/>
        <v>1.3477324472523549</v>
      </c>
      <c r="F749" s="5">
        <v>1097.85581</v>
      </c>
      <c r="G749" s="5">
        <v>1596.9659300000001</v>
      </c>
      <c r="H749" s="6">
        <f t="shared" si="49"/>
        <v>0.45462265213133968</v>
      </c>
      <c r="I749" s="5">
        <v>1817.20427</v>
      </c>
      <c r="J749" s="6">
        <f t="shared" si="50"/>
        <v>-0.12119624834471687</v>
      </c>
      <c r="K749" s="5">
        <v>21713.81954</v>
      </c>
      <c r="L749" s="5">
        <v>17851.052459999999</v>
      </c>
      <c r="M749" s="6">
        <f t="shared" si="51"/>
        <v>-0.17789440834599479</v>
      </c>
    </row>
    <row r="750" spans="1:13" x14ac:dyDescent="0.2">
      <c r="A750" s="2" t="s">
        <v>34</v>
      </c>
      <c r="B750" s="2" t="s">
        <v>67</v>
      </c>
      <c r="C750" s="7">
        <v>27459.297419999999</v>
      </c>
      <c r="D750" s="7">
        <v>27983.415929999999</v>
      </c>
      <c r="E750" s="8">
        <f t="shared" si="48"/>
        <v>1.908710561612037E-2</v>
      </c>
      <c r="F750" s="7">
        <v>619470.39836999995</v>
      </c>
      <c r="G750" s="7">
        <v>513563.09784</v>
      </c>
      <c r="H750" s="8">
        <f t="shared" si="49"/>
        <v>-0.17096426368180262</v>
      </c>
      <c r="I750" s="7">
        <v>525792.55672999995</v>
      </c>
      <c r="J750" s="8">
        <f t="shared" si="50"/>
        <v>-2.3259094738916075E-2</v>
      </c>
      <c r="K750" s="7">
        <v>4846126.6948999995</v>
      </c>
      <c r="L750" s="7">
        <v>4586659.5838400004</v>
      </c>
      <c r="M750" s="8">
        <f t="shared" si="51"/>
        <v>-5.3541132412625259E-2</v>
      </c>
    </row>
    <row r="751" spans="1:13" x14ac:dyDescent="0.2">
      <c r="A751" s="1" t="s">
        <v>8</v>
      </c>
      <c r="B751" s="1" t="s">
        <v>68</v>
      </c>
      <c r="C751" s="5">
        <v>0</v>
      </c>
      <c r="D751" s="5">
        <v>0</v>
      </c>
      <c r="E751" s="6" t="str">
        <f t="shared" si="48"/>
        <v/>
      </c>
      <c r="F751" s="5">
        <v>13.823600000000001</v>
      </c>
      <c r="G751" s="5">
        <v>0</v>
      </c>
      <c r="H751" s="6">
        <f t="shared" si="49"/>
        <v>-1</v>
      </c>
      <c r="I751" s="5">
        <v>10.3927</v>
      </c>
      <c r="J751" s="6">
        <f t="shared" si="50"/>
        <v>-1</v>
      </c>
      <c r="K751" s="5">
        <v>24.765219999999999</v>
      </c>
      <c r="L751" s="5">
        <v>46.178899999999999</v>
      </c>
      <c r="M751" s="6">
        <f t="shared" si="51"/>
        <v>0.86466746509823045</v>
      </c>
    </row>
    <row r="752" spans="1:13" x14ac:dyDescent="0.2">
      <c r="A752" s="1" t="s">
        <v>10</v>
      </c>
      <c r="B752" s="1" t="s">
        <v>68</v>
      </c>
      <c r="C752" s="5">
        <v>0</v>
      </c>
      <c r="D752" s="5">
        <v>0</v>
      </c>
      <c r="E752" s="6" t="str">
        <f t="shared" si="48"/>
        <v/>
      </c>
      <c r="F752" s="5">
        <v>31.033080000000002</v>
      </c>
      <c r="G752" s="5">
        <v>4.4999999999999998E-2</v>
      </c>
      <c r="H752" s="6">
        <f t="shared" si="49"/>
        <v>-0.99854993445703744</v>
      </c>
      <c r="I752" s="5">
        <v>0</v>
      </c>
      <c r="J752" s="6" t="str">
        <f t="shared" si="50"/>
        <v/>
      </c>
      <c r="K752" s="5">
        <v>103.08636</v>
      </c>
      <c r="L752" s="5">
        <v>38.14884</v>
      </c>
      <c r="M752" s="6">
        <f t="shared" si="51"/>
        <v>-0.62993319387744418</v>
      </c>
    </row>
    <row r="753" spans="1:13" x14ac:dyDescent="0.2">
      <c r="A753" s="1" t="s">
        <v>11</v>
      </c>
      <c r="B753" s="1" t="s">
        <v>68</v>
      </c>
      <c r="C753" s="5">
        <v>0</v>
      </c>
      <c r="D753" s="5">
        <v>0</v>
      </c>
      <c r="E753" s="6" t="str">
        <f t="shared" si="48"/>
        <v/>
      </c>
      <c r="F753" s="5">
        <v>47.287559999999999</v>
      </c>
      <c r="G753" s="5">
        <v>4.6626599999999998</v>
      </c>
      <c r="H753" s="6">
        <f t="shared" si="49"/>
        <v>-0.90139774604568301</v>
      </c>
      <c r="I753" s="5">
        <v>108.81422999999999</v>
      </c>
      <c r="J753" s="6">
        <f t="shared" si="50"/>
        <v>-0.95715027345228654</v>
      </c>
      <c r="K753" s="5">
        <v>77.45138</v>
      </c>
      <c r="L753" s="5">
        <v>812.35775000000001</v>
      </c>
      <c r="M753" s="6">
        <f t="shared" si="51"/>
        <v>9.4886155675986661</v>
      </c>
    </row>
    <row r="754" spans="1:13" x14ac:dyDescent="0.2">
      <c r="A754" s="1" t="s">
        <v>12</v>
      </c>
      <c r="B754" s="1" t="s">
        <v>68</v>
      </c>
      <c r="C754" s="5">
        <v>0</v>
      </c>
      <c r="D754" s="5">
        <v>0</v>
      </c>
      <c r="E754" s="6" t="str">
        <f t="shared" si="48"/>
        <v/>
      </c>
      <c r="F754" s="5">
        <v>0</v>
      </c>
      <c r="G754" s="5">
        <v>0</v>
      </c>
      <c r="H754" s="6" t="str">
        <f t="shared" si="49"/>
        <v/>
      </c>
      <c r="I754" s="5">
        <v>0</v>
      </c>
      <c r="J754" s="6" t="str">
        <f t="shared" si="50"/>
        <v/>
      </c>
      <c r="K754" s="5">
        <v>10.96949</v>
      </c>
      <c r="L754" s="5">
        <v>1.1338699999999999</v>
      </c>
      <c r="M754" s="6">
        <f t="shared" si="51"/>
        <v>-0.8966342099769451</v>
      </c>
    </row>
    <row r="755" spans="1:13" x14ac:dyDescent="0.2">
      <c r="A755" s="1" t="s">
        <v>13</v>
      </c>
      <c r="B755" s="1" t="s">
        <v>68</v>
      </c>
      <c r="C755" s="5">
        <v>0</v>
      </c>
      <c r="D755" s="5">
        <v>0</v>
      </c>
      <c r="E755" s="6" t="str">
        <f t="shared" si="48"/>
        <v/>
      </c>
      <c r="F755" s="5">
        <v>0</v>
      </c>
      <c r="G755" s="5">
        <v>0</v>
      </c>
      <c r="H755" s="6" t="str">
        <f t="shared" si="49"/>
        <v/>
      </c>
      <c r="I755" s="5">
        <v>0</v>
      </c>
      <c r="J755" s="6" t="str">
        <f t="shared" si="50"/>
        <v/>
      </c>
      <c r="K755" s="5">
        <v>1.6410000000000001E-2</v>
      </c>
      <c r="L755" s="5">
        <v>0</v>
      </c>
      <c r="M755" s="6">
        <f t="shared" si="51"/>
        <v>-1</v>
      </c>
    </row>
    <row r="756" spans="1:13" x14ac:dyDescent="0.2">
      <c r="A756" s="1" t="s">
        <v>14</v>
      </c>
      <c r="B756" s="1" t="s">
        <v>68</v>
      </c>
      <c r="C756" s="5">
        <v>0</v>
      </c>
      <c r="D756" s="5">
        <v>0</v>
      </c>
      <c r="E756" s="6" t="str">
        <f t="shared" si="48"/>
        <v/>
      </c>
      <c r="F756" s="5">
        <v>16.235479999999999</v>
      </c>
      <c r="G756" s="5">
        <v>0</v>
      </c>
      <c r="H756" s="6">
        <f t="shared" si="49"/>
        <v>-1</v>
      </c>
      <c r="I756" s="5">
        <v>0</v>
      </c>
      <c r="J756" s="6" t="str">
        <f t="shared" si="50"/>
        <v/>
      </c>
      <c r="K756" s="5">
        <v>44.439880000000002</v>
      </c>
      <c r="L756" s="5">
        <v>55.769979999999997</v>
      </c>
      <c r="M756" s="6">
        <f t="shared" si="51"/>
        <v>0.25495343371764267</v>
      </c>
    </row>
    <row r="757" spans="1:13" x14ac:dyDescent="0.2">
      <c r="A757" s="1" t="s">
        <v>15</v>
      </c>
      <c r="B757" s="1" t="s">
        <v>68</v>
      </c>
      <c r="C757" s="5">
        <v>1530.73153</v>
      </c>
      <c r="D757" s="5">
        <v>566.16354999999999</v>
      </c>
      <c r="E757" s="6">
        <f t="shared" si="48"/>
        <v>-0.63013530530726047</v>
      </c>
      <c r="F757" s="5">
        <v>20863.934010000001</v>
      </c>
      <c r="G757" s="5">
        <v>13372.450849999999</v>
      </c>
      <c r="H757" s="6">
        <f t="shared" si="49"/>
        <v>-0.35906378712707598</v>
      </c>
      <c r="I757" s="5">
        <v>1833.06907</v>
      </c>
      <c r="J757" s="6">
        <f t="shared" si="50"/>
        <v>6.2951156444966907</v>
      </c>
      <c r="K757" s="5">
        <v>103054.94448000001</v>
      </c>
      <c r="L757" s="5">
        <v>97820.869130000006</v>
      </c>
      <c r="M757" s="6">
        <f t="shared" si="51"/>
        <v>-5.0789172478917566E-2</v>
      </c>
    </row>
    <row r="758" spans="1:13" x14ac:dyDescent="0.2">
      <c r="A758" s="1" t="s">
        <v>16</v>
      </c>
      <c r="B758" s="1" t="s">
        <v>68</v>
      </c>
      <c r="C758" s="5">
        <v>0</v>
      </c>
      <c r="D758" s="5">
        <v>0</v>
      </c>
      <c r="E758" s="6" t="str">
        <f t="shared" si="48"/>
        <v/>
      </c>
      <c r="F758" s="5">
        <v>0</v>
      </c>
      <c r="G758" s="5">
        <v>0</v>
      </c>
      <c r="H758" s="6" t="str">
        <f t="shared" si="49"/>
        <v/>
      </c>
      <c r="I758" s="5">
        <v>0</v>
      </c>
      <c r="J758" s="6" t="str">
        <f t="shared" si="50"/>
        <v/>
      </c>
      <c r="K758" s="5">
        <v>0</v>
      </c>
      <c r="L758" s="5">
        <v>300</v>
      </c>
      <c r="M758" s="6" t="str">
        <f t="shared" si="51"/>
        <v/>
      </c>
    </row>
    <row r="759" spans="1:13" x14ac:dyDescent="0.2">
      <c r="A759" s="1" t="s">
        <v>17</v>
      </c>
      <c r="B759" s="1" t="s">
        <v>68</v>
      </c>
      <c r="C759" s="5">
        <v>0</v>
      </c>
      <c r="D759" s="5">
        <v>0</v>
      </c>
      <c r="E759" s="6" t="str">
        <f t="shared" si="48"/>
        <v/>
      </c>
      <c r="F759" s="5">
        <v>0</v>
      </c>
      <c r="G759" s="5">
        <v>0</v>
      </c>
      <c r="H759" s="6" t="str">
        <f t="shared" si="49"/>
        <v/>
      </c>
      <c r="I759" s="5">
        <v>0</v>
      </c>
      <c r="J759" s="6" t="str">
        <f t="shared" si="50"/>
        <v/>
      </c>
      <c r="K759" s="5">
        <v>10.97977</v>
      </c>
      <c r="L759" s="5">
        <v>0.71682000000000001</v>
      </c>
      <c r="M759" s="6">
        <f t="shared" si="51"/>
        <v>-0.93471447944720154</v>
      </c>
    </row>
    <row r="760" spans="1:13" x14ac:dyDescent="0.2">
      <c r="A760" s="1" t="s">
        <v>18</v>
      </c>
      <c r="B760" s="1" t="s">
        <v>68</v>
      </c>
      <c r="C760" s="5">
        <v>0</v>
      </c>
      <c r="D760" s="5">
        <v>0</v>
      </c>
      <c r="E760" s="6" t="str">
        <f t="shared" si="48"/>
        <v/>
      </c>
      <c r="F760" s="5">
        <v>960.01557000000003</v>
      </c>
      <c r="G760" s="5">
        <v>2425.0027700000001</v>
      </c>
      <c r="H760" s="6">
        <f t="shared" si="49"/>
        <v>1.5260035834627139</v>
      </c>
      <c r="I760" s="5">
        <v>1649.35562</v>
      </c>
      <c r="J760" s="6">
        <f t="shared" si="50"/>
        <v>0.47027283903758721</v>
      </c>
      <c r="K760" s="5">
        <v>5284.5463799999998</v>
      </c>
      <c r="L760" s="5">
        <v>14018.22344</v>
      </c>
      <c r="M760" s="6">
        <f t="shared" si="51"/>
        <v>1.6526824502957624</v>
      </c>
    </row>
    <row r="761" spans="1:13" x14ac:dyDescent="0.2">
      <c r="A761" s="1" t="s">
        <v>19</v>
      </c>
      <c r="B761" s="1" t="s">
        <v>68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0</v>
      </c>
      <c r="H761" s="6" t="str">
        <f t="shared" si="49"/>
        <v/>
      </c>
      <c r="I761" s="5">
        <v>7.5191499999999998</v>
      </c>
      <c r="J761" s="6">
        <f t="shared" si="50"/>
        <v>-1</v>
      </c>
      <c r="K761" s="5">
        <v>28.821480000000001</v>
      </c>
      <c r="L761" s="5">
        <v>42.657890000000002</v>
      </c>
      <c r="M761" s="6">
        <f t="shared" si="51"/>
        <v>0.48007284844497922</v>
      </c>
    </row>
    <row r="762" spans="1:13" x14ac:dyDescent="0.2">
      <c r="A762" s="1" t="s">
        <v>20</v>
      </c>
      <c r="B762" s="1" t="s">
        <v>68</v>
      </c>
      <c r="C762" s="5">
        <v>0</v>
      </c>
      <c r="D762" s="5">
        <v>0</v>
      </c>
      <c r="E762" s="6" t="str">
        <f t="shared" si="48"/>
        <v/>
      </c>
      <c r="F762" s="5">
        <v>26.685680000000001</v>
      </c>
      <c r="G762" s="5">
        <v>9.4250000000000007</v>
      </c>
      <c r="H762" s="6">
        <f t="shared" si="49"/>
        <v>-0.64681432138884976</v>
      </c>
      <c r="I762" s="5">
        <v>8.8719999999999993E-2</v>
      </c>
      <c r="J762" s="6">
        <f t="shared" si="50"/>
        <v>105.23309287646531</v>
      </c>
      <c r="K762" s="5">
        <v>133.25801999999999</v>
      </c>
      <c r="L762" s="5">
        <v>140.75210000000001</v>
      </c>
      <c r="M762" s="6">
        <f t="shared" si="51"/>
        <v>5.6237365676002238E-2</v>
      </c>
    </row>
    <row r="763" spans="1:13" x14ac:dyDescent="0.2">
      <c r="A763" s="1" t="s">
        <v>21</v>
      </c>
      <c r="B763" s="1" t="s">
        <v>68</v>
      </c>
      <c r="C763" s="5">
        <v>5.9075100000000003</v>
      </c>
      <c r="D763" s="5">
        <v>0</v>
      </c>
      <c r="E763" s="6">
        <f t="shared" si="48"/>
        <v>-1</v>
      </c>
      <c r="F763" s="5">
        <v>55.150069999999999</v>
      </c>
      <c r="G763" s="5">
        <v>50</v>
      </c>
      <c r="H763" s="6">
        <f t="shared" si="49"/>
        <v>-9.3382837048076262E-2</v>
      </c>
      <c r="I763" s="5">
        <v>12.13142</v>
      </c>
      <c r="J763" s="6">
        <f t="shared" si="50"/>
        <v>3.1215290543069152</v>
      </c>
      <c r="K763" s="5">
        <v>150.42416</v>
      </c>
      <c r="L763" s="5">
        <v>154.55546000000001</v>
      </c>
      <c r="M763" s="6">
        <f t="shared" si="51"/>
        <v>2.7464338175463343E-2</v>
      </c>
    </row>
    <row r="764" spans="1:13" x14ac:dyDescent="0.2">
      <c r="A764" s="1" t="s">
        <v>22</v>
      </c>
      <c r="B764" s="1" t="s">
        <v>68</v>
      </c>
      <c r="C764" s="5">
        <v>0</v>
      </c>
      <c r="D764" s="5">
        <v>0</v>
      </c>
      <c r="E764" s="6" t="str">
        <f t="shared" si="48"/>
        <v/>
      </c>
      <c r="F764" s="5">
        <v>123.26539</v>
      </c>
      <c r="G764" s="5">
        <v>0</v>
      </c>
      <c r="H764" s="6">
        <f t="shared" si="49"/>
        <v>-1</v>
      </c>
      <c r="I764" s="5">
        <v>81.104990000000001</v>
      </c>
      <c r="J764" s="6">
        <f t="shared" si="50"/>
        <v>-1</v>
      </c>
      <c r="K764" s="5">
        <v>464.61300999999997</v>
      </c>
      <c r="L764" s="5">
        <v>865.14395999999999</v>
      </c>
      <c r="M764" s="6">
        <f t="shared" si="51"/>
        <v>0.86207433149579704</v>
      </c>
    </row>
    <row r="765" spans="1:13" x14ac:dyDescent="0.2">
      <c r="A765" s="1" t="s">
        <v>23</v>
      </c>
      <c r="B765" s="1" t="s">
        <v>68</v>
      </c>
      <c r="C765" s="5">
        <v>0</v>
      </c>
      <c r="D765" s="5">
        <v>0</v>
      </c>
      <c r="E765" s="6" t="str">
        <f t="shared" si="48"/>
        <v/>
      </c>
      <c r="F765" s="5">
        <v>0</v>
      </c>
      <c r="G765" s="5">
        <v>16.417059999999999</v>
      </c>
      <c r="H765" s="6" t="str">
        <f t="shared" si="49"/>
        <v/>
      </c>
      <c r="I765" s="5">
        <v>11.61633</v>
      </c>
      <c r="J765" s="6">
        <f t="shared" si="50"/>
        <v>0.4132742441029138</v>
      </c>
      <c r="K765" s="5">
        <v>28.284079999999999</v>
      </c>
      <c r="L765" s="5">
        <v>51.482469999999999</v>
      </c>
      <c r="M765" s="6">
        <f t="shared" si="51"/>
        <v>0.8201924899095181</v>
      </c>
    </row>
    <row r="766" spans="1:13" x14ac:dyDescent="0.2">
      <c r="A766" s="1" t="s">
        <v>24</v>
      </c>
      <c r="B766" s="1" t="s">
        <v>68</v>
      </c>
      <c r="C766" s="5">
        <v>120.53315000000001</v>
      </c>
      <c r="D766" s="5">
        <v>7.6218899999999996</v>
      </c>
      <c r="E766" s="6">
        <f t="shared" si="48"/>
        <v>-0.93676519696033833</v>
      </c>
      <c r="F766" s="5">
        <v>659.13549</v>
      </c>
      <c r="G766" s="5">
        <v>488.08487000000002</v>
      </c>
      <c r="H766" s="6">
        <f t="shared" si="49"/>
        <v>-0.25950752553166268</v>
      </c>
      <c r="I766" s="5">
        <v>658.55526999999995</v>
      </c>
      <c r="J766" s="6">
        <f t="shared" si="50"/>
        <v>-0.25885511477267498</v>
      </c>
      <c r="K766" s="5">
        <v>7661.6199100000003</v>
      </c>
      <c r="L766" s="5">
        <v>5772.1743900000001</v>
      </c>
      <c r="M766" s="6">
        <f t="shared" si="51"/>
        <v>-0.24661175341442909</v>
      </c>
    </row>
    <row r="767" spans="1:13" x14ac:dyDescent="0.2">
      <c r="A767" s="1" t="s">
        <v>25</v>
      </c>
      <c r="B767" s="1" t="s">
        <v>68</v>
      </c>
      <c r="C767" s="5">
        <v>0</v>
      </c>
      <c r="D767" s="5">
        <v>0</v>
      </c>
      <c r="E767" s="6" t="str">
        <f t="shared" si="48"/>
        <v/>
      </c>
      <c r="F767" s="5">
        <v>1028.09492</v>
      </c>
      <c r="G767" s="5">
        <v>623.16579000000002</v>
      </c>
      <c r="H767" s="6">
        <f t="shared" si="49"/>
        <v>-0.39386356465996353</v>
      </c>
      <c r="I767" s="5">
        <v>843.69543999999996</v>
      </c>
      <c r="J767" s="6">
        <f t="shared" si="50"/>
        <v>-0.26138537622059443</v>
      </c>
      <c r="K767" s="5">
        <v>6624.9455699999999</v>
      </c>
      <c r="L767" s="5">
        <v>6596.6348399999997</v>
      </c>
      <c r="M767" s="6">
        <f t="shared" si="51"/>
        <v>-4.2733528450710212E-3</v>
      </c>
    </row>
    <row r="768" spans="1:13" x14ac:dyDescent="0.2">
      <c r="A768" s="1" t="s">
        <v>26</v>
      </c>
      <c r="B768" s="1" t="s">
        <v>68</v>
      </c>
      <c r="C768" s="5">
        <v>0</v>
      </c>
      <c r="D768" s="5">
        <v>0</v>
      </c>
      <c r="E768" s="6" t="str">
        <f t="shared" si="48"/>
        <v/>
      </c>
      <c r="F768" s="5">
        <v>28.305</v>
      </c>
      <c r="G768" s="5">
        <v>9.6100000000000005E-3</v>
      </c>
      <c r="H768" s="6">
        <f t="shared" si="49"/>
        <v>-0.99966048401342522</v>
      </c>
      <c r="I768" s="5">
        <v>0</v>
      </c>
      <c r="J768" s="6" t="str">
        <f t="shared" si="50"/>
        <v/>
      </c>
      <c r="K768" s="5">
        <v>446.63878999999997</v>
      </c>
      <c r="L768" s="5">
        <v>197.88140000000001</v>
      </c>
      <c r="M768" s="6">
        <f t="shared" si="51"/>
        <v>-0.55695428961734372</v>
      </c>
    </row>
    <row r="769" spans="1:13" x14ac:dyDescent="0.2">
      <c r="A769" s="1" t="s">
        <v>27</v>
      </c>
      <c r="B769" s="1" t="s">
        <v>68</v>
      </c>
      <c r="C769" s="5">
        <v>0</v>
      </c>
      <c r="D769" s="5">
        <v>0</v>
      </c>
      <c r="E769" s="6" t="str">
        <f t="shared" si="48"/>
        <v/>
      </c>
      <c r="F769" s="5">
        <v>0</v>
      </c>
      <c r="G769" s="5">
        <v>0</v>
      </c>
      <c r="H769" s="6" t="str">
        <f t="shared" si="49"/>
        <v/>
      </c>
      <c r="I769" s="5">
        <v>0</v>
      </c>
      <c r="J769" s="6" t="str">
        <f t="shared" si="50"/>
        <v/>
      </c>
      <c r="K769" s="5">
        <v>0</v>
      </c>
      <c r="L769" s="5">
        <v>198.37729999999999</v>
      </c>
      <c r="M769" s="6" t="str">
        <f t="shared" si="51"/>
        <v/>
      </c>
    </row>
    <row r="770" spans="1:13" x14ac:dyDescent="0.2">
      <c r="A770" s="1" t="s">
        <v>28</v>
      </c>
      <c r="B770" s="1" t="s">
        <v>68</v>
      </c>
      <c r="C770" s="5">
        <v>0</v>
      </c>
      <c r="D770" s="5">
        <v>0</v>
      </c>
      <c r="E770" s="6" t="str">
        <f t="shared" si="48"/>
        <v/>
      </c>
      <c r="F770" s="5">
        <v>44.79</v>
      </c>
      <c r="G770" s="5">
        <v>0.3</v>
      </c>
      <c r="H770" s="6">
        <f t="shared" si="49"/>
        <v>-0.9933020763563295</v>
      </c>
      <c r="I770" s="5">
        <v>0</v>
      </c>
      <c r="J770" s="6" t="str">
        <f t="shared" si="50"/>
        <v/>
      </c>
      <c r="K770" s="5">
        <v>707.56176000000005</v>
      </c>
      <c r="L770" s="5">
        <v>110.4547</v>
      </c>
      <c r="M770" s="6">
        <f t="shared" si="51"/>
        <v>-0.84389390969913358</v>
      </c>
    </row>
    <row r="771" spans="1:13" x14ac:dyDescent="0.2">
      <c r="A771" s="1" t="s">
        <v>31</v>
      </c>
      <c r="B771" s="1" t="s">
        <v>68</v>
      </c>
      <c r="C771" s="5">
        <v>0</v>
      </c>
      <c r="D771" s="5">
        <v>0</v>
      </c>
      <c r="E771" s="6" t="str">
        <f t="shared" si="48"/>
        <v/>
      </c>
      <c r="F771" s="5">
        <v>0</v>
      </c>
      <c r="G771" s="5">
        <v>0</v>
      </c>
      <c r="H771" s="6" t="str">
        <f t="shared" si="49"/>
        <v/>
      </c>
      <c r="I771" s="5">
        <v>0</v>
      </c>
      <c r="J771" s="6" t="str">
        <f t="shared" si="50"/>
        <v/>
      </c>
      <c r="K771" s="5">
        <v>2.5002</v>
      </c>
      <c r="L771" s="5">
        <v>80.361059999999995</v>
      </c>
      <c r="M771" s="6">
        <f t="shared" si="51"/>
        <v>31.141852651787858</v>
      </c>
    </row>
    <row r="772" spans="1:13" x14ac:dyDescent="0.2">
      <c r="A772" s="2" t="s">
        <v>34</v>
      </c>
      <c r="B772" s="2" t="s">
        <v>68</v>
      </c>
      <c r="C772" s="7">
        <v>1657.17219</v>
      </c>
      <c r="D772" s="7">
        <v>573.78543999999999</v>
      </c>
      <c r="E772" s="8">
        <f t="shared" si="48"/>
        <v>-0.6537562943293177</v>
      </c>
      <c r="F772" s="7">
        <v>23899.865849999998</v>
      </c>
      <c r="G772" s="7">
        <v>17022.888610000002</v>
      </c>
      <c r="H772" s="8">
        <f t="shared" si="49"/>
        <v>-0.2877412485560038</v>
      </c>
      <c r="I772" s="7">
        <v>5338.2779399999999</v>
      </c>
      <c r="J772" s="8">
        <f t="shared" si="50"/>
        <v>2.1888352014132861</v>
      </c>
      <c r="K772" s="7">
        <v>127826.98222000001</v>
      </c>
      <c r="L772" s="7">
        <v>128966.11627</v>
      </c>
      <c r="M772" s="8">
        <f t="shared" si="51"/>
        <v>8.9115304939253459E-3</v>
      </c>
    </row>
    <row r="773" spans="1:13" x14ac:dyDescent="0.2">
      <c r="A773" s="1" t="s">
        <v>11</v>
      </c>
      <c r="B773" s="1" t="s">
        <v>69</v>
      </c>
      <c r="C773" s="5">
        <v>0</v>
      </c>
      <c r="D773" s="5">
        <v>0</v>
      </c>
      <c r="E773" s="6" t="str">
        <f t="shared" si="48"/>
        <v/>
      </c>
      <c r="F773" s="5">
        <v>0</v>
      </c>
      <c r="G773" s="5">
        <v>0</v>
      </c>
      <c r="H773" s="6" t="str">
        <f t="shared" si="49"/>
        <v/>
      </c>
      <c r="I773" s="5">
        <v>0</v>
      </c>
      <c r="J773" s="6" t="str">
        <f t="shared" si="50"/>
        <v/>
      </c>
      <c r="K773" s="5">
        <v>0.60499999999999998</v>
      </c>
      <c r="L773" s="5">
        <v>0</v>
      </c>
      <c r="M773" s="6">
        <f t="shared" si="51"/>
        <v>-1</v>
      </c>
    </row>
    <row r="774" spans="1:13" x14ac:dyDescent="0.2">
      <c r="A774" s="1" t="s">
        <v>26</v>
      </c>
      <c r="B774" s="1" t="s">
        <v>69</v>
      </c>
      <c r="C774" s="5">
        <v>0</v>
      </c>
      <c r="D774" s="5">
        <v>0</v>
      </c>
      <c r="E774" s="6" t="str">
        <f t="shared" si="48"/>
        <v/>
      </c>
      <c r="F774" s="5">
        <v>84.722999999999999</v>
      </c>
      <c r="G774" s="5">
        <v>15.8</v>
      </c>
      <c r="H774" s="6">
        <f t="shared" si="49"/>
        <v>-0.81350990876149332</v>
      </c>
      <c r="I774" s="5">
        <v>65.400000000000006</v>
      </c>
      <c r="J774" s="6">
        <f t="shared" si="50"/>
        <v>-0.75840978593272168</v>
      </c>
      <c r="K774" s="5">
        <v>683.18899999999996</v>
      </c>
      <c r="L774" s="5">
        <v>195.619</v>
      </c>
      <c r="M774" s="6">
        <f t="shared" si="51"/>
        <v>-0.71366781373821886</v>
      </c>
    </row>
    <row r="775" spans="1:13" x14ac:dyDescent="0.2">
      <c r="A775" s="2" t="s">
        <v>34</v>
      </c>
      <c r="B775" s="2" t="s">
        <v>69</v>
      </c>
      <c r="C775" s="7">
        <v>0</v>
      </c>
      <c r="D775" s="7">
        <v>0</v>
      </c>
      <c r="E775" s="8" t="str">
        <f t="shared" si="48"/>
        <v/>
      </c>
      <c r="F775" s="7">
        <v>84.722999999999999</v>
      </c>
      <c r="G775" s="7">
        <v>15.8</v>
      </c>
      <c r="H775" s="8">
        <f t="shared" si="49"/>
        <v>-0.81350990876149332</v>
      </c>
      <c r="I775" s="7">
        <v>65.400000000000006</v>
      </c>
      <c r="J775" s="8">
        <f t="shared" si="50"/>
        <v>-0.75840978593272168</v>
      </c>
      <c r="K775" s="7">
        <v>683.79399999999998</v>
      </c>
      <c r="L775" s="7">
        <v>195.619</v>
      </c>
      <c r="M775" s="8">
        <f t="shared" si="51"/>
        <v>-0.71392115169188375</v>
      </c>
    </row>
    <row r="776" spans="1:13" x14ac:dyDescent="0.2">
      <c r="A776" s="1" t="s">
        <v>8</v>
      </c>
      <c r="B776" s="1" t="s">
        <v>70</v>
      </c>
      <c r="C776" s="5">
        <v>640.17921000000001</v>
      </c>
      <c r="D776" s="5">
        <v>0</v>
      </c>
      <c r="E776" s="6">
        <f t="shared" si="48"/>
        <v>-1</v>
      </c>
      <c r="F776" s="5">
        <v>4526.4849899999999</v>
      </c>
      <c r="G776" s="5">
        <v>636.17826000000002</v>
      </c>
      <c r="H776" s="6">
        <f t="shared" si="49"/>
        <v>-0.8594542428826214</v>
      </c>
      <c r="I776" s="5">
        <v>1110.04296</v>
      </c>
      <c r="J776" s="6">
        <f t="shared" si="50"/>
        <v>-0.42688861339204387</v>
      </c>
      <c r="K776" s="5">
        <v>46877.000119999997</v>
      </c>
      <c r="L776" s="5">
        <v>20861.445619999999</v>
      </c>
      <c r="M776" s="6">
        <f t="shared" si="51"/>
        <v>-0.55497481565379658</v>
      </c>
    </row>
    <row r="777" spans="1:13" x14ac:dyDescent="0.2">
      <c r="A777" s="1" t="s">
        <v>10</v>
      </c>
      <c r="B777" s="1" t="s">
        <v>70</v>
      </c>
      <c r="C777" s="5">
        <v>0</v>
      </c>
      <c r="D777" s="5">
        <v>0</v>
      </c>
      <c r="E777" s="6" t="str">
        <f t="shared" si="48"/>
        <v/>
      </c>
      <c r="F777" s="5">
        <v>35.950749999999999</v>
      </c>
      <c r="G777" s="5">
        <v>0</v>
      </c>
      <c r="H777" s="6">
        <f t="shared" si="49"/>
        <v>-1</v>
      </c>
      <c r="I777" s="5">
        <v>194.45311000000001</v>
      </c>
      <c r="J777" s="6">
        <f t="shared" si="50"/>
        <v>-1</v>
      </c>
      <c r="K777" s="5">
        <v>1854.9085399999999</v>
      </c>
      <c r="L777" s="5">
        <v>1739.7689700000001</v>
      </c>
      <c r="M777" s="6">
        <f t="shared" si="51"/>
        <v>-6.2072909535474952E-2</v>
      </c>
    </row>
    <row r="778" spans="1:13" x14ac:dyDescent="0.2">
      <c r="A778" s="1" t="s">
        <v>11</v>
      </c>
      <c r="B778" s="1" t="s">
        <v>70</v>
      </c>
      <c r="C778" s="5">
        <v>13.52758</v>
      </c>
      <c r="D778" s="5">
        <v>0</v>
      </c>
      <c r="E778" s="6">
        <f t="shared" si="48"/>
        <v>-1</v>
      </c>
      <c r="F778" s="5">
        <v>708.04129999999998</v>
      </c>
      <c r="G778" s="5">
        <v>2.9165999999999999</v>
      </c>
      <c r="H778" s="6">
        <f t="shared" si="49"/>
        <v>-0.99588074876423172</v>
      </c>
      <c r="I778" s="5">
        <v>559.51684</v>
      </c>
      <c r="J778" s="6">
        <f t="shared" si="50"/>
        <v>-0.99478728826106466</v>
      </c>
      <c r="K778" s="5">
        <v>65692.437460000001</v>
      </c>
      <c r="L778" s="5">
        <v>31505.108489999999</v>
      </c>
      <c r="M778" s="6">
        <f t="shared" si="51"/>
        <v>-0.520414986745112</v>
      </c>
    </row>
    <row r="779" spans="1:13" x14ac:dyDescent="0.2">
      <c r="A779" s="1" t="s">
        <v>12</v>
      </c>
      <c r="B779" s="1" t="s">
        <v>70</v>
      </c>
      <c r="C779" s="5">
        <v>0</v>
      </c>
      <c r="D779" s="5">
        <v>0</v>
      </c>
      <c r="E779" s="6" t="str">
        <f t="shared" si="48"/>
        <v/>
      </c>
      <c r="F779" s="5">
        <v>31.566770000000002</v>
      </c>
      <c r="G779" s="5">
        <v>0</v>
      </c>
      <c r="H779" s="6">
        <f t="shared" si="49"/>
        <v>-1</v>
      </c>
      <c r="I779" s="5">
        <v>0</v>
      </c>
      <c r="J779" s="6" t="str">
        <f t="shared" si="50"/>
        <v/>
      </c>
      <c r="K779" s="5">
        <v>874.78129999999999</v>
      </c>
      <c r="L779" s="5">
        <v>5716.7013500000003</v>
      </c>
      <c r="M779" s="6">
        <f t="shared" si="51"/>
        <v>5.5350063495870341</v>
      </c>
    </row>
    <row r="780" spans="1:13" x14ac:dyDescent="0.2">
      <c r="A780" s="1" t="s">
        <v>13</v>
      </c>
      <c r="B780" s="1" t="s">
        <v>70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0</v>
      </c>
      <c r="H780" s="6" t="str">
        <f t="shared" si="49"/>
        <v/>
      </c>
      <c r="I780" s="5">
        <v>0</v>
      </c>
      <c r="J780" s="6" t="str">
        <f t="shared" si="50"/>
        <v/>
      </c>
      <c r="K780" s="5">
        <v>272.76213000000001</v>
      </c>
      <c r="L780" s="5">
        <v>0</v>
      </c>
      <c r="M780" s="6">
        <f t="shared" si="51"/>
        <v>-1</v>
      </c>
    </row>
    <row r="781" spans="1:13" x14ac:dyDescent="0.2">
      <c r="A781" s="1" t="s">
        <v>14</v>
      </c>
      <c r="B781" s="1" t="s">
        <v>70</v>
      </c>
      <c r="C781" s="5">
        <v>376.57028000000003</v>
      </c>
      <c r="D781" s="5">
        <v>0</v>
      </c>
      <c r="E781" s="6">
        <f t="shared" si="48"/>
        <v>-1</v>
      </c>
      <c r="F781" s="5">
        <v>408.95668999999998</v>
      </c>
      <c r="G781" s="5">
        <v>0</v>
      </c>
      <c r="H781" s="6">
        <f t="shared" si="49"/>
        <v>-1</v>
      </c>
      <c r="I781" s="5">
        <v>0</v>
      </c>
      <c r="J781" s="6" t="str">
        <f t="shared" si="50"/>
        <v/>
      </c>
      <c r="K781" s="5">
        <v>19529.522970000002</v>
      </c>
      <c r="L781" s="5">
        <v>8127.5401499999998</v>
      </c>
      <c r="M781" s="6">
        <f t="shared" si="51"/>
        <v>-0.58383314520866669</v>
      </c>
    </row>
    <row r="782" spans="1:13" x14ac:dyDescent="0.2">
      <c r="A782" s="1" t="s">
        <v>17</v>
      </c>
      <c r="B782" s="1" t="s">
        <v>70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46.921489999999999</v>
      </c>
      <c r="L782" s="5">
        <v>167.59786</v>
      </c>
      <c r="M782" s="6">
        <f t="shared" si="51"/>
        <v>2.571878471889959</v>
      </c>
    </row>
    <row r="783" spans="1:13" x14ac:dyDescent="0.2">
      <c r="A783" s="1" t="s">
        <v>18</v>
      </c>
      <c r="B783" s="1" t="s">
        <v>70</v>
      </c>
      <c r="C783" s="5">
        <v>0</v>
      </c>
      <c r="D783" s="5">
        <v>0</v>
      </c>
      <c r="E783" s="6" t="str">
        <f t="shared" si="48"/>
        <v/>
      </c>
      <c r="F783" s="5">
        <v>9.6821400000000004</v>
      </c>
      <c r="G783" s="5">
        <v>0</v>
      </c>
      <c r="H783" s="6">
        <f t="shared" si="49"/>
        <v>-1</v>
      </c>
      <c r="I783" s="5">
        <v>0</v>
      </c>
      <c r="J783" s="6" t="str">
        <f t="shared" si="50"/>
        <v/>
      </c>
      <c r="K783" s="5">
        <v>1392.70102</v>
      </c>
      <c r="L783" s="5">
        <v>34.717109999999998</v>
      </c>
      <c r="M783" s="6">
        <f t="shared" si="51"/>
        <v>-0.97507210126118815</v>
      </c>
    </row>
    <row r="784" spans="1:13" x14ac:dyDescent="0.2">
      <c r="A784" s="1" t="s">
        <v>19</v>
      </c>
      <c r="B784" s="1" t="s">
        <v>70</v>
      </c>
      <c r="C784" s="5">
        <v>0</v>
      </c>
      <c r="D784" s="5">
        <v>0</v>
      </c>
      <c r="E784" s="6" t="str">
        <f t="shared" si="48"/>
        <v/>
      </c>
      <c r="F784" s="5">
        <v>2.85</v>
      </c>
      <c r="G784" s="5">
        <v>0</v>
      </c>
      <c r="H784" s="6">
        <f t="shared" si="49"/>
        <v>-1</v>
      </c>
      <c r="I784" s="5">
        <v>0</v>
      </c>
      <c r="J784" s="6" t="str">
        <f t="shared" si="50"/>
        <v/>
      </c>
      <c r="K784" s="5">
        <v>279.76668999999998</v>
      </c>
      <c r="L784" s="5">
        <v>335.98021</v>
      </c>
      <c r="M784" s="6">
        <f t="shared" si="51"/>
        <v>0.20092999634802844</v>
      </c>
    </row>
    <row r="785" spans="1:13" x14ac:dyDescent="0.2">
      <c r="A785" s="1" t="s">
        <v>20</v>
      </c>
      <c r="B785" s="1" t="s">
        <v>70</v>
      </c>
      <c r="C785" s="5">
        <v>329.18907999999999</v>
      </c>
      <c r="D785" s="5">
        <v>0</v>
      </c>
      <c r="E785" s="6">
        <f t="shared" si="48"/>
        <v>-1</v>
      </c>
      <c r="F785" s="5">
        <v>428.92583000000002</v>
      </c>
      <c r="G785" s="5">
        <v>0</v>
      </c>
      <c r="H785" s="6">
        <f t="shared" si="49"/>
        <v>-1</v>
      </c>
      <c r="I785" s="5">
        <v>331.82652999999999</v>
      </c>
      <c r="J785" s="6">
        <f t="shared" si="50"/>
        <v>-1</v>
      </c>
      <c r="K785" s="5">
        <v>73077.367809999996</v>
      </c>
      <c r="L785" s="5">
        <v>4860.9606000000003</v>
      </c>
      <c r="M785" s="6">
        <f t="shared" si="51"/>
        <v>-0.93348199660613906</v>
      </c>
    </row>
    <row r="786" spans="1:13" x14ac:dyDescent="0.2">
      <c r="A786" s="1" t="s">
        <v>21</v>
      </c>
      <c r="B786" s="1" t="s">
        <v>70</v>
      </c>
      <c r="C786" s="5">
        <v>0</v>
      </c>
      <c r="D786" s="5">
        <v>0</v>
      </c>
      <c r="E786" s="6" t="str">
        <f t="shared" si="48"/>
        <v/>
      </c>
      <c r="F786" s="5">
        <v>1740.0516500000001</v>
      </c>
      <c r="G786" s="5">
        <v>114.60642</v>
      </c>
      <c r="H786" s="6">
        <f t="shared" si="49"/>
        <v>-0.93413619647439772</v>
      </c>
      <c r="I786" s="5">
        <v>2094.6759299999999</v>
      </c>
      <c r="J786" s="6">
        <f t="shared" si="50"/>
        <v>-0.9452868014767325</v>
      </c>
      <c r="K786" s="5">
        <v>78531.681700000001</v>
      </c>
      <c r="L786" s="5">
        <v>41303.681360000002</v>
      </c>
      <c r="M786" s="6">
        <f t="shared" si="51"/>
        <v>-0.47405072111170643</v>
      </c>
    </row>
    <row r="787" spans="1:13" x14ac:dyDescent="0.2">
      <c r="A787" s="1" t="s">
        <v>23</v>
      </c>
      <c r="B787" s="1" t="s">
        <v>70</v>
      </c>
      <c r="C787" s="5">
        <v>0</v>
      </c>
      <c r="D787" s="5">
        <v>0</v>
      </c>
      <c r="E787" s="6" t="str">
        <f t="shared" si="48"/>
        <v/>
      </c>
      <c r="F787" s="5">
        <v>1504.7913100000001</v>
      </c>
      <c r="G787" s="5">
        <v>148.065</v>
      </c>
      <c r="H787" s="6">
        <f t="shared" si="49"/>
        <v>-0.90160429621300775</v>
      </c>
      <c r="I787" s="5">
        <v>1077.42221</v>
      </c>
      <c r="J787" s="6">
        <f t="shared" si="50"/>
        <v>-0.86257476537447653</v>
      </c>
      <c r="K787" s="5">
        <v>12068.25446</v>
      </c>
      <c r="L787" s="5">
        <v>12151.57199</v>
      </c>
      <c r="M787" s="6">
        <f t="shared" si="51"/>
        <v>6.903859234668408E-3</v>
      </c>
    </row>
    <row r="788" spans="1:13" x14ac:dyDescent="0.2">
      <c r="A788" s="1" t="s">
        <v>24</v>
      </c>
      <c r="B788" s="1" t="s">
        <v>70</v>
      </c>
      <c r="C788" s="5">
        <v>0</v>
      </c>
      <c r="D788" s="5">
        <v>0</v>
      </c>
      <c r="E788" s="6" t="str">
        <f t="shared" si="48"/>
        <v/>
      </c>
      <c r="F788" s="5">
        <v>1448.5971500000001</v>
      </c>
      <c r="G788" s="5">
        <v>21.068819999999999</v>
      </c>
      <c r="H788" s="6">
        <f t="shared" si="49"/>
        <v>-0.98545570795855841</v>
      </c>
      <c r="I788" s="5">
        <v>645.36571000000004</v>
      </c>
      <c r="J788" s="6">
        <f t="shared" si="50"/>
        <v>-0.9673536730050315</v>
      </c>
      <c r="K788" s="5">
        <v>8234.7705800000003</v>
      </c>
      <c r="L788" s="5">
        <v>27229.410250000001</v>
      </c>
      <c r="M788" s="6">
        <f t="shared" si="51"/>
        <v>2.3066385985461175</v>
      </c>
    </row>
    <row r="789" spans="1:13" x14ac:dyDescent="0.2">
      <c r="A789" s="1" t="s">
        <v>25</v>
      </c>
      <c r="B789" s="1" t="s">
        <v>70</v>
      </c>
      <c r="C789" s="5">
        <v>0</v>
      </c>
      <c r="D789" s="5">
        <v>0</v>
      </c>
      <c r="E789" s="6" t="str">
        <f t="shared" si="48"/>
        <v/>
      </c>
      <c r="F789" s="5">
        <v>28.189779999999999</v>
      </c>
      <c r="G789" s="5">
        <v>0</v>
      </c>
      <c r="H789" s="6">
        <f t="shared" si="49"/>
        <v>-1</v>
      </c>
      <c r="I789" s="5">
        <v>0</v>
      </c>
      <c r="J789" s="6" t="str">
        <f t="shared" si="50"/>
        <v/>
      </c>
      <c r="K789" s="5">
        <v>113.74906</v>
      </c>
      <c r="L789" s="5">
        <v>29.114599999999999</v>
      </c>
      <c r="M789" s="6">
        <f t="shared" si="51"/>
        <v>-0.74404535738581057</v>
      </c>
    </row>
    <row r="790" spans="1:13" x14ac:dyDescent="0.2">
      <c r="A790" s="1" t="s">
        <v>26</v>
      </c>
      <c r="B790" s="1" t="s">
        <v>70</v>
      </c>
      <c r="C790" s="5">
        <v>0</v>
      </c>
      <c r="D790" s="5">
        <v>0</v>
      </c>
      <c r="E790" s="6" t="str">
        <f t="shared" si="48"/>
        <v/>
      </c>
      <c r="F790" s="5">
        <v>373.71080000000001</v>
      </c>
      <c r="G790" s="5">
        <v>0</v>
      </c>
      <c r="H790" s="6">
        <f t="shared" si="49"/>
        <v>-1</v>
      </c>
      <c r="I790" s="5">
        <v>1334.57781</v>
      </c>
      <c r="J790" s="6">
        <f t="shared" si="50"/>
        <v>-1</v>
      </c>
      <c r="K790" s="5">
        <v>10977.4596</v>
      </c>
      <c r="L790" s="5">
        <v>4946.9404299999997</v>
      </c>
      <c r="M790" s="6">
        <f t="shared" si="51"/>
        <v>-0.5493547131797234</v>
      </c>
    </row>
    <row r="791" spans="1:13" x14ac:dyDescent="0.2">
      <c r="A791" s="1" t="s">
        <v>27</v>
      </c>
      <c r="B791" s="1" t="s">
        <v>70</v>
      </c>
      <c r="C791" s="5">
        <v>0</v>
      </c>
      <c r="D791" s="5">
        <v>0</v>
      </c>
      <c r="E791" s="6" t="str">
        <f t="shared" si="48"/>
        <v/>
      </c>
      <c r="F791" s="5">
        <v>0</v>
      </c>
      <c r="G791" s="5">
        <v>0</v>
      </c>
      <c r="H791" s="6" t="str">
        <f t="shared" si="49"/>
        <v/>
      </c>
      <c r="I791" s="5">
        <v>0</v>
      </c>
      <c r="J791" s="6" t="str">
        <f t="shared" si="50"/>
        <v/>
      </c>
      <c r="K791" s="5">
        <v>9.8692700000000002</v>
      </c>
      <c r="L791" s="5">
        <v>0</v>
      </c>
      <c r="M791" s="6">
        <f t="shared" si="51"/>
        <v>-1</v>
      </c>
    </row>
    <row r="792" spans="1:13" x14ac:dyDescent="0.2">
      <c r="A792" s="1" t="s">
        <v>28</v>
      </c>
      <c r="B792" s="1" t="s">
        <v>70</v>
      </c>
      <c r="C792" s="5">
        <v>0</v>
      </c>
      <c r="D792" s="5">
        <v>0</v>
      </c>
      <c r="E792" s="6" t="str">
        <f t="shared" si="48"/>
        <v/>
      </c>
      <c r="F792" s="5">
        <v>0</v>
      </c>
      <c r="G792" s="5">
        <v>0</v>
      </c>
      <c r="H792" s="6" t="str">
        <f t="shared" si="49"/>
        <v/>
      </c>
      <c r="I792" s="5">
        <v>0</v>
      </c>
      <c r="J792" s="6" t="str">
        <f t="shared" si="50"/>
        <v/>
      </c>
      <c r="K792" s="5">
        <v>2704.3133499999999</v>
      </c>
      <c r="L792" s="5">
        <v>13107.900379999999</v>
      </c>
      <c r="M792" s="6">
        <f t="shared" si="51"/>
        <v>3.8470346012232639</v>
      </c>
    </row>
    <row r="793" spans="1:13" x14ac:dyDescent="0.2">
      <c r="A793" s="1" t="s">
        <v>31</v>
      </c>
      <c r="B793" s="1" t="s">
        <v>70</v>
      </c>
      <c r="C793" s="5">
        <v>0</v>
      </c>
      <c r="D793" s="5">
        <v>0</v>
      </c>
      <c r="E793" s="6" t="str">
        <f t="shared" si="48"/>
        <v/>
      </c>
      <c r="F793" s="5">
        <v>1333.11689</v>
      </c>
      <c r="G793" s="5">
        <v>23.230340000000002</v>
      </c>
      <c r="H793" s="6">
        <f t="shared" si="49"/>
        <v>-0.98257441626142772</v>
      </c>
      <c r="I793" s="5">
        <v>358.22904999999997</v>
      </c>
      <c r="J793" s="6">
        <f t="shared" si="50"/>
        <v>-0.93515227198910866</v>
      </c>
      <c r="K793" s="5">
        <v>12434.68448</v>
      </c>
      <c r="L793" s="5">
        <v>3017.5953300000001</v>
      </c>
      <c r="M793" s="6">
        <f t="shared" si="51"/>
        <v>-0.75732433461793791</v>
      </c>
    </row>
    <row r="794" spans="1:13" x14ac:dyDescent="0.2">
      <c r="A794" s="1" t="s">
        <v>33</v>
      </c>
      <c r="B794" s="1" t="s">
        <v>70</v>
      </c>
      <c r="C794" s="5">
        <v>0</v>
      </c>
      <c r="D794" s="5">
        <v>0</v>
      </c>
      <c r="E794" s="6" t="str">
        <f t="shared" si="48"/>
        <v/>
      </c>
      <c r="F794" s="5">
        <v>0</v>
      </c>
      <c r="G794" s="5">
        <v>0</v>
      </c>
      <c r="H794" s="6" t="str">
        <f t="shared" si="49"/>
        <v/>
      </c>
      <c r="I794" s="5">
        <v>0</v>
      </c>
      <c r="J794" s="6" t="str">
        <f t="shared" si="50"/>
        <v/>
      </c>
      <c r="K794" s="5">
        <v>25.53566</v>
      </c>
      <c r="L794" s="5">
        <v>0</v>
      </c>
      <c r="M794" s="6">
        <f t="shared" si="51"/>
        <v>-1</v>
      </c>
    </row>
    <row r="795" spans="1:13" x14ac:dyDescent="0.2">
      <c r="A795" s="2" t="s">
        <v>34</v>
      </c>
      <c r="B795" s="2" t="s">
        <v>70</v>
      </c>
      <c r="C795" s="7">
        <v>1359.46615</v>
      </c>
      <c r="D795" s="7">
        <v>0</v>
      </c>
      <c r="E795" s="8">
        <f t="shared" si="48"/>
        <v>-1</v>
      </c>
      <c r="F795" s="7">
        <v>12580.91605</v>
      </c>
      <c r="G795" s="7">
        <v>946.06543999999997</v>
      </c>
      <c r="H795" s="8">
        <f t="shared" si="49"/>
        <v>-0.9248015457507166</v>
      </c>
      <c r="I795" s="7">
        <v>7706.1101500000004</v>
      </c>
      <c r="J795" s="8">
        <f t="shared" si="50"/>
        <v>-0.8772317782143304</v>
      </c>
      <c r="K795" s="7">
        <v>334998.48768999998</v>
      </c>
      <c r="L795" s="7">
        <v>175136.03469999999</v>
      </c>
      <c r="M795" s="8">
        <f t="shared" si="51"/>
        <v>-0.47720350647652199</v>
      </c>
    </row>
    <row r="796" spans="1:13" x14ac:dyDescent="0.2">
      <c r="A796" s="1" t="s">
        <v>8</v>
      </c>
      <c r="B796" s="1" t="s">
        <v>71</v>
      </c>
      <c r="C796" s="5">
        <v>3078.4506299999998</v>
      </c>
      <c r="D796" s="5">
        <v>7337.0580399999999</v>
      </c>
      <c r="E796" s="6">
        <f t="shared" si="48"/>
        <v>1.3833606322931353</v>
      </c>
      <c r="F796" s="5">
        <v>94115.485660000006</v>
      </c>
      <c r="G796" s="5">
        <v>63452.688959999999</v>
      </c>
      <c r="H796" s="6">
        <f t="shared" si="49"/>
        <v>-0.32579969688274146</v>
      </c>
      <c r="I796" s="5">
        <v>63584.02665</v>
      </c>
      <c r="J796" s="6">
        <f t="shared" si="50"/>
        <v>-2.0655767953003945E-3</v>
      </c>
      <c r="K796" s="5">
        <v>690427.00561999995</v>
      </c>
      <c r="L796" s="5">
        <v>557915.90313999995</v>
      </c>
      <c r="M796" s="6">
        <f t="shared" si="51"/>
        <v>-0.1919263027103143</v>
      </c>
    </row>
    <row r="797" spans="1:13" x14ac:dyDescent="0.2">
      <c r="A797" s="1" t="s">
        <v>10</v>
      </c>
      <c r="B797" s="1" t="s">
        <v>71</v>
      </c>
      <c r="C797" s="5">
        <v>276.84399999999999</v>
      </c>
      <c r="D797" s="5">
        <v>0</v>
      </c>
      <c r="E797" s="6">
        <f t="shared" si="48"/>
        <v>-1</v>
      </c>
      <c r="F797" s="5">
        <v>2703.0536400000001</v>
      </c>
      <c r="G797" s="5">
        <v>1223.17031</v>
      </c>
      <c r="H797" s="6">
        <f t="shared" si="49"/>
        <v>-0.54748574282824813</v>
      </c>
      <c r="I797" s="5">
        <v>1875.2896900000001</v>
      </c>
      <c r="J797" s="6">
        <f t="shared" si="50"/>
        <v>-0.34774327586688758</v>
      </c>
      <c r="K797" s="5">
        <v>19095.88391</v>
      </c>
      <c r="L797" s="5">
        <v>12895.61346</v>
      </c>
      <c r="M797" s="6">
        <f t="shared" si="51"/>
        <v>-0.32469146121867054</v>
      </c>
    </row>
    <row r="798" spans="1:13" x14ac:dyDescent="0.2">
      <c r="A798" s="1" t="s">
        <v>11</v>
      </c>
      <c r="B798" s="1" t="s">
        <v>71</v>
      </c>
      <c r="C798" s="5">
        <v>23.6066</v>
      </c>
      <c r="D798" s="5">
        <v>1.45143</v>
      </c>
      <c r="E798" s="6">
        <f t="shared" si="48"/>
        <v>-0.93851592351291591</v>
      </c>
      <c r="F798" s="5">
        <v>1214.42922</v>
      </c>
      <c r="G798" s="5">
        <v>475.71165000000002</v>
      </c>
      <c r="H798" s="6">
        <f t="shared" si="49"/>
        <v>-0.60828375819218183</v>
      </c>
      <c r="I798" s="5">
        <v>635.59667999999999</v>
      </c>
      <c r="J798" s="6">
        <f t="shared" si="50"/>
        <v>-0.25155107795717246</v>
      </c>
      <c r="K798" s="5">
        <v>12180.247100000001</v>
      </c>
      <c r="L798" s="5">
        <v>8047.30609</v>
      </c>
      <c r="M798" s="6">
        <f t="shared" si="51"/>
        <v>-0.33931503819819886</v>
      </c>
    </row>
    <row r="799" spans="1:13" x14ac:dyDescent="0.2">
      <c r="A799" s="1" t="s">
        <v>12</v>
      </c>
      <c r="B799" s="1" t="s">
        <v>71</v>
      </c>
      <c r="C799" s="5">
        <v>0</v>
      </c>
      <c r="D799" s="5">
        <v>0</v>
      </c>
      <c r="E799" s="6" t="str">
        <f t="shared" si="48"/>
        <v/>
      </c>
      <c r="F799" s="5">
        <v>730.64095999999995</v>
      </c>
      <c r="G799" s="5">
        <v>318.86655000000002</v>
      </c>
      <c r="H799" s="6">
        <f t="shared" si="49"/>
        <v>-0.5635796958330942</v>
      </c>
      <c r="I799" s="5">
        <v>254.57946999999999</v>
      </c>
      <c r="J799" s="6">
        <f t="shared" si="50"/>
        <v>0.25252264057270613</v>
      </c>
      <c r="K799" s="5">
        <v>2192.0175300000001</v>
      </c>
      <c r="L799" s="5">
        <v>2279.8296799999998</v>
      </c>
      <c r="M799" s="6">
        <f t="shared" si="51"/>
        <v>4.005996703867587E-2</v>
      </c>
    </row>
    <row r="800" spans="1:13" x14ac:dyDescent="0.2">
      <c r="A800" s="1" t="s">
        <v>13</v>
      </c>
      <c r="B800" s="1" t="s">
        <v>71</v>
      </c>
      <c r="C800" s="5">
        <v>0</v>
      </c>
      <c r="D800" s="5">
        <v>0</v>
      </c>
      <c r="E800" s="6" t="str">
        <f t="shared" si="48"/>
        <v/>
      </c>
      <c r="F800" s="5">
        <v>11.266120000000001</v>
      </c>
      <c r="G800" s="5">
        <v>10.852819999999999</v>
      </c>
      <c r="H800" s="6">
        <f t="shared" si="49"/>
        <v>-3.668521194519514E-2</v>
      </c>
      <c r="I800" s="5">
        <v>26.073239999999998</v>
      </c>
      <c r="J800" s="6">
        <f t="shared" si="50"/>
        <v>-0.58375637243395917</v>
      </c>
      <c r="K800" s="5">
        <v>123.51987</v>
      </c>
      <c r="L800" s="5">
        <v>142.79276999999999</v>
      </c>
      <c r="M800" s="6">
        <f t="shared" si="51"/>
        <v>0.15603076654792458</v>
      </c>
    </row>
    <row r="801" spans="1:13" x14ac:dyDescent="0.2">
      <c r="A801" s="1" t="s">
        <v>14</v>
      </c>
      <c r="B801" s="1" t="s">
        <v>71</v>
      </c>
      <c r="C801" s="5">
        <v>32.378</v>
      </c>
      <c r="D801" s="5">
        <v>0</v>
      </c>
      <c r="E801" s="6">
        <f t="shared" si="48"/>
        <v>-1</v>
      </c>
      <c r="F801" s="5">
        <v>852.30615999999998</v>
      </c>
      <c r="G801" s="5">
        <v>660.89143000000001</v>
      </c>
      <c r="H801" s="6">
        <f t="shared" si="49"/>
        <v>-0.22458447326017206</v>
      </c>
      <c r="I801" s="5">
        <v>958.96591000000001</v>
      </c>
      <c r="J801" s="6">
        <f t="shared" si="50"/>
        <v>-0.31082906794882836</v>
      </c>
      <c r="K801" s="5">
        <v>6824.7661500000004</v>
      </c>
      <c r="L801" s="5">
        <v>9209.1163300000007</v>
      </c>
      <c r="M801" s="6">
        <f t="shared" si="51"/>
        <v>0.34936730835825047</v>
      </c>
    </row>
    <row r="802" spans="1:13" x14ac:dyDescent="0.2">
      <c r="A802" s="1" t="s">
        <v>15</v>
      </c>
      <c r="B802" s="1" t="s">
        <v>71</v>
      </c>
      <c r="C802" s="5">
        <v>200.4</v>
      </c>
      <c r="D802" s="5">
        <v>0</v>
      </c>
      <c r="E802" s="6">
        <f t="shared" si="48"/>
        <v>-1</v>
      </c>
      <c r="F802" s="5">
        <v>1930.5623000000001</v>
      </c>
      <c r="G802" s="5">
        <v>3742.0507899999998</v>
      </c>
      <c r="H802" s="6">
        <f t="shared" si="49"/>
        <v>0.93832169518694086</v>
      </c>
      <c r="I802" s="5">
        <v>460.988</v>
      </c>
      <c r="J802" s="6">
        <f t="shared" si="50"/>
        <v>7.1174581334004348</v>
      </c>
      <c r="K802" s="5">
        <v>19014.822240000001</v>
      </c>
      <c r="L802" s="5">
        <v>22884.68981</v>
      </c>
      <c r="M802" s="6">
        <f t="shared" si="51"/>
        <v>0.20351847212430196</v>
      </c>
    </row>
    <row r="803" spans="1:13" x14ac:dyDescent="0.2">
      <c r="A803" s="1" t="s">
        <v>16</v>
      </c>
      <c r="B803" s="1" t="s">
        <v>71</v>
      </c>
      <c r="C803" s="5">
        <v>0</v>
      </c>
      <c r="D803" s="5">
        <v>0</v>
      </c>
      <c r="E803" s="6" t="str">
        <f t="shared" si="48"/>
        <v/>
      </c>
      <c r="F803" s="5">
        <v>30</v>
      </c>
      <c r="G803" s="5">
        <v>0.53100000000000003</v>
      </c>
      <c r="H803" s="6">
        <f t="shared" si="49"/>
        <v>-0.98229999999999995</v>
      </c>
      <c r="I803" s="5">
        <v>0.83199999999999996</v>
      </c>
      <c r="J803" s="6">
        <f t="shared" si="50"/>
        <v>-0.36177884615384615</v>
      </c>
      <c r="K803" s="5">
        <v>340.25540999999998</v>
      </c>
      <c r="L803" s="5">
        <v>283.75653</v>
      </c>
      <c r="M803" s="6">
        <f t="shared" si="51"/>
        <v>-0.16604843990577545</v>
      </c>
    </row>
    <row r="804" spans="1:13" x14ac:dyDescent="0.2">
      <c r="A804" s="1" t="s">
        <v>17</v>
      </c>
      <c r="B804" s="1" t="s">
        <v>71</v>
      </c>
      <c r="C804" s="5">
        <v>0</v>
      </c>
      <c r="D804" s="5">
        <v>0</v>
      </c>
      <c r="E804" s="6" t="str">
        <f t="shared" si="48"/>
        <v/>
      </c>
      <c r="F804" s="5">
        <v>406.70719000000003</v>
      </c>
      <c r="G804" s="5">
        <v>754.01531999999997</v>
      </c>
      <c r="H804" s="6">
        <f t="shared" si="49"/>
        <v>0.85395129109962364</v>
      </c>
      <c r="I804" s="5">
        <v>404.73921999999999</v>
      </c>
      <c r="J804" s="6">
        <f t="shared" si="50"/>
        <v>0.86296578819319758</v>
      </c>
      <c r="K804" s="5">
        <v>3988.1255200000001</v>
      </c>
      <c r="L804" s="5">
        <v>4873.0855799999999</v>
      </c>
      <c r="M804" s="6">
        <f t="shared" si="51"/>
        <v>0.22189874806147025</v>
      </c>
    </row>
    <row r="805" spans="1:13" x14ac:dyDescent="0.2">
      <c r="A805" s="1" t="s">
        <v>18</v>
      </c>
      <c r="B805" s="1" t="s">
        <v>71</v>
      </c>
      <c r="C805" s="5">
        <v>146.33971</v>
      </c>
      <c r="D805" s="5">
        <v>69.133529999999993</v>
      </c>
      <c r="E805" s="6">
        <f t="shared" si="48"/>
        <v>-0.52758188464361455</v>
      </c>
      <c r="F805" s="5">
        <v>5830.8600299999998</v>
      </c>
      <c r="G805" s="5">
        <v>2828.4755100000002</v>
      </c>
      <c r="H805" s="6">
        <f t="shared" si="49"/>
        <v>-0.51491280952597307</v>
      </c>
      <c r="I805" s="5">
        <v>2641.6017499999998</v>
      </c>
      <c r="J805" s="6">
        <f t="shared" si="50"/>
        <v>7.0742593958381672E-2</v>
      </c>
      <c r="K805" s="5">
        <v>34892.363290000001</v>
      </c>
      <c r="L805" s="5">
        <v>29622.36836</v>
      </c>
      <c r="M805" s="6">
        <f t="shared" si="51"/>
        <v>-0.1510357692369424</v>
      </c>
    </row>
    <row r="806" spans="1:13" x14ac:dyDescent="0.2">
      <c r="A806" s="1" t="s">
        <v>19</v>
      </c>
      <c r="B806" s="1" t="s">
        <v>71</v>
      </c>
      <c r="C806" s="5">
        <v>81.698250000000002</v>
      </c>
      <c r="D806" s="5">
        <v>268.37970000000001</v>
      </c>
      <c r="E806" s="6">
        <f t="shared" si="48"/>
        <v>2.2850116128558446</v>
      </c>
      <c r="F806" s="5">
        <v>14217.631240000001</v>
      </c>
      <c r="G806" s="5">
        <v>3132.5014099999999</v>
      </c>
      <c r="H806" s="6">
        <f t="shared" si="49"/>
        <v>-0.77967487290097981</v>
      </c>
      <c r="I806" s="5">
        <v>4393.7265900000002</v>
      </c>
      <c r="J806" s="6">
        <f t="shared" si="50"/>
        <v>-0.28705135701218043</v>
      </c>
      <c r="K806" s="5">
        <v>54921.72234</v>
      </c>
      <c r="L806" s="5">
        <v>47146.975789999997</v>
      </c>
      <c r="M806" s="6">
        <f t="shared" si="51"/>
        <v>-0.14156050135990694</v>
      </c>
    </row>
    <row r="807" spans="1:13" x14ac:dyDescent="0.2">
      <c r="A807" s="1" t="s">
        <v>20</v>
      </c>
      <c r="B807" s="1" t="s">
        <v>71</v>
      </c>
      <c r="C807" s="5">
        <v>3.7450899999999998</v>
      </c>
      <c r="D807" s="5">
        <v>112.57059</v>
      </c>
      <c r="E807" s="6">
        <f t="shared" si="48"/>
        <v>29.058180177245408</v>
      </c>
      <c r="F807" s="5">
        <v>2227.0223799999999</v>
      </c>
      <c r="G807" s="5">
        <v>1825.14213</v>
      </c>
      <c r="H807" s="6">
        <f t="shared" si="49"/>
        <v>-0.18045631404925533</v>
      </c>
      <c r="I807" s="5">
        <v>756.74249999999995</v>
      </c>
      <c r="J807" s="6">
        <f t="shared" si="50"/>
        <v>1.4118403948502958</v>
      </c>
      <c r="K807" s="5">
        <v>21229.708060000001</v>
      </c>
      <c r="L807" s="5">
        <v>16488.14301</v>
      </c>
      <c r="M807" s="6">
        <f t="shared" si="51"/>
        <v>-0.22334574910777183</v>
      </c>
    </row>
    <row r="808" spans="1:13" x14ac:dyDescent="0.2">
      <c r="A808" s="1" t="s">
        <v>21</v>
      </c>
      <c r="B808" s="1" t="s">
        <v>71</v>
      </c>
      <c r="C808" s="5">
        <v>124.28174</v>
      </c>
      <c r="D808" s="5">
        <v>1624.4821199999999</v>
      </c>
      <c r="E808" s="6">
        <f t="shared" si="48"/>
        <v>12.070963763461952</v>
      </c>
      <c r="F808" s="5">
        <v>7867.4756900000002</v>
      </c>
      <c r="G808" s="5">
        <v>4666.6517999999996</v>
      </c>
      <c r="H808" s="6">
        <f t="shared" si="49"/>
        <v>-0.4068425523155319</v>
      </c>
      <c r="I808" s="5">
        <v>5757.7169800000001</v>
      </c>
      <c r="J808" s="6">
        <f t="shared" si="50"/>
        <v>-0.18949614643962587</v>
      </c>
      <c r="K808" s="5">
        <v>54965.889920000001</v>
      </c>
      <c r="L808" s="5">
        <v>51388.442329999998</v>
      </c>
      <c r="M808" s="6">
        <f t="shared" si="51"/>
        <v>-6.5084866181677303E-2</v>
      </c>
    </row>
    <row r="809" spans="1:13" x14ac:dyDescent="0.2">
      <c r="A809" s="1" t="s">
        <v>22</v>
      </c>
      <c r="B809" s="1" t="s">
        <v>71</v>
      </c>
      <c r="C809" s="5">
        <v>147.13901999999999</v>
      </c>
      <c r="D809" s="5">
        <v>0</v>
      </c>
      <c r="E809" s="6">
        <f t="shared" si="48"/>
        <v>-1</v>
      </c>
      <c r="F809" s="5">
        <v>1608.0919200000001</v>
      </c>
      <c r="G809" s="5">
        <v>1313.7141899999999</v>
      </c>
      <c r="H809" s="6">
        <f t="shared" si="49"/>
        <v>-0.1830602631222723</v>
      </c>
      <c r="I809" s="5">
        <v>1038.13301</v>
      </c>
      <c r="J809" s="6">
        <f t="shared" si="50"/>
        <v>0.26545845026159021</v>
      </c>
      <c r="K809" s="5">
        <v>15281.333710000001</v>
      </c>
      <c r="L809" s="5">
        <v>16816.448609999999</v>
      </c>
      <c r="M809" s="6">
        <f t="shared" si="51"/>
        <v>0.10045686647072105</v>
      </c>
    </row>
    <row r="810" spans="1:13" x14ac:dyDescent="0.2">
      <c r="A810" s="1" t="s">
        <v>23</v>
      </c>
      <c r="B810" s="1" t="s">
        <v>71</v>
      </c>
      <c r="C810" s="5">
        <v>374.47494999999998</v>
      </c>
      <c r="D810" s="5">
        <v>0.14588999999999999</v>
      </c>
      <c r="E810" s="6">
        <f t="shared" si="48"/>
        <v>-0.99961041452839505</v>
      </c>
      <c r="F810" s="5">
        <v>8593.4962599999999</v>
      </c>
      <c r="G810" s="5">
        <v>2977.9354899999998</v>
      </c>
      <c r="H810" s="6">
        <f t="shared" si="49"/>
        <v>-0.65346636573738381</v>
      </c>
      <c r="I810" s="5">
        <v>4458.4109699999999</v>
      </c>
      <c r="J810" s="6">
        <f t="shared" si="50"/>
        <v>-0.33206348404440611</v>
      </c>
      <c r="K810" s="5">
        <v>53679.843780000003</v>
      </c>
      <c r="L810" s="5">
        <v>38536.451950000002</v>
      </c>
      <c r="M810" s="6">
        <f t="shared" si="51"/>
        <v>-0.28210573585242282</v>
      </c>
    </row>
    <row r="811" spans="1:13" x14ac:dyDescent="0.2">
      <c r="A811" s="1" t="s">
        <v>24</v>
      </c>
      <c r="B811" s="1" t="s">
        <v>71</v>
      </c>
      <c r="C811" s="5">
        <v>118.65728</v>
      </c>
      <c r="D811" s="5">
        <v>16.411619999999999</v>
      </c>
      <c r="E811" s="6">
        <f t="shared" ref="E811:E871" si="52">IF(C811=0,"",(D811/C811-1))</f>
        <v>-0.86168889089653833</v>
      </c>
      <c r="F811" s="5">
        <v>3503.5258699999999</v>
      </c>
      <c r="G811" s="5">
        <v>3520.9756699999998</v>
      </c>
      <c r="H811" s="6">
        <f t="shared" ref="H811:H871" si="53">IF(F811=0,"",(G811/F811-1))</f>
        <v>4.9806396891254323E-3</v>
      </c>
      <c r="I811" s="5">
        <v>2945.8898399999998</v>
      </c>
      <c r="J811" s="6">
        <f t="shared" ref="J811:J871" si="54">IF(I811=0,"",(G811/I811-1))</f>
        <v>0.19521633911470371</v>
      </c>
      <c r="K811" s="5">
        <v>21450.15783</v>
      </c>
      <c r="L811" s="5">
        <v>23934.35872</v>
      </c>
      <c r="M811" s="6">
        <f t="shared" ref="M811:M871" si="55">IF(K811=0,"",(L811/K811-1))</f>
        <v>0.11581270915058806</v>
      </c>
    </row>
    <row r="812" spans="1:13" x14ac:dyDescent="0.2">
      <c r="A812" s="1" t="s">
        <v>25</v>
      </c>
      <c r="B812" s="1" t="s">
        <v>71</v>
      </c>
      <c r="C812" s="5">
        <v>22.581499999999998</v>
      </c>
      <c r="D812" s="5">
        <v>0</v>
      </c>
      <c r="E812" s="6">
        <f t="shared" si="52"/>
        <v>-1</v>
      </c>
      <c r="F812" s="5">
        <v>1826.7764</v>
      </c>
      <c r="G812" s="5">
        <v>1915.4470799999999</v>
      </c>
      <c r="H812" s="6">
        <f t="shared" si="53"/>
        <v>4.8539427157040071E-2</v>
      </c>
      <c r="I812" s="5">
        <v>1979.8140900000001</v>
      </c>
      <c r="J812" s="6">
        <f t="shared" si="54"/>
        <v>-3.2511643555380609E-2</v>
      </c>
      <c r="K812" s="5">
        <v>19463.129919999999</v>
      </c>
      <c r="L812" s="5">
        <v>13640.650100000001</v>
      </c>
      <c r="M812" s="6">
        <f t="shared" si="55"/>
        <v>-0.29915434176991806</v>
      </c>
    </row>
    <row r="813" spans="1:13" x14ac:dyDescent="0.2">
      <c r="A813" s="1" t="s">
        <v>26</v>
      </c>
      <c r="B813" s="1" t="s">
        <v>71</v>
      </c>
      <c r="C813" s="5">
        <v>236.26075</v>
      </c>
      <c r="D813" s="5">
        <v>20.031079999999999</v>
      </c>
      <c r="E813" s="6">
        <f t="shared" si="52"/>
        <v>-0.91521621767475136</v>
      </c>
      <c r="F813" s="5">
        <v>5538.5809099999997</v>
      </c>
      <c r="G813" s="5">
        <v>4909.7855399999999</v>
      </c>
      <c r="H813" s="6">
        <f t="shared" si="53"/>
        <v>-0.11353005042585895</v>
      </c>
      <c r="I813" s="5">
        <v>5819.6366900000003</v>
      </c>
      <c r="J813" s="6">
        <f t="shared" si="54"/>
        <v>-0.15634157224340417</v>
      </c>
      <c r="K813" s="5">
        <v>47976.86709</v>
      </c>
      <c r="L813" s="5">
        <v>47722.48287</v>
      </c>
      <c r="M813" s="6">
        <f t="shared" si="55"/>
        <v>-5.3022265818816194E-3</v>
      </c>
    </row>
    <row r="814" spans="1:13" x14ac:dyDescent="0.2">
      <c r="A814" s="1" t="s">
        <v>27</v>
      </c>
      <c r="B814" s="1" t="s">
        <v>71</v>
      </c>
      <c r="C814" s="5">
        <v>0</v>
      </c>
      <c r="D814" s="5">
        <v>0</v>
      </c>
      <c r="E814" s="6" t="str">
        <f t="shared" si="52"/>
        <v/>
      </c>
      <c r="F814" s="5">
        <v>2.283E-2</v>
      </c>
      <c r="G814" s="5">
        <v>0</v>
      </c>
      <c r="H814" s="6">
        <f t="shared" si="53"/>
        <v>-1</v>
      </c>
      <c r="I814" s="5">
        <v>0</v>
      </c>
      <c r="J814" s="6" t="str">
        <f t="shared" si="54"/>
        <v/>
      </c>
      <c r="K814" s="5">
        <v>13.90081</v>
      </c>
      <c r="L814" s="5">
        <v>2.6249999999999999E-2</v>
      </c>
      <c r="M814" s="6">
        <f t="shared" si="55"/>
        <v>-0.99811162083360605</v>
      </c>
    </row>
    <row r="815" spans="1:13" x14ac:dyDescent="0.2">
      <c r="A815" s="1" t="s">
        <v>28</v>
      </c>
      <c r="B815" s="1" t="s">
        <v>71</v>
      </c>
      <c r="C815" s="5">
        <v>412.27121</v>
      </c>
      <c r="D815" s="5">
        <v>224.73401000000001</v>
      </c>
      <c r="E815" s="6">
        <f t="shared" si="52"/>
        <v>-0.45488793651150172</v>
      </c>
      <c r="F815" s="5">
        <v>13954.75316</v>
      </c>
      <c r="G815" s="5">
        <v>13133.70873</v>
      </c>
      <c r="H815" s="6">
        <f t="shared" si="53"/>
        <v>-5.8836184387227042E-2</v>
      </c>
      <c r="I815" s="5">
        <v>14071.47703</v>
      </c>
      <c r="J815" s="6">
        <f t="shared" si="54"/>
        <v>-6.6643202984356442E-2</v>
      </c>
      <c r="K815" s="5">
        <v>109240.27426000001</v>
      </c>
      <c r="L815" s="5">
        <v>113581.75046</v>
      </c>
      <c r="M815" s="6">
        <f t="shared" si="55"/>
        <v>3.9742450569713483E-2</v>
      </c>
    </row>
    <row r="816" spans="1:13" x14ac:dyDescent="0.2">
      <c r="A816" s="1" t="s">
        <v>29</v>
      </c>
      <c r="B816" s="1" t="s">
        <v>71</v>
      </c>
      <c r="C816" s="5">
        <v>65.615399999999994</v>
      </c>
      <c r="D816" s="5">
        <v>53.856839999999998</v>
      </c>
      <c r="E816" s="6">
        <f t="shared" si="52"/>
        <v>-0.1792042721678142</v>
      </c>
      <c r="F816" s="5">
        <v>3284.14338</v>
      </c>
      <c r="G816" s="5">
        <v>2549.3771200000001</v>
      </c>
      <c r="H816" s="6">
        <f t="shared" si="53"/>
        <v>-0.22373148032288404</v>
      </c>
      <c r="I816" s="5">
        <v>2269.9120899999998</v>
      </c>
      <c r="J816" s="6">
        <f t="shared" si="54"/>
        <v>0.12311711595844232</v>
      </c>
      <c r="K816" s="5">
        <v>22739.535110000001</v>
      </c>
      <c r="L816" s="5">
        <v>24525.273120000002</v>
      </c>
      <c r="M816" s="6">
        <f t="shared" si="55"/>
        <v>7.8530101928719676E-2</v>
      </c>
    </row>
    <row r="817" spans="1:13" x14ac:dyDescent="0.2">
      <c r="A817" s="1" t="s">
        <v>30</v>
      </c>
      <c r="B817" s="1" t="s">
        <v>71</v>
      </c>
      <c r="C817" s="5">
        <v>0</v>
      </c>
      <c r="D817" s="5">
        <v>0</v>
      </c>
      <c r="E817" s="6" t="str">
        <f t="shared" si="52"/>
        <v/>
      </c>
      <c r="F817" s="5">
        <v>0</v>
      </c>
      <c r="G817" s="5">
        <v>0</v>
      </c>
      <c r="H817" s="6" t="str">
        <f t="shared" si="53"/>
        <v/>
      </c>
      <c r="I817" s="5">
        <v>0</v>
      </c>
      <c r="J817" s="6" t="str">
        <f t="shared" si="54"/>
        <v/>
      </c>
      <c r="K817" s="5">
        <v>10.272790000000001</v>
      </c>
      <c r="L817" s="5">
        <v>16.5915</v>
      </c>
      <c r="M817" s="6">
        <f t="shared" si="55"/>
        <v>0.61509190784587231</v>
      </c>
    </row>
    <row r="818" spans="1:13" x14ac:dyDescent="0.2">
      <c r="A818" s="1" t="s">
        <v>31</v>
      </c>
      <c r="B818" s="1" t="s">
        <v>71</v>
      </c>
      <c r="C818" s="5">
        <v>0</v>
      </c>
      <c r="D818" s="5">
        <v>109.52806</v>
      </c>
      <c r="E818" s="6" t="str">
        <f t="shared" si="52"/>
        <v/>
      </c>
      <c r="F818" s="5">
        <v>1294.6623300000001</v>
      </c>
      <c r="G818" s="5">
        <v>777.57638999999995</v>
      </c>
      <c r="H818" s="6">
        <f t="shared" si="53"/>
        <v>-0.39939830488464134</v>
      </c>
      <c r="I818" s="5">
        <v>1082.0653</v>
      </c>
      <c r="J818" s="6">
        <f t="shared" si="54"/>
        <v>-0.28139605807523815</v>
      </c>
      <c r="K818" s="5">
        <v>11191.012269999999</v>
      </c>
      <c r="L818" s="5">
        <v>11154.375739999999</v>
      </c>
      <c r="M818" s="6">
        <f t="shared" si="55"/>
        <v>-3.2737458521256979E-3</v>
      </c>
    </row>
    <row r="819" spans="1:13" x14ac:dyDescent="0.2">
      <c r="A819" s="1" t="s">
        <v>32</v>
      </c>
      <c r="B819" s="1" t="s">
        <v>71</v>
      </c>
      <c r="C819" s="5">
        <v>1378.5829200000001</v>
      </c>
      <c r="D819" s="5">
        <v>1044.6305400000001</v>
      </c>
      <c r="E819" s="6">
        <f t="shared" si="52"/>
        <v>-0.24224323046161045</v>
      </c>
      <c r="F819" s="5">
        <v>29734.434990000002</v>
      </c>
      <c r="G819" s="5">
        <v>26617.672170000002</v>
      </c>
      <c r="H819" s="6">
        <f t="shared" si="53"/>
        <v>-0.10481997794974751</v>
      </c>
      <c r="I819" s="5">
        <v>15734.830749999999</v>
      </c>
      <c r="J819" s="6">
        <f t="shared" si="54"/>
        <v>0.69164019574853097</v>
      </c>
      <c r="K819" s="5">
        <v>262243.93818</v>
      </c>
      <c r="L819" s="5">
        <v>230286.87523000001</v>
      </c>
      <c r="M819" s="6">
        <f t="shared" si="55"/>
        <v>-0.12186006346528089</v>
      </c>
    </row>
    <row r="820" spans="1:13" x14ac:dyDescent="0.2">
      <c r="A820" s="1" t="s">
        <v>33</v>
      </c>
      <c r="B820" s="1" t="s">
        <v>71</v>
      </c>
      <c r="C820" s="5">
        <v>78.208789999999993</v>
      </c>
      <c r="D820" s="5">
        <v>22.462800000000001</v>
      </c>
      <c r="E820" s="6">
        <f t="shared" si="52"/>
        <v>-0.71278420238952678</v>
      </c>
      <c r="F820" s="5">
        <v>1433.27658</v>
      </c>
      <c r="G820" s="5">
        <v>450.44927000000001</v>
      </c>
      <c r="H820" s="6">
        <f t="shared" si="53"/>
        <v>-0.68572062344031326</v>
      </c>
      <c r="I820" s="5">
        <v>607.32602999999995</v>
      </c>
      <c r="J820" s="6">
        <f t="shared" si="54"/>
        <v>-0.2583073213575251</v>
      </c>
      <c r="K820" s="5">
        <v>23707.47221</v>
      </c>
      <c r="L820" s="5">
        <v>8158.3316299999997</v>
      </c>
      <c r="M820" s="6">
        <f t="shared" si="55"/>
        <v>-0.65587509466493221</v>
      </c>
    </row>
    <row r="821" spans="1:13" x14ac:dyDescent="0.2">
      <c r="A821" s="2" t="s">
        <v>34</v>
      </c>
      <c r="B821" s="2" t="s">
        <v>71</v>
      </c>
      <c r="C821" s="7">
        <v>6801.5358399999996</v>
      </c>
      <c r="D821" s="7">
        <v>10904.876249999999</v>
      </c>
      <c r="E821" s="8">
        <f t="shared" si="52"/>
        <v>0.60329615347583032</v>
      </c>
      <c r="F821" s="7">
        <v>202955.32672000001</v>
      </c>
      <c r="G821" s="7">
        <v>141451.74552</v>
      </c>
      <c r="H821" s="8">
        <f t="shared" si="53"/>
        <v>-0.30303999502733525</v>
      </c>
      <c r="I821" s="7">
        <v>131838.73574999999</v>
      </c>
      <c r="J821" s="8">
        <f t="shared" si="54"/>
        <v>7.2914911655620918E-2</v>
      </c>
      <c r="K821" s="7">
        <v>1507787.2267799999</v>
      </c>
      <c r="L821" s="7">
        <v>1292659.0917799999</v>
      </c>
      <c r="M821" s="8">
        <f t="shared" si="55"/>
        <v>-0.14267804580054932</v>
      </c>
    </row>
    <row r="822" spans="1:13" x14ac:dyDescent="0.2">
      <c r="A822" s="1" t="s">
        <v>8</v>
      </c>
      <c r="B822" s="1" t="s">
        <v>72</v>
      </c>
      <c r="C822" s="5">
        <v>74.274209999999997</v>
      </c>
      <c r="D822" s="5">
        <v>17.60407</v>
      </c>
      <c r="E822" s="6">
        <f t="shared" si="52"/>
        <v>-0.76298542926272794</v>
      </c>
      <c r="F822" s="5">
        <v>2812.2217000000001</v>
      </c>
      <c r="G822" s="5">
        <v>1134.72406</v>
      </c>
      <c r="H822" s="6">
        <f t="shared" si="53"/>
        <v>-0.59650262993134573</v>
      </c>
      <c r="I822" s="5">
        <v>1432.94199</v>
      </c>
      <c r="J822" s="6">
        <f t="shared" si="54"/>
        <v>-0.20811584284720419</v>
      </c>
      <c r="K822" s="5">
        <v>25443.599979999999</v>
      </c>
      <c r="L822" s="5">
        <v>15741.961799999999</v>
      </c>
      <c r="M822" s="6">
        <f t="shared" si="55"/>
        <v>-0.38129974483272788</v>
      </c>
    </row>
    <row r="823" spans="1:13" x14ac:dyDescent="0.2">
      <c r="A823" s="1" t="s">
        <v>10</v>
      </c>
      <c r="B823" s="1" t="s">
        <v>72</v>
      </c>
      <c r="C823" s="5">
        <v>33.834110000000003</v>
      </c>
      <c r="D823" s="5">
        <v>5.1933699999999998</v>
      </c>
      <c r="E823" s="6">
        <f t="shared" si="52"/>
        <v>-0.84650490289237701</v>
      </c>
      <c r="F823" s="5">
        <v>641.08612000000005</v>
      </c>
      <c r="G823" s="5">
        <v>255.49014</v>
      </c>
      <c r="H823" s="6">
        <f t="shared" si="53"/>
        <v>-0.60147298150831907</v>
      </c>
      <c r="I823" s="5">
        <v>278.91063000000003</v>
      </c>
      <c r="J823" s="6">
        <f t="shared" si="54"/>
        <v>-8.3971306507751309E-2</v>
      </c>
      <c r="K823" s="5">
        <v>5975.2049399999996</v>
      </c>
      <c r="L823" s="5">
        <v>2851.8822399999999</v>
      </c>
      <c r="M823" s="6">
        <f t="shared" si="55"/>
        <v>-0.52271390376779281</v>
      </c>
    </row>
    <row r="824" spans="1:13" x14ac:dyDescent="0.2">
      <c r="A824" s="1" t="s">
        <v>11</v>
      </c>
      <c r="B824" s="1" t="s">
        <v>72</v>
      </c>
      <c r="C824" s="5">
        <v>22.249659999999999</v>
      </c>
      <c r="D824" s="5">
        <v>9.54922</v>
      </c>
      <c r="E824" s="6">
        <f t="shared" si="52"/>
        <v>-0.57081501470134821</v>
      </c>
      <c r="F824" s="5">
        <v>189.82337999999999</v>
      </c>
      <c r="G824" s="5">
        <v>189.54095000000001</v>
      </c>
      <c r="H824" s="6">
        <f t="shared" si="53"/>
        <v>-1.4878567645354446E-3</v>
      </c>
      <c r="I824" s="5">
        <v>340.86590999999999</v>
      </c>
      <c r="J824" s="6">
        <f t="shared" si="54"/>
        <v>-0.44394278090173345</v>
      </c>
      <c r="K824" s="5">
        <v>2161.3460500000001</v>
      </c>
      <c r="L824" s="5">
        <v>1988.09807</v>
      </c>
      <c r="M824" s="6">
        <f t="shared" si="55"/>
        <v>-8.015744632841193E-2</v>
      </c>
    </row>
    <row r="825" spans="1:13" x14ac:dyDescent="0.2">
      <c r="A825" s="1" t="s">
        <v>12</v>
      </c>
      <c r="B825" s="1" t="s">
        <v>72</v>
      </c>
      <c r="C825" s="5">
        <v>0</v>
      </c>
      <c r="D825" s="5">
        <v>16.47203</v>
      </c>
      <c r="E825" s="6" t="str">
        <f t="shared" si="52"/>
        <v/>
      </c>
      <c r="F825" s="5">
        <v>264.40562</v>
      </c>
      <c r="G825" s="5">
        <v>110.00284000000001</v>
      </c>
      <c r="H825" s="6">
        <f t="shared" si="53"/>
        <v>-0.58396179324781372</v>
      </c>
      <c r="I825" s="5">
        <v>222.95624000000001</v>
      </c>
      <c r="J825" s="6">
        <f t="shared" si="54"/>
        <v>-0.5066169038372732</v>
      </c>
      <c r="K825" s="5">
        <v>945.0326</v>
      </c>
      <c r="L825" s="5">
        <v>1215.9099100000001</v>
      </c>
      <c r="M825" s="6">
        <f t="shared" si="55"/>
        <v>0.28663276801244741</v>
      </c>
    </row>
    <row r="826" spans="1:13" x14ac:dyDescent="0.2">
      <c r="A826" s="1" t="s">
        <v>13</v>
      </c>
      <c r="B826" s="1" t="s">
        <v>72</v>
      </c>
      <c r="C826" s="5">
        <v>0</v>
      </c>
      <c r="D826" s="5">
        <v>0</v>
      </c>
      <c r="E826" s="6" t="str">
        <f t="shared" si="52"/>
        <v/>
      </c>
      <c r="F826" s="5">
        <v>7.4980000000000005E-2</v>
      </c>
      <c r="G826" s="5">
        <v>15.056419999999999</v>
      </c>
      <c r="H826" s="6">
        <f t="shared" si="53"/>
        <v>199.80581488396905</v>
      </c>
      <c r="I826" s="5">
        <v>14.78463</v>
      </c>
      <c r="J826" s="6">
        <f t="shared" si="54"/>
        <v>1.8383280474384422E-2</v>
      </c>
      <c r="K826" s="5">
        <v>61.523420000000002</v>
      </c>
      <c r="L826" s="5">
        <v>147.98384999999999</v>
      </c>
      <c r="M826" s="6">
        <f t="shared" si="55"/>
        <v>1.4053254841814709</v>
      </c>
    </row>
    <row r="827" spans="1:13" x14ac:dyDescent="0.2">
      <c r="A827" s="1" t="s">
        <v>14</v>
      </c>
      <c r="B827" s="1" t="s">
        <v>72</v>
      </c>
      <c r="C827" s="5">
        <v>5.31046</v>
      </c>
      <c r="D827" s="5">
        <v>10.817729999999999</v>
      </c>
      <c r="E827" s="6">
        <f t="shared" si="52"/>
        <v>1.0370608195900166</v>
      </c>
      <c r="F827" s="5">
        <v>789.09504000000004</v>
      </c>
      <c r="G827" s="5">
        <v>186.32228000000001</v>
      </c>
      <c r="H827" s="6">
        <f t="shared" si="53"/>
        <v>-0.76387853103220626</v>
      </c>
      <c r="I827" s="5">
        <v>331.58262999999999</v>
      </c>
      <c r="J827" s="6">
        <f t="shared" si="54"/>
        <v>-0.43808190435065908</v>
      </c>
      <c r="K827" s="5">
        <v>3499.4123800000002</v>
      </c>
      <c r="L827" s="5">
        <v>3096.9821700000002</v>
      </c>
      <c r="M827" s="6">
        <f t="shared" si="55"/>
        <v>-0.11499936740807892</v>
      </c>
    </row>
    <row r="828" spans="1:13" x14ac:dyDescent="0.2">
      <c r="A828" s="1" t="s">
        <v>15</v>
      </c>
      <c r="B828" s="1" t="s">
        <v>72</v>
      </c>
      <c r="C828" s="5">
        <v>0</v>
      </c>
      <c r="D828" s="5">
        <v>0</v>
      </c>
      <c r="E828" s="6" t="str">
        <f t="shared" si="52"/>
        <v/>
      </c>
      <c r="F828" s="5">
        <v>0</v>
      </c>
      <c r="G828" s="5">
        <v>0</v>
      </c>
      <c r="H828" s="6" t="str">
        <f t="shared" si="53"/>
        <v/>
      </c>
      <c r="I828" s="5">
        <v>0</v>
      </c>
      <c r="J828" s="6" t="str">
        <f t="shared" si="54"/>
        <v/>
      </c>
      <c r="K828" s="5">
        <v>0</v>
      </c>
      <c r="L828" s="5">
        <v>0.29847000000000001</v>
      </c>
      <c r="M828" s="6" t="str">
        <f t="shared" si="55"/>
        <v/>
      </c>
    </row>
    <row r="829" spans="1:13" x14ac:dyDescent="0.2">
      <c r="A829" s="1" t="s">
        <v>16</v>
      </c>
      <c r="B829" s="1" t="s">
        <v>72</v>
      </c>
      <c r="C829" s="5">
        <v>0</v>
      </c>
      <c r="D829" s="5">
        <v>0</v>
      </c>
      <c r="E829" s="6" t="str">
        <f t="shared" si="52"/>
        <v/>
      </c>
      <c r="F829" s="5">
        <v>0</v>
      </c>
      <c r="G829" s="5">
        <v>0</v>
      </c>
      <c r="H829" s="6" t="str">
        <f t="shared" si="53"/>
        <v/>
      </c>
      <c r="I829" s="5">
        <v>0</v>
      </c>
      <c r="J829" s="6" t="str">
        <f t="shared" si="54"/>
        <v/>
      </c>
      <c r="K829" s="5">
        <v>0</v>
      </c>
      <c r="L829" s="5">
        <v>1.7536799999999999</v>
      </c>
      <c r="M829" s="6" t="str">
        <f t="shared" si="55"/>
        <v/>
      </c>
    </row>
    <row r="830" spans="1:13" x14ac:dyDescent="0.2">
      <c r="A830" s="1" t="s">
        <v>17</v>
      </c>
      <c r="B830" s="1" t="s">
        <v>72</v>
      </c>
      <c r="C830" s="5">
        <v>5.7040699999999998</v>
      </c>
      <c r="D830" s="5">
        <v>11.046239999999999</v>
      </c>
      <c r="E830" s="6">
        <f t="shared" si="52"/>
        <v>0.93655407454677086</v>
      </c>
      <c r="F830" s="5">
        <v>168.19561999999999</v>
      </c>
      <c r="G830" s="5">
        <v>52.247149999999998</v>
      </c>
      <c r="H830" s="6">
        <f t="shared" si="53"/>
        <v>-0.68936676234494099</v>
      </c>
      <c r="I830" s="5">
        <v>116.51541</v>
      </c>
      <c r="J830" s="6">
        <f t="shared" si="54"/>
        <v>-0.55158592326972034</v>
      </c>
      <c r="K830" s="5">
        <v>995.92749000000003</v>
      </c>
      <c r="L830" s="5">
        <v>989.19151999999997</v>
      </c>
      <c r="M830" s="6">
        <f t="shared" si="55"/>
        <v>-6.7635144803565028E-3</v>
      </c>
    </row>
    <row r="831" spans="1:13" x14ac:dyDescent="0.2">
      <c r="A831" s="1" t="s">
        <v>18</v>
      </c>
      <c r="B831" s="1" t="s">
        <v>72</v>
      </c>
      <c r="C831" s="5">
        <v>10.806100000000001</v>
      </c>
      <c r="D831" s="5">
        <v>121.76062</v>
      </c>
      <c r="E831" s="6">
        <f t="shared" si="52"/>
        <v>10.267767279592082</v>
      </c>
      <c r="F831" s="5">
        <v>164.71496999999999</v>
      </c>
      <c r="G831" s="5">
        <v>558.88432</v>
      </c>
      <c r="H831" s="6">
        <f t="shared" si="53"/>
        <v>2.39303901764363</v>
      </c>
      <c r="I831" s="5">
        <v>428.09721000000002</v>
      </c>
      <c r="J831" s="6">
        <f t="shared" si="54"/>
        <v>0.30550797095827842</v>
      </c>
      <c r="K831" s="5">
        <v>1317.4504999999999</v>
      </c>
      <c r="L831" s="5">
        <v>3168.71119</v>
      </c>
      <c r="M831" s="6">
        <f t="shared" si="55"/>
        <v>1.4051842479091246</v>
      </c>
    </row>
    <row r="832" spans="1:13" x14ac:dyDescent="0.2">
      <c r="A832" s="1" t="s">
        <v>19</v>
      </c>
      <c r="B832" s="1" t="s">
        <v>72</v>
      </c>
      <c r="C832" s="5">
        <v>4.0853099999999998</v>
      </c>
      <c r="D832" s="5">
        <v>52.045749999999998</v>
      </c>
      <c r="E832" s="6">
        <f t="shared" si="52"/>
        <v>11.739730889455146</v>
      </c>
      <c r="F832" s="5">
        <v>1661.79177</v>
      </c>
      <c r="G832" s="5">
        <v>2592.2881699999998</v>
      </c>
      <c r="H832" s="6">
        <f t="shared" si="53"/>
        <v>0.55993561696361005</v>
      </c>
      <c r="I832" s="5">
        <v>2028.4509</v>
      </c>
      <c r="J832" s="6">
        <f t="shared" si="54"/>
        <v>0.27796446539573605</v>
      </c>
      <c r="K832" s="5">
        <v>14894.607459999999</v>
      </c>
      <c r="L832" s="5">
        <v>16733.129929999999</v>
      </c>
      <c r="M832" s="6">
        <f t="shared" si="55"/>
        <v>0.12343544299085552</v>
      </c>
    </row>
    <row r="833" spans="1:13" x14ac:dyDescent="0.2">
      <c r="A833" s="1" t="s">
        <v>20</v>
      </c>
      <c r="B833" s="1" t="s">
        <v>72</v>
      </c>
      <c r="C833" s="5">
        <v>1.98254</v>
      </c>
      <c r="D833" s="5">
        <v>2.8810899999999999</v>
      </c>
      <c r="E833" s="6">
        <f t="shared" si="52"/>
        <v>0.4532317128532084</v>
      </c>
      <c r="F833" s="5">
        <v>205.4066</v>
      </c>
      <c r="G833" s="5">
        <v>261.73939999999999</v>
      </c>
      <c r="H833" s="6">
        <f t="shared" si="53"/>
        <v>0.27425019449228993</v>
      </c>
      <c r="I833" s="5">
        <v>282.35363999999998</v>
      </c>
      <c r="J833" s="6">
        <f t="shared" si="54"/>
        <v>-7.3008585970416373E-2</v>
      </c>
      <c r="K833" s="5">
        <v>1786.55207</v>
      </c>
      <c r="L833" s="5">
        <v>2550.3412699999999</v>
      </c>
      <c r="M833" s="6">
        <f t="shared" si="55"/>
        <v>0.42752137641305921</v>
      </c>
    </row>
    <row r="834" spans="1:13" x14ac:dyDescent="0.2">
      <c r="A834" s="1" t="s">
        <v>21</v>
      </c>
      <c r="B834" s="1" t="s">
        <v>72</v>
      </c>
      <c r="C834" s="5">
        <v>116.99499</v>
      </c>
      <c r="D834" s="5">
        <v>74.878529999999998</v>
      </c>
      <c r="E834" s="6">
        <f t="shared" si="52"/>
        <v>-0.35998515833883149</v>
      </c>
      <c r="F834" s="5">
        <v>2453.7077399999998</v>
      </c>
      <c r="G834" s="5">
        <v>2216.6142500000001</v>
      </c>
      <c r="H834" s="6">
        <f t="shared" si="53"/>
        <v>-9.6626621881218733E-2</v>
      </c>
      <c r="I834" s="5">
        <v>2726.6933399999998</v>
      </c>
      <c r="J834" s="6">
        <f t="shared" si="54"/>
        <v>-0.18706874092412595</v>
      </c>
      <c r="K834" s="5">
        <v>14623.39947</v>
      </c>
      <c r="L834" s="5">
        <v>23755.28815</v>
      </c>
      <c r="M834" s="6">
        <f t="shared" si="55"/>
        <v>0.6244709856100239</v>
      </c>
    </row>
    <row r="835" spans="1:13" x14ac:dyDescent="0.2">
      <c r="A835" s="1" t="s">
        <v>22</v>
      </c>
      <c r="B835" s="1" t="s">
        <v>72</v>
      </c>
      <c r="C835" s="5">
        <v>0</v>
      </c>
      <c r="D835" s="5">
        <v>0</v>
      </c>
      <c r="E835" s="6" t="str">
        <f t="shared" si="52"/>
        <v/>
      </c>
      <c r="F835" s="5">
        <v>41.904310000000002</v>
      </c>
      <c r="G835" s="5">
        <v>252.92104</v>
      </c>
      <c r="H835" s="6">
        <f t="shared" si="53"/>
        <v>5.0356808166033513</v>
      </c>
      <c r="I835" s="5">
        <v>198.59824</v>
      </c>
      <c r="J835" s="6">
        <f t="shared" si="54"/>
        <v>0.27353112494853926</v>
      </c>
      <c r="K835" s="5">
        <v>1505.9872700000001</v>
      </c>
      <c r="L835" s="5">
        <v>569.60637999999994</v>
      </c>
      <c r="M835" s="6">
        <f t="shared" si="55"/>
        <v>-0.62177211497943152</v>
      </c>
    </row>
    <row r="836" spans="1:13" x14ac:dyDescent="0.2">
      <c r="A836" s="1" t="s">
        <v>23</v>
      </c>
      <c r="B836" s="1" t="s">
        <v>72</v>
      </c>
      <c r="C836" s="5">
        <v>7.6528200000000002</v>
      </c>
      <c r="D836" s="5">
        <v>3.4117600000000001</v>
      </c>
      <c r="E836" s="6">
        <f t="shared" si="52"/>
        <v>-0.55418264117018301</v>
      </c>
      <c r="F836" s="5">
        <v>290.55927000000003</v>
      </c>
      <c r="G836" s="5">
        <v>170.25185999999999</v>
      </c>
      <c r="H836" s="6">
        <f t="shared" si="53"/>
        <v>-0.41405462644506241</v>
      </c>
      <c r="I836" s="5">
        <v>178.30566999999999</v>
      </c>
      <c r="J836" s="6">
        <f t="shared" si="54"/>
        <v>-4.51685580161304E-2</v>
      </c>
      <c r="K836" s="5">
        <v>2510.1017400000001</v>
      </c>
      <c r="L836" s="5">
        <v>1454.9068199999999</v>
      </c>
      <c r="M836" s="6">
        <f t="shared" si="55"/>
        <v>-0.42037934287077949</v>
      </c>
    </row>
    <row r="837" spans="1:13" x14ac:dyDescent="0.2">
      <c r="A837" s="1" t="s">
        <v>24</v>
      </c>
      <c r="B837" s="1" t="s">
        <v>72</v>
      </c>
      <c r="C837" s="5">
        <v>0</v>
      </c>
      <c r="D837" s="5">
        <v>0</v>
      </c>
      <c r="E837" s="6" t="str">
        <f t="shared" si="52"/>
        <v/>
      </c>
      <c r="F837" s="5">
        <v>49.511609999999997</v>
      </c>
      <c r="G837" s="5">
        <v>41.132939999999998</v>
      </c>
      <c r="H837" s="6">
        <f t="shared" si="53"/>
        <v>-0.16922636933034496</v>
      </c>
      <c r="I837" s="5">
        <v>226.01817</v>
      </c>
      <c r="J837" s="6">
        <f t="shared" si="54"/>
        <v>-0.8180104723438828</v>
      </c>
      <c r="K837" s="5">
        <v>558.32099000000005</v>
      </c>
      <c r="L837" s="5">
        <v>2381.5014299999998</v>
      </c>
      <c r="M837" s="6">
        <f t="shared" si="55"/>
        <v>3.2654699942411254</v>
      </c>
    </row>
    <row r="838" spans="1:13" x14ac:dyDescent="0.2">
      <c r="A838" s="1" t="s">
        <v>25</v>
      </c>
      <c r="B838" s="1" t="s">
        <v>72</v>
      </c>
      <c r="C838" s="5">
        <v>0</v>
      </c>
      <c r="D838" s="5">
        <v>8.6616400000000002</v>
      </c>
      <c r="E838" s="6" t="str">
        <f t="shared" si="52"/>
        <v/>
      </c>
      <c r="F838" s="5">
        <v>125.66191000000001</v>
      </c>
      <c r="G838" s="5">
        <v>54.263629999999999</v>
      </c>
      <c r="H838" s="6">
        <f t="shared" si="53"/>
        <v>-0.56817758062088985</v>
      </c>
      <c r="I838" s="5">
        <v>92.605860000000007</v>
      </c>
      <c r="J838" s="6">
        <f t="shared" si="54"/>
        <v>-0.41403675750109126</v>
      </c>
      <c r="K838" s="5">
        <v>786.99450000000002</v>
      </c>
      <c r="L838" s="5">
        <v>1526.2001399999999</v>
      </c>
      <c r="M838" s="6">
        <f t="shared" si="55"/>
        <v>0.93927675479307648</v>
      </c>
    </row>
    <row r="839" spans="1:13" x14ac:dyDescent="0.2">
      <c r="A839" s="1" t="s">
        <v>26</v>
      </c>
      <c r="B839" s="1" t="s">
        <v>72</v>
      </c>
      <c r="C839" s="5">
        <v>72.045929999999998</v>
      </c>
      <c r="D839" s="5">
        <v>9.3090100000000007</v>
      </c>
      <c r="E839" s="6">
        <f t="shared" si="52"/>
        <v>-0.87079061926190693</v>
      </c>
      <c r="F839" s="5">
        <v>1167.3603499999999</v>
      </c>
      <c r="G839" s="5">
        <v>1363.26838</v>
      </c>
      <c r="H839" s="6">
        <f t="shared" si="53"/>
        <v>0.1678213843737284</v>
      </c>
      <c r="I839" s="5">
        <v>2061.6422899999998</v>
      </c>
      <c r="J839" s="6">
        <f t="shared" si="54"/>
        <v>-0.33874640299506076</v>
      </c>
      <c r="K839" s="5">
        <v>7621.7900799999998</v>
      </c>
      <c r="L839" s="5">
        <v>11224.76957</v>
      </c>
      <c r="M839" s="6">
        <f t="shared" si="55"/>
        <v>0.47272090311886417</v>
      </c>
    </row>
    <row r="840" spans="1:13" x14ac:dyDescent="0.2">
      <c r="A840" s="1" t="s">
        <v>27</v>
      </c>
      <c r="B840" s="1" t="s">
        <v>72</v>
      </c>
      <c r="C840" s="5">
        <v>0</v>
      </c>
      <c r="D840" s="5">
        <v>0</v>
      </c>
      <c r="E840" s="6" t="str">
        <f t="shared" si="52"/>
        <v/>
      </c>
      <c r="F840" s="5">
        <v>0</v>
      </c>
      <c r="G840" s="5">
        <v>0</v>
      </c>
      <c r="H840" s="6" t="str">
        <f t="shared" si="53"/>
        <v/>
      </c>
      <c r="I840" s="5">
        <v>0.17615</v>
      </c>
      <c r="J840" s="6">
        <f t="shared" si="54"/>
        <v>-1</v>
      </c>
      <c r="K840" s="5">
        <v>2.9517099999999998</v>
      </c>
      <c r="L840" s="5">
        <v>1.90845</v>
      </c>
      <c r="M840" s="6">
        <f t="shared" si="55"/>
        <v>-0.35344258074133295</v>
      </c>
    </row>
    <row r="841" spans="1:13" x14ac:dyDescent="0.2">
      <c r="A841" s="1" t="s">
        <v>28</v>
      </c>
      <c r="B841" s="1" t="s">
        <v>72</v>
      </c>
      <c r="C841" s="5">
        <v>0.43880999999999998</v>
      </c>
      <c r="D841" s="5">
        <v>17.471979999999999</v>
      </c>
      <c r="E841" s="6">
        <f t="shared" si="52"/>
        <v>38.81673161504979</v>
      </c>
      <c r="F841" s="5">
        <v>105.88927</v>
      </c>
      <c r="G841" s="5">
        <v>80.765450000000001</v>
      </c>
      <c r="H841" s="6">
        <f t="shared" si="53"/>
        <v>-0.23726502222557577</v>
      </c>
      <c r="I841" s="5">
        <v>126.11573</v>
      </c>
      <c r="J841" s="6">
        <f t="shared" si="54"/>
        <v>-0.3595925742173478</v>
      </c>
      <c r="K841" s="5">
        <v>1009.71858</v>
      </c>
      <c r="L841" s="5">
        <v>1408.60149</v>
      </c>
      <c r="M841" s="6">
        <f t="shared" si="55"/>
        <v>0.39504364671589975</v>
      </c>
    </row>
    <row r="842" spans="1:13" x14ac:dyDescent="0.2">
      <c r="A842" s="1" t="s">
        <v>29</v>
      </c>
      <c r="B842" s="1" t="s">
        <v>72</v>
      </c>
      <c r="C842" s="5">
        <v>0</v>
      </c>
      <c r="D842" s="5">
        <v>1.1305400000000001</v>
      </c>
      <c r="E842" s="6" t="str">
        <f t="shared" si="52"/>
        <v/>
      </c>
      <c r="F842" s="5">
        <v>110.43441</v>
      </c>
      <c r="G842" s="5">
        <v>41.377400000000002</v>
      </c>
      <c r="H842" s="6">
        <f t="shared" si="53"/>
        <v>-0.62532149173432439</v>
      </c>
      <c r="I842" s="5">
        <v>38.587989999999998</v>
      </c>
      <c r="J842" s="6">
        <f t="shared" si="54"/>
        <v>7.2286999141442765E-2</v>
      </c>
      <c r="K842" s="5">
        <v>524.48244999999997</v>
      </c>
      <c r="L842" s="5">
        <v>388.37896000000001</v>
      </c>
      <c r="M842" s="6">
        <f t="shared" si="55"/>
        <v>-0.25950056098159235</v>
      </c>
    </row>
    <row r="843" spans="1:13" x14ac:dyDescent="0.2">
      <c r="A843" s="1" t="s">
        <v>30</v>
      </c>
      <c r="B843" s="1" t="s">
        <v>72</v>
      </c>
      <c r="C843" s="5">
        <v>0</v>
      </c>
      <c r="D843" s="5">
        <v>0</v>
      </c>
      <c r="E843" s="6" t="str">
        <f t="shared" si="52"/>
        <v/>
      </c>
      <c r="F843" s="5">
        <v>8.8080000000000006E-2</v>
      </c>
      <c r="G843" s="5">
        <v>0</v>
      </c>
      <c r="H843" s="6">
        <f t="shared" si="53"/>
        <v>-1</v>
      </c>
      <c r="I843" s="5">
        <v>0</v>
      </c>
      <c r="J843" s="6" t="str">
        <f t="shared" si="54"/>
        <v/>
      </c>
      <c r="K843" s="5">
        <v>4.5836600000000001</v>
      </c>
      <c r="L843" s="5">
        <v>2.7045699999999999</v>
      </c>
      <c r="M843" s="6">
        <f t="shared" si="55"/>
        <v>-0.40995405418377462</v>
      </c>
    </row>
    <row r="844" spans="1:13" x14ac:dyDescent="0.2">
      <c r="A844" s="1" t="s">
        <v>31</v>
      </c>
      <c r="B844" s="1" t="s">
        <v>72</v>
      </c>
      <c r="C844" s="5">
        <v>0</v>
      </c>
      <c r="D844" s="5">
        <v>5.7271400000000003</v>
      </c>
      <c r="E844" s="6" t="str">
        <f t="shared" si="52"/>
        <v/>
      </c>
      <c r="F844" s="5">
        <v>444.60043000000002</v>
      </c>
      <c r="G844" s="5">
        <v>636.84546</v>
      </c>
      <c r="H844" s="6">
        <f t="shared" si="53"/>
        <v>0.4323995593076686</v>
      </c>
      <c r="I844" s="5">
        <v>247.45491999999999</v>
      </c>
      <c r="J844" s="6">
        <f t="shared" si="54"/>
        <v>1.5735817255118629</v>
      </c>
      <c r="K844" s="5">
        <v>4694.4133400000001</v>
      </c>
      <c r="L844" s="5">
        <v>7152.4349099999999</v>
      </c>
      <c r="M844" s="6">
        <f t="shared" si="55"/>
        <v>0.52360569723500316</v>
      </c>
    </row>
    <row r="845" spans="1:13" x14ac:dyDescent="0.2">
      <c r="A845" s="1" t="s">
        <v>32</v>
      </c>
      <c r="B845" s="1" t="s">
        <v>72</v>
      </c>
      <c r="C845" s="5">
        <v>6.7137599999999997</v>
      </c>
      <c r="D845" s="5">
        <v>7.7087399999999997</v>
      </c>
      <c r="E845" s="6">
        <f t="shared" si="52"/>
        <v>0.14820011439193537</v>
      </c>
      <c r="F845" s="5">
        <v>17.616869999999999</v>
      </c>
      <c r="G845" s="5">
        <v>11.52496</v>
      </c>
      <c r="H845" s="6">
        <f t="shared" si="53"/>
        <v>-0.34579979303928554</v>
      </c>
      <c r="I845" s="5">
        <v>124.83669999999999</v>
      </c>
      <c r="J845" s="6">
        <f t="shared" si="54"/>
        <v>-0.90767971277677151</v>
      </c>
      <c r="K845" s="5">
        <v>202.44828000000001</v>
      </c>
      <c r="L845" s="5">
        <v>310.78379000000001</v>
      </c>
      <c r="M845" s="6">
        <f t="shared" si="55"/>
        <v>0.53512684820043921</v>
      </c>
    </row>
    <row r="846" spans="1:13" x14ac:dyDescent="0.2">
      <c r="A846" s="1" t="s">
        <v>33</v>
      </c>
      <c r="B846" s="1" t="s">
        <v>72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13.27984</v>
      </c>
      <c r="H846" s="6" t="str">
        <f t="shared" si="53"/>
        <v/>
      </c>
      <c r="I846" s="5">
        <v>0</v>
      </c>
      <c r="J846" s="6" t="str">
        <f t="shared" si="54"/>
        <v/>
      </c>
      <c r="K846" s="5">
        <v>60.217019999999998</v>
      </c>
      <c r="L846" s="5">
        <v>59.24183</v>
      </c>
      <c r="M846" s="6">
        <f t="shared" si="55"/>
        <v>-1.6194590831628664E-2</v>
      </c>
    </row>
    <row r="847" spans="1:13" x14ac:dyDescent="0.2">
      <c r="A847" s="2" t="s">
        <v>34</v>
      </c>
      <c r="B847" s="2" t="s">
        <v>72</v>
      </c>
      <c r="C847" s="7">
        <v>362.09276999999997</v>
      </c>
      <c r="D847" s="7">
        <v>375.66946000000002</v>
      </c>
      <c r="E847" s="8">
        <f t="shared" si="52"/>
        <v>3.7495059622427718E-2</v>
      </c>
      <c r="F847" s="7">
        <v>11704.15005</v>
      </c>
      <c r="G847" s="7">
        <v>10238.540940000001</v>
      </c>
      <c r="H847" s="8">
        <f t="shared" si="53"/>
        <v>-0.12522131925333613</v>
      </c>
      <c r="I847" s="7">
        <v>11498.49425</v>
      </c>
      <c r="J847" s="8">
        <f t="shared" si="54"/>
        <v>-0.10957550463618304</v>
      </c>
      <c r="K847" s="7">
        <v>91194.727129999999</v>
      </c>
      <c r="L847" s="7">
        <v>98730.53959</v>
      </c>
      <c r="M847" s="8">
        <f t="shared" si="55"/>
        <v>8.263430021844953E-2</v>
      </c>
    </row>
    <row r="848" spans="1:13" x14ac:dyDescent="0.2">
      <c r="A848" s="1" t="s">
        <v>8</v>
      </c>
      <c r="B848" s="1" t="s">
        <v>73</v>
      </c>
      <c r="C848" s="5">
        <v>0</v>
      </c>
      <c r="D848" s="5">
        <v>0</v>
      </c>
      <c r="E848" s="6" t="str">
        <f t="shared" si="52"/>
        <v/>
      </c>
      <c r="F848" s="5">
        <v>0.16819000000000001</v>
      </c>
      <c r="G848" s="5">
        <v>0</v>
      </c>
      <c r="H848" s="6">
        <f t="shared" si="53"/>
        <v>-1</v>
      </c>
      <c r="I848" s="5">
        <v>0</v>
      </c>
      <c r="J848" s="6" t="str">
        <f t="shared" si="54"/>
        <v/>
      </c>
      <c r="K848" s="5">
        <v>10.872120000000001</v>
      </c>
      <c r="L848" s="5">
        <v>59.703650000000003</v>
      </c>
      <c r="M848" s="6">
        <f t="shared" si="55"/>
        <v>4.4914450907458709</v>
      </c>
    </row>
    <row r="849" spans="1:13" x14ac:dyDescent="0.2">
      <c r="A849" s="1" t="s">
        <v>10</v>
      </c>
      <c r="B849" s="1" t="s">
        <v>73</v>
      </c>
      <c r="C849" s="5">
        <v>0</v>
      </c>
      <c r="D849" s="5">
        <v>0.29228999999999999</v>
      </c>
      <c r="E849" s="6" t="str">
        <f t="shared" si="52"/>
        <v/>
      </c>
      <c r="F849" s="5">
        <v>15.19497</v>
      </c>
      <c r="G849" s="5">
        <v>5.25082</v>
      </c>
      <c r="H849" s="6">
        <f t="shared" si="53"/>
        <v>-0.65443696170509058</v>
      </c>
      <c r="I849" s="5">
        <v>4.8917000000000002</v>
      </c>
      <c r="J849" s="6">
        <f t="shared" si="54"/>
        <v>7.3414150499826247E-2</v>
      </c>
      <c r="K849" s="5">
        <v>15743.58691</v>
      </c>
      <c r="L849" s="5">
        <v>9483.0840399999997</v>
      </c>
      <c r="M849" s="6">
        <f t="shared" si="55"/>
        <v>-0.39765416266247811</v>
      </c>
    </row>
    <row r="850" spans="1:13" x14ac:dyDescent="0.2">
      <c r="A850" s="1" t="s">
        <v>11</v>
      </c>
      <c r="B850" s="1" t="s">
        <v>73</v>
      </c>
      <c r="C850" s="5">
        <v>0</v>
      </c>
      <c r="D850" s="5">
        <v>0</v>
      </c>
      <c r="E850" s="6" t="str">
        <f t="shared" si="52"/>
        <v/>
      </c>
      <c r="F850" s="5">
        <v>49.576270000000001</v>
      </c>
      <c r="G850" s="5">
        <v>25.453690000000002</v>
      </c>
      <c r="H850" s="6">
        <f t="shared" si="53"/>
        <v>-0.48657512959325089</v>
      </c>
      <c r="I850" s="5">
        <v>57.915419999999997</v>
      </c>
      <c r="J850" s="6">
        <f t="shared" si="54"/>
        <v>-0.56050236707253442</v>
      </c>
      <c r="K850" s="5">
        <v>503.03593999999998</v>
      </c>
      <c r="L850" s="5">
        <v>325.16964000000002</v>
      </c>
      <c r="M850" s="6">
        <f t="shared" si="55"/>
        <v>-0.35358567024057963</v>
      </c>
    </row>
    <row r="851" spans="1:13" x14ac:dyDescent="0.2">
      <c r="A851" s="1" t="s">
        <v>12</v>
      </c>
      <c r="B851" s="1" t="s">
        <v>73</v>
      </c>
      <c r="C851" s="5">
        <v>0</v>
      </c>
      <c r="D851" s="5">
        <v>0</v>
      </c>
      <c r="E851" s="6" t="str">
        <f t="shared" si="52"/>
        <v/>
      </c>
      <c r="F851" s="5">
        <v>0</v>
      </c>
      <c r="G851" s="5">
        <v>9</v>
      </c>
      <c r="H851" s="6" t="str">
        <f t="shared" si="53"/>
        <v/>
      </c>
      <c r="I851" s="5">
        <v>0</v>
      </c>
      <c r="J851" s="6" t="str">
        <f t="shared" si="54"/>
        <v/>
      </c>
      <c r="K851" s="5">
        <v>50.043689999999998</v>
      </c>
      <c r="L851" s="5">
        <v>28.131630000000001</v>
      </c>
      <c r="M851" s="6">
        <f t="shared" si="55"/>
        <v>-0.4378585991560574</v>
      </c>
    </row>
    <row r="852" spans="1:13" x14ac:dyDescent="0.2">
      <c r="A852" s="1" t="s">
        <v>13</v>
      </c>
      <c r="B852" s="1" t="s">
        <v>73</v>
      </c>
      <c r="C852" s="5">
        <v>0</v>
      </c>
      <c r="D852" s="5">
        <v>0</v>
      </c>
      <c r="E852" s="6" t="str">
        <f t="shared" si="52"/>
        <v/>
      </c>
      <c r="F852" s="5">
        <v>0</v>
      </c>
      <c r="G852" s="5">
        <v>0</v>
      </c>
      <c r="H852" s="6" t="str">
        <f t="shared" si="53"/>
        <v/>
      </c>
      <c r="I852" s="5">
        <v>0</v>
      </c>
      <c r="J852" s="6" t="str">
        <f t="shared" si="54"/>
        <v/>
      </c>
      <c r="K852" s="5">
        <v>4.9458500000000001</v>
      </c>
      <c r="L852" s="5">
        <v>1.5202100000000001</v>
      </c>
      <c r="M852" s="6">
        <f t="shared" si="55"/>
        <v>-0.69262917395392098</v>
      </c>
    </row>
    <row r="853" spans="1:13" x14ac:dyDescent="0.2">
      <c r="A853" s="1" t="s">
        <v>14</v>
      </c>
      <c r="B853" s="1" t="s">
        <v>73</v>
      </c>
      <c r="C853" s="5">
        <v>0</v>
      </c>
      <c r="D853" s="5">
        <v>0</v>
      </c>
      <c r="E853" s="6" t="str">
        <f t="shared" si="52"/>
        <v/>
      </c>
      <c r="F853" s="5">
        <v>1.6376500000000001</v>
      </c>
      <c r="G853" s="5">
        <v>18</v>
      </c>
      <c r="H853" s="6">
        <f t="shared" si="53"/>
        <v>9.9913595701157139</v>
      </c>
      <c r="I853" s="5">
        <v>58.505870000000002</v>
      </c>
      <c r="J853" s="6">
        <f t="shared" si="54"/>
        <v>-0.6923385636347259</v>
      </c>
      <c r="K853" s="5">
        <v>458.74723</v>
      </c>
      <c r="L853" s="5">
        <v>244.77340000000001</v>
      </c>
      <c r="M853" s="6">
        <f t="shared" si="55"/>
        <v>-0.46643078368015434</v>
      </c>
    </row>
    <row r="854" spans="1:13" x14ac:dyDescent="0.2">
      <c r="A854" s="1" t="s">
        <v>15</v>
      </c>
      <c r="B854" s="1" t="s">
        <v>73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0</v>
      </c>
      <c r="H854" s="6" t="str">
        <f t="shared" si="53"/>
        <v/>
      </c>
      <c r="I854" s="5">
        <v>0</v>
      </c>
      <c r="J854" s="6" t="str">
        <f t="shared" si="54"/>
        <v/>
      </c>
      <c r="K854" s="5">
        <v>6.7156200000000004</v>
      </c>
      <c r="L854" s="5">
        <v>8.8933300000000006</v>
      </c>
      <c r="M854" s="6">
        <f t="shared" si="55"/>
        <v>0.32427534613334297</v>
      </c>
    </row>
    <row r="855" spans="1:13" x14ac:dyDescent="0.2">
      <c r="A855" s="1" t="s">
        <v>17</v>
      </c>
      <c r="B855" s="1" t="s">
        <v>73</v>
      </c>
      <c r="C855" s="5">
        <v>0</v>
      </c>
      <c r="D855" s="5">
        <v>0</v>
      </c>
      <c r="E855" s="6" t="str">
        <f t="shared" si="52"/>
        <v/>
      </c>
      <c r="F855" s="5">
        <v>0</v>
      </c>
      <c r="G855" s="5">
        <v>270.39927</v>
      </c>
      <c r="H855" s="6" t="str">
        <f t="shared" si="53"/>
        <v/>
      </c>
      <c r="I855" s="5">
        <v>395.20524999999998</v>
      </c>
      <c r="J855" s="6">
        <f t="shared" si="54"/>
        <v>-0.3158004100400994</v>
      </c>
      <c r="K855" s="5">
        <v>686.73910000000001</v>
      </c>
      <c r="L855" s="5">
        <v>3236.6446799999999</v>
      </c>
      <c r="M855" s="6">
        <f t="shared" si="55"/>
        <v>3.7130630540768683</v>
      </c>
    </row>
    <row r="856" spans="1:13" x14ac:dyDescent="0.2">
      <c r="A856" s="1" t="s">
        <v>18</v>
      </c>
      <c r="B856" s="1" t="s">
        <v>73</v>
      </c>
      <c r="C856" s="5">
        <v>0</v>
      </c>
      <c r="D856" s="5">
        <v>1.31528</v>
      </c>
      <c r="E856" s="6" t="str">
        <f t="shared" si="52"/>
        <v/>
      </c>
      <c r="F856" s="5">
        <v>951.92587000000003</v>
      </c>
      <c r="G856" s="5">
        <v>316.58731999999998</v>
      </c>
      <c r="H856" s="6">
        <f t="shared" si="53"/>
        <v>-0.66742439723799085</v>
      </c>
      <c r="I856" s="5">
        <v>310.63067999999998</v>
      </c>
      <c r="J856" s="6">
        <f t="shared" si="54"/>
        <v>1.9175955188972305E-2</v>
      </c>
      <c r="K856" s="5">
        <v>9017.1911299999992</v>
      </c>
      <c r="L856" s="5">
        <v>3630.2258400000001</v>
      </c>
      <c r="M856" s="6">
        <f t="shared" si="55"/>
        <v>-0.59741056969256001</v>
      </c>
    </row>
    <row r="857" spans="1:13" x14ac:dyDescent="0.2">
      <c r="A857" s="1" t="s">
        <v>19</v>
      </c>
      <c r="B857" s="1" t="s">
        <v>73</v>
      </c>
      <c r="C857" s="5">
        <v>0</v>
      </c>
      <c r="D857" s="5">
        <v>16.042539999999999</v>
      </c>
      <c r="E857" s="6" t="str">
        <f t="shared" si="52"/>
        <v/>
      </c>
      <c r="F857" s="5">
        <v>62.746189999999999</v>
      </c>
      <c r="G857" s="5">
        <v>122.93294</v>
      </c>
      <c r="H857" s="6">
        <f t="shared" si="53"/>
        <v>0.95920963487982314</v>
      </c>
      <c r="I857" s="5">
        <v>333.47836000000001</v>
      </c>
      <c r="J857" s="6">
        <f t="shared" si="54"/>
        <v>-0.63136156720933856</v>
      </c>
      <c r="K857" s="5">
        <v>1084.52916</v>
      </c>
      <c r="L857" s="5">
        <v>1602.8721700000001</v>
      </c>
      <c r="M857" s="6">
        <f t="shared" si="55"/>
        <v>0.47794289828039305</v>
      </c>
    </row>
    <row r="858" spans="1:13" x14ac:dyDescent="0.2">
      <c r="A858" s="1" t="s">
        <v>20</v>
      </c>
      <c r="B858" s="1" t="s">
        <v>73</v>
      </c>
      <c r="C858" s="5">
        <v>62.045969999999997</v>
      </c>
      <c r="D858" s="5">
        <v>26.2544</v>
      </c>
      <c r="E858" s="6">
        <f t="shared" si="52"/>
        <v>-0.57685567652500236</v>
      </c>
      <c r="F858" s="5">
        <v>1996.69173</v>
      </c>
      <c r="G858" s="5">
        <v>1837.6804299999999</v>
      </c>
      <c r="H858" s="6">
        <f t="shared" si="53"/>
        <v>-7.9637380979186045E-2</v>
      </c>
      <c r="I858" s="5">
        <v>2091.5420899999999</v>
      </c>
      <c r="J858" s="6">
        <f t="shared" si="54"/>
        <v>-0.12137535324474391</v>
      </c>
      <c r="K858" s="5">
        <v>7523.73326</v>
      </c>
      <c r="L858" s="5">
        <v>8325.0966200000003</v>
      </c>
      <c r="M858" s="6">
        <f t="shared" si="55"/>
        <v>0.10651139963460121</v>
      </c>
    </row>
    <row r="859" spans="1:13" x14ac:dyDescent="0.2">
      <c r="A859" s="1" t="s">
        <v>21</v>
      </c>
      <c r="B859" s="1" t="s">
        <v>73</v>
      </c>
      <c r="C859" s="5">
        <v>1.8458399999999999</v>
      </c>
      <c r="D859" s="5">
        <v>0.16907</v>
      </c>
      <c r="E859" s="6">
        <f t="shared" si="52"/>
        <v>-0.90840484549040001</v>
      </c>
      <c r="F859" s="5">
        <v>2836.2350799999999</v>
      </c>
      <c r="G859" s="5">
        <v>3190.8029999999999</v>
      </c>
      <c r="H859" s="6">
        <f t="shared" si="53"/>
        <v>0.1250135866734996</v>
      </c>
      <c r="I859" s="5">
        <v>5855.7839400000003</v>
      </c>
      <c r="J859" s="6">
        <f t="shared" si="54"/>
        <v>-0.45510233425723012</v>
      </c>
      <c r="K859" s="5">
        <v>23008.360700000001</v>
      </c>
      <c r="L859" s="5">
        <v>22841.963589999999</v>
      </c>
      <c r="M859" s="6">
        <f t="shared" si="55"/>
        <v>-7.2320280514379665E-3</v>
      </c>
    </row>
    <row r="860" spans="1:13" x14ac:dyDescent="0.2">
      <c r="A860" s="1" t="s">
        <v>22</v>
      </c>
      <c r="B860" s="1" t="s">
        <v>73</v>
      </c>
      <c r="C860" s="5">
        <v>0</v>
      </c>
      <c r="D860" s="5">
        <v>0</v>
      </c>
      <c r="E860" s="6" t="str">
        <f t="shared" si="52"/>
        <v/>
      </c>
      <c r="F860" s="5">
        <v>79.648750000000007</v>
      </c>
      <c r="G860" s="5">
        <v>161.20059000000001</v>
      </c>
      <c r="H860" s="6">
        <f t="shared" si="53"/>
        <v>1.0238935325413143</v>
      </c>
      <c r="I860" s="5">
        <v>20.024999999999999</v>
      </c>
      <c r="J860" s="6">
        <f t="shared" si="54"/>
        <v>7.0499670411985029</v>
      </c>
      <c r="K860" s="5">
        <v>764.48982999999998</v>
      </c>
      <c r="L860" s="5">
        <v>965.05436999999995</v>
      </c>
      <c r="M860" s="6">
        <f t="shared" si="55"/>
        <v>0.26235082813331867</v>
      </c>
    </row>
    <row r="861" spans="1:13" x14ac:dyDescent="0.2">
      <c r="A861" s="1" t="s">
        <v>23</v>
      </c>
      <c r="B861" s="1" t="s">
        <v>73</v>
      </c>
      <c r="C861" s="5">
        <v>249.1525</v>
      </c>
      <c r="D861" s="5">
        <v>128.67595</v>
      </c>
      <c r="E861" s="6">
        <f t="shared" si="52"/>
        <v>-0.48354541897030934</v>
      </c>
      <c r="F861" s="5">
        <v>6616.4407000000001</v>
      </c>
      <c r="G861" s="5">
        <v>3566.2148900000002</v>
      </c>
      <c r="H861" s="6">
        <f t="shared" si="53"/>
        <v>-0.461007050210546</v>
      </c>
      <c r="I861" s="5">
        <v>6367.53629</v>
      </c>
      <c r="J861" s="6">
        <f t="shared" si="54"/>
        <v>-0.43993803449528512</v>
      </c>
      <c r="K861" s="5">
        <v>53695.671289999998</v>
      </c>
      <c r="L861" s="5">
        <v>49757.353300000002</v>
      </c>
      <c r="M861" s="6">
        <f t="shared" si="55"/>
        <v>-7.334516722455886E-2</v>
      </c>
    </row>
    <row r="862" spans="1:13" x14ac:dyDescent="0.2">
      <c r="A862" s="1" t="s">
        <v>24</v>
      </c>
      <c r="B862" s="1" t="s">
        <v>73</v>
      </c>
      <c r="C862" s="5">
        <v>0</v>
      </c>
      <c r="D862" s="5">
        <v>0</v>
      </c>
      <c r="E862" s="6" t="str">
        <f t="shared" si="52"/>
        <v/>
      </c>
      <c r="F862" s="5">
        <v>149.93663000000001</v>
      </c>
      <c r="G862" s="5">
        <v>102.05934999999999</v>
      </c>
      <c r="H862" s="6">
        <f t="shared" si="53"/>
        <v>-0.31931676735698278</v>
      </c>
      <c r="I862" s="5">
        <v>103.66128</v>
      </c>
      <c r="J862" s="6">
        <f t="shared" si="54"/>
        <v>-1.5453503950559111E-2</v>
      </c>
      <c r="K862" s="5">
        <v>2422.8187699999999</v>
      </c>
      <c r="L862" s="5">
        <v>1513.82376</v>
      </c>
      <c r="M862" s="6">
        <f t="shared" si="55"/>
        <v>-0.37518076929872879</v>
      </c>
    </row>
    <row r="863" spans="1:13" x14ac:dyDescent="0.2">
      <c r="A863" s="1" t="s">
        <v>25</v>
      </c>
      <c r="B863" s="1" t="s">
        <v>73</v>
      </c>
      <c r="C863" s="5">
        <v>0</v>
      </c>
      <c r="D863" s="5">
        <v>122.78233</v>
      </c>
      <c r="E863" s="6" t="str">
        <f t="shared" si="52"/>
        <v/>
      </c>
      <c r="F863" s="5">
        <v>768.05841999999996</v>
      </c>
      <c r="G863" s="5">
        <v>579.46226999999999</v>
      </c>
      <c r="H863" s="6">
        <f t="shared" si="53"/>
        <v>-0.24554922527898326</v>
      </c>
      <c r="I863" s="5">
        <v>328.18263000000002</v>
      </c>
      <c r="J863" s="6">
        <f t="shared" si="54"/>
        <v>0.76567013921486327</v>
      </c>
      <c r="K863" s="5">
        <v>12867.470429999999</v>
      </c>
      <c r="L863" s="5">
        <v>6608.74262</v>
      </c>
      <c r="M863" s="6">
        <f t="shared" si="55"/>
        <v>-0.48639923783372552</v>
      </c>
    </row>
    <row r="864" spans="1:13" x14ac:dyDescent="0.2">
      <c r="A864" s="1" t="s">
        <v>26</v>
      </c>
      <c r="B864" s="1" t="s">
        <v>73</v>
      </c>
      <c r="C864" s="5">
        <v>17.728549999999998</v>
      </c>
      <c r="D864" s="5">
        <v>89.341530000000006</v>
      </c>
      <c r="E864" s="6">
        <f t="shared" si="52"/>
        <v>4.0394155190356802</v>
      </c>
      <c r="F864" s="5">
        <v>1593.2718400000001</v>
      </c>
      <c r="G864" s="5">
        <v>990.46342000000004</v>
      </c>
      <c r="H864" s="6">
        <f t="shared" si="53"/>
        <v>-0.37834624630031743</v>
      </c>
      <c r="I864" s="5">
        <v>907.81362999999999</v>
      </c>
      <c r="J864" s="6">
        <f t="shared" si="54"/>
        <v>9.1042684609174751E-2</v>
      </c>
      <c r="K864" s="5">
        <v>11898.19571</v>
      </c>
      <c r="L864" s="5">
        <v>11655.573689999999</v>
      </c>
      <c r="M864" s="6">
        <f t="shared" si="55"/>
        <v>-2.0391496821327793E-2</v>
      </c>
    </row>
    <row r="865" spans="1:13" x14ac:dyDescent="0.2">
      <c r="A865" s="1" t="s">
        <v>27</v>
      </c>
      <c r="B865" s="1" t="s">
        <v>73</v>
      </c>
      <c r="C865" s="5">
        <v>0</v>
      </c>
      <c r="D865" s="5">
        <v>0</v>
      </c>
      <c r="E865" s="6" t="str">
        <f t="shared" si="52"/>
        <v/>
      </c>
      <c r="F865" s="5">
        <v>0</v>
      </c>
      <c r="G865" s="5">
        <v>0</v>
      </c>
      <c r="H865" s="6" t="str">
        <f t="shared" si="53"/>
        <v/>
      </c>
      <c r="I865" s="5">
        <v>0</v>
      </c>
      <c r="J865" s="6" t="str">
        <f t="shared" si="54"/>
        <v/>
      </c>
      <c r="K865" s="5">
        <v>28.47</v>
      </c>
      <c r="L865" s="5">
        <v>0</v>
      </c>
      <c r="M865" s="6">
        <f t="shared" si="55"/>
        <v>-1</v>
      </c>
    </row>
    <row r="866" spans="1:13" x14ac:dyDescent="0.2">
      <c r="A866" s="1" t="s">
        <v>28</v>
      </c>
      <c r="B866" s="1" t="s">
        <v>73</v>
      </c>
      <c r="C866" s="5">
        <v>0</v>
      </c>
      <c r="D866" s="5">
        <v>0</v>
      </c>
      <c r="E866" s="6" t="str">
        <f t="shared" si="52"/>
        <v/>
      </c>
      <c r="F866" s="5">
        <v>0</v>
      </c>
      <c r="G866" s="5">
        <v>6.8</v>
      </c>
      <c r="H866" s="6" t="str">
        <f t="shared" si="53"/>
        <v/>
      </c>
      <c r="I866" s="5">
        <v>1.42944</v>
      </c>
      <c r="J866" s="6">
        <f t="shared" si="54"/>
        <v>3.7571076785314528</v>
      </c>
      <c r="K866" s="5">
        <v>5.6196400000000004</v>
      </c>
      <c r="L866" s="5">
        <v>22.66057</v>
      </c>
      <c r="M866" s="6">
        <f t="shared" si="55"/>
        <v>3.0323881956851322</v>
      </c>
    </row>
    <row r="867" spans="1:13" x14ac:dyDescent="0.2">
      <c r="A867" s="1" t="s">
        <v>29</v>
      </c>
      <c r="B867" s="1" t="s">
        <v>73</v>
      </c>
      <c r="C867" s="5">
        <v>0</v>
      </c>
      <c r="D867" s="5">
        <v>0</v>
      </c>
      <c r="E867" s="6" t="str">
        <f t="shared" si="52"/>
        <v/>
      </c>
      <c r="F867" s="5">
        <v>235.15674000000001</v>
      </c>
      <c r="G867" s="5">
        <v>418.82539000000003</v>
      </c>
      <c r="H867" s="6">
        <f t="shared" si="53"/>
        <v>0.7810477811522647</v>
      </c>
      <c r="I867" s="5">
        <v>350.61552999999998</v>
      </c>
      <c r="J867" s="6">
        <f t="shared" si="54"/>
        <v>0.19454317953343381</v>
      </c>
      <c r="K867" s="5">
        <v>1671.07717</v>
      </c>
      <c r="L867" s="5">
        <v>2325.2868699999999</v>
      </c>
      <c r="M867" s="6">
        <f t="shared" si="55"/>
        <v>0.39148981970712926</v>
      </c>
    </row>
    <row r="868" spans="1:13" x14ac:dyDescent="0.2">
      <c r="A868" s="1" t="s">
        <v>30</v>
      </c>
      <c r="B868" s="1" t="s">
        <v>73</v>
      </c>
      <c r="C868" s="5">
        <v>0</v>
      </c>
      <c r="D868" s="5">
        <v>0</v>
      </c>
      <c r="E868" s="6" t="str">
        <f t="shared" si="52"/>
        <v/>
      </c>
      <c r="F868" s="5">
        <v>54.216140000000003</v>
      </c>
      <c r="G868" s="5">
        <v>35.107469999999999</v>
      </c>
      <c r="H868" s="6">
        <f t="shared" si="53"/>
        <v>-0.35245353136538315</v>
      </c>
      <c r="I868" s="5">
        <v>45.269759999999998</v>
      </c>
      <c r="J868" s="6">
        <f t="shared" si="54"/>
        <v>-0.22448296611247776</v>
      </c>
      <c r="K868" s="5">
        <v>1986.1895</v>
      </c>
      <c r="L868" s="5">
        <v>1335.98783</v>
      </c>
      <c r="M868" s="6">
        <f t="shared" si="55"/>
        <v>-0.32736134694096408</v>
      </c>
    </row>
    <row r="869" spans="1:13" x14ac:dyDescent="0.2">
      <c r="A869" s="1" t="s">
        <v>31</v>
      </c>
      <c r="B869" s="1" t="s">
        <v>73</v>
      </c>
      <c r="C869" s="5">
        <v>7.8419999999999996</v>
      </c>
      <c r="D869" s="5">
        <v>0</v>
      </c>
      <c r="E869" s="6">
        <f t="shared" si="52"/>
        <v>-1</v>
      </c>
      <c r="F869" s="5">
        <v>861.90583000000004</v>
      </c>
      <c r="G869" s="5">
        <v>1461.2448199999999</v>
      </c>
      <c r="H869" s="6">
        <f t="shared" si="53"/>
        <v>0.69536481729100252</v>
      </c>
      <c r="I869" s="5">
        <v>1466.06342</v>
      </c>
      <c r="J869" s="6">
        <f t="shared" si="54"/>
        <v>-3.2867609506279649E-3</v>
      </c>
      <c r="K869" s="5">
        <v>11567.8835</v>
      </c>
      <c r="L869" s="5">
        <v>11830.699710000001</v>
      </c>
      <c r="M869" s="6">
        <f t="shared" si="55"/>
        <v>2.2719472408241348E-2</v>
      </c>
    </row>
    <row r="870" spans="1:13" x14ac:dyDescent="0.2">
      <c r="A870" s="1" t="s">
        <v>32</v>
      </c>
      <c r="B870" s="1" t="s">
        <v>73</v>
      </c>
      <c r="C870" s="5">
        <v>25.68608</v>
      </c>
      <c r="D870" s="5">
        <v>54.872300000000003</v>
      </c>
      <c r="E870" s="6">
        <f t="shared" si="52"/>
        <v>1.1362660242434814</v>
      </c>
      <c r="F870" s="5">
        <v>988.44290000000001</v>
      </c>
      <c r="G870" s="5">
        <v>1004.3542</v>
      </c>
      <c r="H870" s="6">
        <f t="shared" si="53"/>
        <v>1.6097338551372076E-2</v>
      </c>
      <c r="I870" s="5">
        <v>463.83037999999999</v>
      </c>
      <c r="J870" s="6">
        <f t="shared" si="54"/>
        <v>1.1653480308900854</v>
      </c>
      <c r="K870" s="5">
        <v>14041.36724</v>
      </c>
      <c r="L870" s="5">
        <v>11325.47183</v>
      </c>
      <c r="M870" s="6">
        <f t="shared" si="55"/>
        <v>-0.19342100833764675</v>
      </c>
    </row>
    <row r="871" spans="1:13" x14ac:dyDescent="0.2">
      <c r="A871" s="2" t="s">
        <v>34</v>
      </c>
      <c r="B871" s="2" t="s">
        <v>73</v>
      </c>
      <c r="C871" s="7">
        <v>364.30094000000003</v>
      </c>
      <c r="D871" s="7">
        <v>439.74569000000002</v>
      </c>
      <c r="E871" s="8">
        <f t="shared" si="52"/>
        <v>0.20709457955282784</v>
      </c>
      <c r="F871" s="7">
        <v>17261.2539</v>
      </c>
      <c r="G871" s="7">
        <v>14121.83987</v>
      </c>
      <c r="H871" s="8">
        <f t="shared" si="53"/>
        <v>-0.18187636009455832</v>
      </c>
      <c r="I871" s="7">
        <v>19247.151620000001</v>
      </c>
      <c r="J871" s="8">
        <f t="shared" si="54"/>
        <v>-0.26628936328813524</v>
      </c>
      <c r="K871" s="7">
        <v>169594.10798</v>
      </c>
      <c r="L871" s="7">
        <v>147941.43781</v>
      </c>
      <c r="M871" s="8">
        <f t="shared" si="55"/>
        <v>-0.1276734812777427</v>
      </c>
    </row>
    <row r="872" spans="1:13" x14ac:dyDescent="0.2">
      <c r="A872" s="1" t="s">
        <v>8</v>
      </c>
      <c r="B872" s="1" t="s">
        <v>74</v>
      </c>
      <c r="C872" s="5">
        <v>54182.325270000001</v>
      </c>
      <c r="D872" s="5">
        <v>13217.84852</v>
      </c>
      <c r="E872" s="6">
        <f t="shared" ref="E872:E933" si="56">IF(C872=0,"",(D872/C872-1))</f>
        <v>-0.75604870307552974</v>
      </c>
      <c r="F872" s="5">
        <v>577675.07317999995</v>
      </c>
      <c r="G872" s="5">
        <v>427856.26394999999</v>
      </c>
      <c r="H872" s="6">
        <f t="shared" ref="H872:H933" si="57">IF(F872=0,"",(G872/F872-1))</f>
        <v>-0.25934788635637973</v>
      </c>
      <c r="I872" s="5">
        <v>452972.28055000002</v>
      </c>
      <c r="J872" s="6">
        <f t="shared" ref="J872:J933" si="58">IF(I872=0,"",(G872/I872-1))</f>
        <v>-5.5447138110756189E-2</v>
      </c>
      <c r="K872" s="5">
        <v>5507815.2810500003</v>
      </c>
      <c r="L872" s="5">
        <v>4236042.0715800002</v>
      </c>
      <c r="M872" s="6">
        <f t="shared" ref="M872:M933" si="59">IF(K872=0,"",(L872/K872-1))</f>
        <v>-0.23090338810846089</v>
      </c>
    </row>
    <row r="873" spans="1:13" x14ac:dyDescent="0.2">
      <c r="A873" s="1" t="s">
        <v>10</v>
      </c>
      <c r="B873" s="1" t="s">
        <v>74</v>
      </c>
      <c r="C873" s="5">
        <v>8387.0411399999994</v>
      </c>
      <c r="D873" s="5">
        <v>8040.7429899999997</v>
      </c>
      <c r="E873" s="6">
        <f t="shared" si="56"/>
        <v>-4.1289668694769244E-2</v>
      </c>
      <c r="F873" s="5">
        <v>151458.72198</v>
      </c>
      <c r="G873" s="5">
        <v>134434.48717000001</v>
      </c>
      <c r="H873" s="6">
        <f t="shared" si="57"/>
        <v>-0.11240181210724876</v>
      </c>
      <c r="I873" s="5">
        <v>139933.57466000001</v>
      </c>
      <c r="J873" s="6">
        <f t="shared" si="58"/>
        <v>-3.9297841875055917E-2</v>
      </c>
      <c r="K873" s="5">
        <v>1420171.1238299999</v>
      </c>
      <c r="L873" s="5">
        <v>1277223.25269</v>
      </c>
      <c r="M873" s="6">
        <f t="shared" si="59"/>
        <v>-0.10065538493311277</v>
      </c>
    </row>
    <row r="874" spans="1:13" x14ac:dyDescent="0.2">
      <c r="A874" s="1" t="s">
        <v>11</v>
      </c>
      <c r="B874" s="1" t="s">
        <v>74</v>
      </c>
      <c r="C874" s="5">
        <v>20236.369930000001</v>
      </c>
      <c r="D874" s="5">
        <v>12675.83454</v>
      </c>
      <c r="E874" s="6">
        <f t="shared" si="56"/>
        <v>-0.37361124629332176</v>
      </c>
      <c r="F874" s="5">
        <v>331774.35610999999</v>
      </c>
      <c r="G874" s="5">
        <v>269535.15444000001</v>
      </c>
      <c r="H874" s="6">
        <f t="shared" si="57"/>
        <v>-0.1875949738844932</v>
      </c>
      <c r="I874" s="5">
        <v>266428.68644000002</v>
      </c>
      <c r="J874" s="6">
        <f t="shared" si="58"/>
        <v>1.1659660382327353E-2</v>
      </c>
      <c r="K874" s="5">
        <v>2851476.58451</v>
      </c>
      <c r="L874" s="5">
        <v>2523810.3725700001</v>
      </c>
      <c r="M874" s="6">
        <f t="shared" si="59"/>
        <v>-0.11491106527753803</v>
      </c>
    </row>
    <row r="875" spans="1:13" x14ac:dyDescent="0.2">
      <c r="A875" s="1" t="s">
        <v>12</v>
      </c>
      <c r="B875" s="1" t="s">
        <v>74</v>
      </c>
      <c r="C875" s="5">
        <v>5568.2331800000002</v>
      </c>
      <c r="D875" s="5">
        <v>1849.2462499999999</v>
      </c>
      <c r="E875" s="6">
        <f t="shared" si="56"/>
        <v>-0.66789353279203012</v>
      </c>
      <c r="F875" s="5">
        <v>138336.09990999999</v>
      </c>
      <c r="G875" s="5">
        <v>83896.078670000003</v>
      </c>
      <c r="H875" s="6">
        <f t="shared" si="57"/>
        <v>-0.39353445178386615</v>
      </c>
      <c r="I875" s="5">
        <v>99747.407909999994</v>
      </c>
      <c r="J875" s="6">
        <f t="shared" si="58"/>
        <v>-0.15891469835789929</v>
      </c>
      <c r="K875" s="5">
        <v>1043328.18438</v>
      </c>
      <c r="L875" s="5">
        <v>799141.63812000002</v>
      </c>
      <c r="M875" s="6">
        <f t="shared" si="59"/>
        <v>-0.23404576806779964</v>
      </c>
    </row>
    <row r="876" spans="1:13" x14ac:dyDescent="0.2">
      <c r="A876" s="1" t="s">
        <v>13</v>
      </c>
      <c r="B876" s="1" t="s">
        <v>74</v>
      </c>
      <c r="C876" s="5">
        <v>181.65952999999999</v>
      </c>
      <c r="D876" s="5">
        <v>84.889629999999997</v>
      </c>
      <c r="E876" s="6">
        <f t="shared" si="56"/>
        <v>-0.53269927539722239</v>
      </c>
      <c r="F876" s="5">
        <v>4594.0997600000001</v>
      </c>
      <c r="G876" s="5">
        <v>2585.9586199999999</v>
      </c>
      <c r="H876" s="6">
        <f t="shared" si="57"/>
        <v>-0.43711308959472839</v>
      </c>
      <c r="I876" s="5">
        <v>3734.8229900000001</v>
      </c>
      <c r="J876" s="6">
        <f t="shared" si="58"/>
        <v>-0.30760878710345529</v>
      </c>
      <c r="K876" s="5">
        <v>36841.946490000002</v>
      </c>
      <c r="L876" s="5">
        <v>28759.892530000001</v>
      </c>
      <c r="M876" s="6">
        <f t="shared" si="59"/>
        <v>-0.21937098144892286</v>
      </c>
    </row>
    <row r="877" spans="1:13" x14ac:dyDescent="0.2">
      <c r="A877" s="1" t="s">
        <v>14</v>
      </c>
      <c r="B877" s="1" t="s">
        <v>74</v>
      </c>
      <c r="C877" s="5">
        <v>38515.709419999999</v>
      </c>
      <c r="D877" s="5">
        <v>20754.791850000001</v>
      </c>
      <c r="E877" s="6">
        <f t="shared" si="56"/>
        <v>-0.46113437445286443</v>
      </c>
      <c r="F877" s="5">
        <v>613948.97499000002</v>
      </c>
      <c r="G877" s="5">
        <v>445650.97106000001</v>
      </c>
      <c r="H877" s="6">
        <f t="shared" si="57"/>
        <v>-0.27412376400293081</v>
      </c>
      <c r="I877" s="5">
        <v>447960.66568999999</v>
      </c>
      <c r="J877" s="6">
        <f t="shared" si="58"/>
        <v>-5.1560210681496077E-3</v>
      </c>
      <c r="K877" s="5">
        <v>4910105.72915</v>
      </c>
      <c r="L877" s="5">
        <v>4176706.8891199999</v>
      </c>
      <c r="M877" s="6">
        <f t="shared" si="59"/>
        <v>-0.14936518284647216</v>
      </c>
    </row>
    <row r="878" spans="1:13" x14ac:dyDescent="0.2">
      <c r="A878" s="1" t="s">
        <v>15</v>
      </c>
      <c r="B878" s="1" t="s">
        <v>74</v>
      </c>
      <c r="C878" s="5">
        <v>2415.6561900000002</v>
      </c>
      <c r="D878" s="5">
        <v>2836.6106799999998</v>
      </c>
      <c r="E878" s="6">
        <f t="shared" si="56"/>
        <v>0.17426092824906503</v>
      </c>
      <c r="F878" s="5">
        <v>91657.94541</v>
      </c>
      <c r="G878" s="5">
        <v>99867.538379999998</v>
      </c>
      <c r="H878" s="6">
        <f t="shared" si="57"/>
        <v>8.9567717596954921E-2</v>
      </c>
      <c r="I878" s="5">
        <v>61695.157099999997</v>
      </c>
      <c r="J878" s="6">
        <f t="shared" si="58"/>
        <v>0.61872573268802</v>
      </c>
      <c r="K878" s="5">
        <v>605076.77694000001</v>
      </c>
      <c r="L878" s="5">
        <v>920320.99750000006</v>
      </c>
      <c r="M878" s="6">
        <f t="shared" si="59"/>
        <v>0.52099871053431612</v>
      </c>
    </row>
    <row r="879" spans="1:13" x14ac:dyDescent="0.2">
      <c r="A879" s="1" t="s">
        <v>16</v>
      </c>
      <c r="B879" s="1" t="s">
        <v>74</v>
      </c>
      <c r="C879" s="5">
        <v>11276.136619999999</v>
      </c>
      <c r="D879" s="5">
        <v>21992.336159999999</v>
      </c>
      <c r="E879" s="6">
        <f t="shared" si="56"/>
        <v>0.95034318057065192</v>
      </c>
      <c r="F879" s="5">
        <v>73652.818620000005</v>
      </c>
      <c r="G879" s="5">
        <v>53981.510069999997</v>
      </c>
      <c r="H879" s="6">
        <f t="shared" si="57"/>
        <v>-0.26708154444829868</v>
      </c>
      <c r="I879" s="5">
        <v>42042.743900000001</v>
      </c>
      <c r="J879" s="6">
        <f t="shared" si="58"/>
        <v>0.28396734043802496</v>
      </c>
      <c r="K879" s="5">
        <v>582578.23257999995</v>
      </c>
      <c r="L879" s="5">
        <v>476369.17116000003</v>
      </c>
      <c r="M879" s="6">
        <f t="shared" si="59"/>
        <v>-0.18230866771256382</v>
      </c>
    </row>
    <row r="880" spans="1:13" x14ac:dyDescent="0.2">
      <c r="A880" s="1" t="s">
        <v>17</v>
      </c>
      <c r="B880" s="1" t="s">
        <v>74</v>
      </c>
      <c r="C880" s="5">
        <v>1749.09941</v>
      </c>
      <c r="D880" s="5">
        <v>1769.36976</v>
      </c>
      <c r="E880" s="6">
        <f t="shared" si="56"/>
        <v>1.1589021118016296E-2</v>
      </c>
      <c r="F880" s="5">
        <v>41879.592219999999</v>
      </c>
      <c r="G880" s="5">
        <v>33422.924740000002</v>
      </c>
      <c r="H880" s="6">
        <f t="shared" si="57"/>
        <v>-0.20192812374045599</v>
      </c>
      <c r="I880" s="5">
        <v>34070.898540000002</v>
      </c>
      <c r="J880" s="6">
        <f t="shared" si="58"/>
        <v>-1.9018394811022188E-2</v>
      </c>
      <c r="K880" s="5">
        <v>377606.77938999998</v>
      </c>
      <c r="L880" s="5">
        <v>325540.05637000001</v>
      </c>
      <c r="M880" s="6">
        <f t="shared" si="59"/>
        <v>-0.13788609172777699</v>
      </c>
    </row>
    <row r="881" spans="1:13" x14ac:dyDescent="0.2">
      <c r="A881" s="1" t="s">
        <v>18</v>
      </c>
      <c r="B881" s="1" t="s">
        <v>74</v>
      </c>
      <c r="C881" s="5">
        <v>37512.205049999997</v>
      </c>
      <c r="D881" s="5">
        <v>32432.008129999998</v>
      </c>
      <c r="E881" s="6">
        <f t="shared" si="56"/>
        <v>-0.13542784043829492</v>
      </c>
      <c r="F881" s="5">
        <v>1198325.85828</v>
      </c>
      <c r="G881" s="5">
        <v>998800.31061000004</v>
      </c>
      <c r="H881" s="6">
        <f t="shared" si="57"/>
        <v>-0.16650358188580372</v>
      </c>
      <c r="I881" s="5">
        <v>1132703.45521</v>
      </c>
      <c r="J881" s="6">
        <f t="shared" si="58"/>
        <v>-0.11821553468747448</v>
      </c>
      <c r="K881" s="5">
        <v>10493921.188170001</v>
      </c>
      <c r="L881" s="5">
        <v>9186868.2186500002</v>
      </c>
      <c r="M881" s="6">
        <f t="shared" si="59"/>
        <v>-0.12455334341499213</v>
      </c>
    </row>
    <row r="882" spans="1:13" x14ac:dyDescent="0.2">
      <c r="A882" s="1" t="s">
        <v>19</v>
      </c>
      <c r="B882" s="1" t="s">
        <v>74</v>
      </c>
      <c r="C882" s="5">
        <v>9277.5476699999999</v>
      </c>
      <c r="D882" s="5">
        <v>9155.00137</v>
      </c>
      <c r="E882" s="6">
        <f t="shared" si="56"/>
        <v>-1.3208910841414179E-2</v>
      </c>
      <c r="F882" s="5">
        <v>161190.90812000001</v>
      </c>
      <c r="G882" s="5">
        <v>123983.31233</v>
      </c>
      <c r="H882" s="6">
        <f t="shared" si="57"/>
        <v>-0.23082937011745397</v>
      </c>
      <c r="I882" s="5">
        <v>124464.32776</v>
      </c>
      <c r="J882" s="6">
        <f t="shared" si="58"/>
        <v>-3.8646850760928331E-3</v>
      </c>
      <c r="K882" s="5">
        <v>1486075.5887500001</v>
      </c>
      <c r="L882" s="5">
        <v>1264466.49872</v>
      </c>
      <c r="M882" s="6">
        <f t="shared" si="59"/>
        <v>-0.14912369983575646</v>
      </c>
    </row>
    <row r="883" spans="1:13" x14ac:dyDescent="0.2">
      <c r="A883" s="1" t="s">
        <v>20</v>
      </c>
      <c r="B883" s="1" t="s">
        <v>74</v>
      </c>
      <c r="C883" s="5">
        <v>11374.40857</v>
      </c>
      <c r="D883" s="5">
        <v>5109.9689900000003</v>
      </c>
      <c r="E883" s="6">
        <f t="shared" si="56"/>
        <v>-0.55074859861482883</v>
      </c>
      <c r="F883" s="5">
        <v>192513.03946</v>
      </c>
      <c r="G883" s="5">
        <v>121462.25072</v>
      </c>
      <c r="H883" s="6">
        <f t="shared" si="57"/>
        <v>-0.36907000657876377</v>
      </c>
      <c r="I883" s="5">
        <v>135100.61877999999</v>
      </c>
      <c r="J883" s="6">
        <f t="shared" si="58"/>
        <v>-0.1009497083222759</v>
      </c>
      <c r="K883" s="5">
        <v>1605559.49187</v>
      </c>
      <c r="L883" s="5">
        <v>1263632.32039</v>
      </c>
      <c r="M883" s="6">
        <f t="shared" si="59"/>
        <v>-0.21296449817736518</v>
      </c>
    </row>
    <row r="884" spans="1:13" x14ac:dyDescent="0.2">
      <c r="A884" s="1" t="s">
        <v>21</v>
      </c>
      <c r="B884" s="1" t="s">
        <v>74</v>
      </c>
      <c r="C884" s="5">
        <v>31533.74972</v>
      </c>
      <c r="D884" s="5">
        <v>24450.57158</v>
      </c>
      <c r="E884" s="6">
        <f t="shared" si="56"/>
        <v>-0.2246221335202504</v>
      </c>
      <c r="F884" s="5">
        <v>626092.05257000006</v>
      </c>
      <c r="G884" s="5">
        <v>487843.01522</v>
      </c>
      <c r="H884" s="6">
        <f t="shared" si="57"/>
        <v>-0.22081263734703482</v>
      </c>
      <c r="I884" s="5">
        <v>519848.54496000003</v>
      </c>
      <c r="J884" s="6">
        <f t="shared" si="58"/>
        <v>-6.1567027647375094E-2</v>
      </c>
      <c r="K884" s="5">
        <v>5547875.0422799997</v>
      </c>
      <c r="L884" s="5">
        <v>4888987.2181900004</v>
      </c>
      <c r="M884" s="6">
        <f t="shared" si="59"/>
        <v>-0.11876399866050646</v>
      </c>
    </row>
    <row r="885" spans="1:13" x14ac:dyDescent="0.2">
      <c r="A885" s="1" t="s">
        <v>22</v>
      </c>
      <c r="B885" s="1" t="s">
        <v>74</v>
      </c>
      <c r="C885" s="5">
        <v>317.17961000000003</v>
      </c>
      <c r="D885" s="5">
        <v>378.48149999999998</v>
      </c>
      <c r="E885" s="6">
        <f t="shared" si="56"/>
        <v>0.19327184997799818</v>
      </c>
      <c r="F885" s="5">
        <v>12328.91396</v>
      </c>
      <c r="G885" s="5">
        <v>10123.387849999999</v>
      </c>
      <c r="H885" s="6">
        <f t="shared" si="57"/>
        <v>-0.17889054276440097</v>
      </c>
      <c r="I885" s="5">
        <v>10102.90136</v>
      </c>
      <c r="J885" s="6">
        <f t="shared" si="58"/>
        <v>2.0277828388099994E-3</v>
      </c>
      <c r="K885" s="5">
        <v>148754.38128</v>
      </c>
      <c r="L885" s="5">
        <v>108517.63442</v>
      </c>
      <c r="M885" s="6">
        <f t="shared" si="59"/>
        <v>-0.27049117151220214</v>
      </c>
    </row>
    <row r="886" spans="1:13" x14ac:dyDescent="0.2">
      <c r="A886" s="1" t="s">
        <v>23</v>
      </c>
      <c r="B886" s="1" t="s">
        <v>74</v>
      </c>
      <c r="C886" s="5">
        <v>4122.1162700000004</v>
      </c>
      <c r="D886" s="5">
        <v>2711.4216299999998</v>
      </c>
      <c r="E886" s="6">
        <f t="shared" si="56"/>
        <v>-0.34222582469756502</v>
      </c>
      <c r="F886" s="5">
        <v>110292.05147000001</v>
      </c>
      <c r="G886" s="5">
        <v>90295.947620000006</v>
      </c>
      <c r="H886" s="6">
        <f t="shared" si="57"/>
        <v>-0.1813014046206135</v>
      </c>
      <c r="I886" s="5">
        <v>106578.71563999999</v>
      </c>
      <c r="J886" s="6">
        <f t="shared" si="58"/>
        <v>-0.15277692100362406</v>
      </c>
      <c r="K886" s="5">
        <v>1041888.3478099999</v>
      </c>
      <c r="L886" s="5">
        <v>898762.40119999996</v>
      </c>
      <c r="M886" s="6">
        <f t="shared" si="59"/>
        <v>-0.13737167414420548</v>
      </c>
    </row>
    <row r="887" spans="1:13" x14ac:dyDescent="0.2">
      <c r="A887" s="1" t="s">
        <v>24</v>
      </c>
      <c r="B887" s="1" t="s">
        <v>74</v>
      </c>
      <c r="C887" s="5">
        <v>8845.1623400000008</v>
      </c>
      <c r="D887" s="5">
        <v>6386.7317999999996</v>
      </c>
      <c r="E887" s="6">
        <f t="shared" si="56"/>
        <v>-0.2779406918154993</v>
      </c>
      <c r="F887" s="5">
        <v>183504.07889999999</v>
      </c>
      <c r="G887" s="5">
        <v>159554.22800999999</v>
      </c>
      <c r="H887" s="6">
        <f t="shared" si="57"/>
        <v>-0.13051399747387304</v>
      </c>
      <c r="I887" s="5">
        <v>166226.07610000001</v>
      </c>
      <c r="J887" s="6">
        <f t="shared" si="58"/>
        <v>-4.0137192951521627E-2</v>
      </c>
      <c r="K887" s="5">
        <v>1580893.63063</v>
      </c>
      <c r="L887" s="5">
        <v>1459409.6904</v>
      </c>
      <c r="M887" s="6">
        <f t="shared" si="59"/>
        <v>-7.6845107018103209E-2</v>
      </c>
    </row>
    <row r="888" spans="1:13" x14ac:dyDescent="0.2">
      <c r="A888" s="1" t="s">
        <v>25</v>
      </c>
      <c r="B888" s="1" t="s">
        <v>74</v>
      </c>
      <c r="C888" s="5">
        <v>2766.4845</v>
      </c>
      <c r="D888" s="5">
        <v>2649.7342600000002</v>
      </c>
      <c r="E888" s="6">
        <f t="shared" si="56"/>
        <v>-4.2201660627413595E-2</v>
      </c>
      <c r="F888" s="5">
        <v>31462.12671</v>
      </c>
      <c r="G888" s="5">
        <v>28770.647629999999</v>
      </c>
      <c r="H888" s="6">
        <f t="shared" si="57"/>
        <v>-8.5546635318347164E-2</v>
      </c>
      <c r="I888" s="5">
        <v>24984.273809999999</v>
      </c>
      <c r="J888" s="6">
        <f t="shared" si="58"/>
        <v>0.15155028514314872</v>
      </c>
      <c r="K888" s="5">
        <v>278098.55729000003</v>
      </c>
      <c r="L888" s="5">
        <v>255298.13190000001</v>
      </c>
      <c r="M888" s="6">
        <f t="shared" si="59"/>
        <v>-8.1986852474836169E-2</v>
      </c>
    </row>
    <row r="889" spans="1:13" x14ac:dyDescent="0.2">
      <c r="A889" s="1" t="s">
        <v>26</v>
      </c>
      <c r="B889" s="1" t="s">
        <v>74</v>
      </c>
      <c r="C889" s="5">
        <v>8073.7625200000002</v>
      </c>
      <c r="D889" s="5">
        <v>6665.1241900000005</v>
      </c>
      <c r="E889" s="6">
        <f t="shared" si="56"/>
        <v>-0.17447111263312209</v>
      </c>
      <c r="F889" s="5">
        <v>166162.8199</v>
      </c>
      <c r="G889" s="5">
        <v>131831.13247000001</v>
      </c>
      <c r="H889" s="6">
        <f t="shared" si="57"/>
        <v>-0.20661473758486681</v>
      </c>
      <c r="I889" s="5">
        <v>142008.55455</v>
      </c>
      <c r="J889" s="6">
        <f t="shared" si="58"/>
        <v>-7.166766898128385E-2</v>
      </c>
      <c r="K889" s="5">
        <v>1501328.4938999999</v>
      </c>
      <c r="L889" s="5">
        <v>1287556.85705</v>
      </c>
      <c r="M889" s="6">
        <f t="shared" si="59"/>
        <v>-0.1423883165600125</v>
      </c>
    </row>
    <row r="890" spans="1:13" x14ac:dyDescent="0.2">
      <c r="A890" s="1" t="s">
        <v>27</v>
      </c>
      <c r="B890" s="1" t="s">
        <v>74</v>
      </c>
      <c r="C890" s="5">
        <v>17733.496360000001</v>
      </c>
      <c r="D890" s="5">
        <v>7906.5821299999998</v>
      </c>
      <c r="E890" s="6">
        <f t="shared" si="56"/>
        <v>-0.55414420430737898</v>
      </c>
      <c r="F890" s="5">
        <v>398320.51032</v>
      </c>
      <c r="G890" s="5">
        <v>144953.54754</v>
      </c>
      <c r="H890" s="6">
        <f t="shared" si="57"/>
        <v>-0.63608816572476212</v>
      </c>
      <c r="I890" s="5">
        <v>242499.04684</v>
      </c>
      <c r="J890" s="6">
        <f t="shared" si="58"/>
        <v>-0.40225106272009459</v>
      </c>
      <c r="K890" s="5">
        <v>1812673.47505</v>
      </c>
      <c r="L890" s="5">
        <v>1911010.87943</v>
      </c>
      <c r="M890" s="6">
        <f t="shared" si="59"/>
        <v>5.4249927377178375E-2</v>
      </c>
    </row>
    <row r="891" spans="1:13" x14ac:dyDescent="0.2">
      <c r="A891" s="1" t="s">
        <v>28</v>
      </c>
      <c r="B891" s="1" t="s">
        <v>74</v>
      </c>
      <c r="C891" s="5">
        <v>23751.422709999999</v>
      </c>
      <c r="D891" s="5">
        <v>45687.282700000003</v>
      </c>
      <c r="E891" s="6">
        <f t="shared" si="56"/>
        <v>0.92355983293431954</v>
      </c>
      <c r="F891" s="5">
        <v>415215.01471000002</v>
      </c>
      <c r="G891" s="5">
        <v>418709.39205999998</v>
      </c>
      <c r="H891" s="6">
        <f t="shared" si="57"/>
        <v>8.4158260809537033E-3</v>
      </c>
      <c r="I891" s="5">
        <v>381808.47629000002</v>
      </c>
      <c r="J891" s="6">
        <f t="shared" si="58"/>
        <v>9.6647712299535504E-2</v>
      </c>
      <c r="K891" s="5">
        <v>3780129.05216</v>
      </c>
      <c r="L891" s="5">
        <v>3579257.4781300002</v>
      </c>
      <c r="M891" s="6">
        <f t="shared" si="59"/>
        <v>-5.3138813849548328E-2</v>
      </c>
    </row>
    <row r="892" spans="1:13" x14ac:dyDescent="0.2">
      <c r="A892" s="1" t="s">
        <v>29</v>
      </c>
      <c r="B892" s="1" t="s">
        <v>74</v>
      </c>
      <c r="C892" s="5">
        <v>2226.5903899999998</v>
      </c>
      <c r="D892" s="5">
        <v>1503.43184</v>
      </c>
      <c r="E892" s="6">
        <f t="shared" si="56"/>
        <v>-0.32478292965236411</v>
      </c>
      <c r="F892" s="5">
        <v>30212.297740000002</v>
      </c>
      <c r="G892" s="5">
        <v>21310.587220000001</v>
      </c>
      <c r="H892" s="6">
        <f t="shared" si="57"/>
        <v>-0.2946386467062535</v>
      </c>
      <c r="I892" s="5">
        <v>25712.71485</v>
      </c>
      <c r="J892" s="6">
        <f t="shared" si="58"/>
        <v>-0.17120431100646682</v>
      </c>
      <c r="K892" s="5">
        <v>270020.89818999998</v>
      </c>
      <c r="L892" s="5">
        <v>231900.34145000001</v>
      </c>
      <c r="M892" s="6">
        <f t="shared" si="59"/>
        <v>-0.14117632003866776</v>
      </c>
    </row>
    <row r="893" spans="1:13" x14ac:dyDescent="0.2">
      <c r="A893" s="1" t="s">
        <v>30</v>
      </c>
      <c r="B893" s="1" t="s">
        <v>74</v>
      </c>
      <c r="C893" s="5">
        <v>93.557000000000002</v>
      </c>
      <c r="D893" s="5">
        <v>38.526859999999999</v>
      </c>
      <c r="E893" s="6">
        <f t="shared" si="56"/>
        <v>-0.58819906581014791</v>
      </c>
      <c r="F893" s="5">
        <v>757.60590999999999</v>
      </c>
      <c r="G893" s="5">
        <v>1146.89185</v>
      </c>
      <c r="H893" s="6">
        <f t="shared" si="57"/>
        <v>0.5138369894712147</v>
      </c>
      <c r="I893" s="5">
        <v>1435.2890500000001</v>
      </c>
      <c r="J893" s="6">
        <f t="shared" si="58"/>
        <v>-0.20093318485220801</v>
      </c>
      <c r="K893" s="5">
        <v>9755.7932199999996</v>
      </c>
      <c r="L893" s="5">
        <v>9977.7197400000005</v>
      </c>
      <c r="M893" s="6">
        <f t="shared" si="59"/>
        <v>2.2748177928273217E-2</v>
      </c>
    </row>
    <row r="894" spans="1:13" x14ac:dyDescent="0.2">
      <c r="A894" s="1" t="s">
        <v>31</v>
      </c>
      <c r="B894" s="1" t="s">
        <v>74</v>
      </c>
      <c r="C894" s="5">
        <v>18774.582910000001</v>
      </c>
      <c r="D894" s="5">
        <v>14790.602339999999</v>
      </c>
      <c r="E894" s="6">
        <f t="shared" si="56"/>
        <v>-0.21220074976355363</v>
      </c>
      <c r="F894" s="5">
        <v>370831.38056000002</v>
      </c>
      <c r="G894" s="5">
        <v>293431.37904000003</v>
      </c>
      <c r="H894" s="6">
        <f t="shared" si="57"/>
        <v>-0.20872020432336835</v>
      </c>
      <c r="I894" s="5">
        <v>293174.55056</v>
      </c>
      <c r="J894" s="6">
        <f t="shared" si="58"/>
        <v>8.7602583344792428E-4</v>
      </c>
      <c r="K894" s="5">
        <v>3041156.0248799999</v>
      </c>
      <c r="L894" s="5">
        <v>2638694.0080300001</v>
      </c>
      <c r="M894" s="6">
        <f t="shared" si="59"/>
        <v>-0.13233849679444853</v>
      </c>
    </row>
    <row r="895" spans="1:13" x14ac:dyDescent="0.2">
      <c r="A895" s="1" t="s">
        <v>41</v>
      </c>
      <c r="B895" s="1" t="s">
        <v>74</v>
      </c>
      <c r="C895" s="5">
        <v>2922.93624</v>
      </c>
      <c r="D895" s="5">
        <v>1779.02532</v>
      </c>
      <c r="E895" s="6">
        <f t="shared" si="56"/>
        <v>-0.39135678169976096</v>
      </c>
      <c r="F895" s="5">
        <v>33586.024429999998</v>
      </c>
      <c r="G895" s="5">
        <v>33034.772380000002</v>
      </c>
      <c r="H895" s="6">
        <f t="shared" si="57"/>
        <v>-1.6413137885638029E-2</v>
      </c>
      <c r="I895" s="5">
        <v>23398.644049999999</v>
      </c>
      <c r="J895" s="6">
        <f t="shared" si="58"/>
        <v>0.41182421978849693</v>
      </c>
      <c r="K895" s="5">
        <v>276435.55657999997</v>
      </c>
      <c r="L895" s="5">
        <v>285784.00475999998</v>
      </c>
      <c r="M895" s="6">
        <f t="shared" si="59"/>
        <v>3.3817821034518802E-2</v>
      </c>
    </row>
    <row r="896" spans="1:13" x14ac:dyDescent="0.2">
      <c r="A896" s="1" t="s">
        <v>32</v>
      </c>
      <c r="B896" s="1" t="s">
        <v>74</v>
      </c>
      <c r="C896" s="5">
        <v>121.38656</v>
      </c>
      <c r="D896" s="5">
        <v>43.072290000000002</v>
      </c>
      <c r="E896" s="6">
        <f t="shared" si="56"/>
        <v>-0.64516425871200234</v>
      </c>
      <c r="F896" s="5">
        <v>1983.4137900000001</v>
      </c>
      <c r="G896" s="5">
        <v>1626.72252</v>
      </c>
      <c r="H896" s="6">
        <f t="shared" si="57"/>
        <v>-0.17983704247614418</v>
      </c>
      <c r="I896" s="5">
        <v>1293.40969</v>
      </c>
      <c r="J896" s="6">
        <f t="shared" si="58"/>
        <v>0.25770089135484997</v>
      </c>
      <c r="K896" s="5">
        <v>19515.5887</v>
      </c>
      <c r="L896" s="5">
        <v>20764.733400000001</v>
      </c>
      <c r="M896" s="6">
        <f t="shared" si="59"/>
        <v>6.4007533628744673E-2</v>
      </c>
    </row>
    <row r="897" spans="1:13" x14ac:dyDescent="0.2">
      <c r="A897" s="1" t="s">
        <v>33</v>
      </c>
      <c r="B897" s="1" t="s">
        <v>74</v>
      </c>
      <c r="C897" s="5">
        <v>5.7733299999999996</v>
      </c>
      <c r="D897" s="5">
        <v>67.004140000000007</v>
      </c>
      <c r="E897" s="6">
        <f t="shared" si="56"/>
        <v>10.605804622289044</v>
      </c>
      <c r="F897" s="5">
        <v>2328.4062399999998</v>
      </c>
      <c r="G897" s="5">
        <v>1208.2711200000001</v>
      </c>
      <c r="H897" s="6">
        <f t="shared" si="57"/>
        <v>-0.48107374939864433</v>
      </c>
      <c r="I897" s="5">
        <v>1318.3317</v>
      </c>
      <c r="J897" s="6">
        <f t="shared" si="58"/>
        <v>-8.3484740600563434E-2</v>
      </c>
      <c r="K897" s="5">
        <v>26568.5023</v>
      </c>
      <c r="L897" s="5">
        <v>27701.375899999999</v>
      </c>
      <c r="M897" s="6">
        <f t="shared" si="59"/>
        <v>4.2639723805583118E-2</v>
      </c>
    </row>
    <row r="898" spans="1:13" x14ac:dyDescent="0.2">
      <c r="A898" s="2" t="s">
        <v>34</v>
      </c>
      <c r="B898" s="2" t="s">
        <v>74</v>
      </c>
      <c r="C898" s="7">
        <v>322076.93952999997</v>
      </c>
      <c r="D898" s="7">
        <v>245214.13131</v>
      </c>
      <c r="E898" s="8">
        <f t="shared" si="56"/>
        <v>-0.23864735032618056</v>
      </c>
      <c r="F898" s="7">
        <v>5986331.7081000004</v>
      </c>
      <c r="G898" s="7">
        <v>4661517.6336899996</v>
      </c>
      <c r="H898" s="8">
        <f t="shared" si="57"/>
        <v>-0.22130649269191316</v>
      </c>
      <c r="I898" s="7">
        <v>4926674.4996300004</v>
      </c>
      <c r="J898" s="8">
        <f t="shared" si="58"/>
        <v>-5.3820658531411936E-2</v>
      </c>
      <c r="K898" s="7">
        <v>50513060.043449998</v>
      </c>
      <c r="L898" s="7">
        <v>44293457.134199999</v>
      </c>
      <c r="M898" s="8">
        <f t="shared" si="59"/>
        <v>-0.12312861077709525</v>
      </c>
    </row>
    <row r="899" spans="1:13" x14ac:dyDescent="0.2">
      <c r="A899" s="1" t="s">
        <v>8</v>
      </c>
      <c r="B899" s="1" t="s">
        <v>75</v>
      </c>
      <c r="C899" s="5">
        <v>4642.6329900000001</v>
      </c>
      <c r="D899" s="5">
        <v>1338.6386500000001</v>
      </c>
      <c r="E899" s="6">
        <f t="shared" si="56"/>
        <v>-0.71166390863043427</v>
      </c>
      <c r="F899" s="5">
        <v>58769.479180000002</v>
      </c>
      <c r="G899" s="5">
        <v>31141.563099999999</v>
      </c>
      <c r="H899" s="6">
        <f t="shared" si="57"/>
        <v>-0.47010653259969903</v>
      </c>
      <c r="I899" s="5">
        <v>24424.603469999998</v>
      </c>
      <c r="J899" s="6">
        <f t="shared" si="58"/>
        <v>0.27500792953507891</v>
      </c>
      <c r="K899" s="5">
        <v>622497.48852999997</v>
      </c>
      <c r="L899" s="5">
        <v>389296.97537</v>
      </c>
      <c r="M899" s="6">
        <f t="shared" si="59"/>
        <v>-0.37462080965289124</v>
      </c>
    </row>
    <row r="900" spans="1:13" x14ac:dyDescent="0.2">
      <c r="A900" s="1" t="s">
        <v>10</v>
      </c>
      <c r="B900" s="1" t="s">
        <v>75</v>
      </c>
      <c r="C900" s="5">
        <v>620.25045999999998</v>
      </c>
      <c r="D900" s="5">
        <v>628.25167999999996</v>
      </c>
      <c r="E900" s="6">
        <f t="shared" si="56"/>
        <v>1.2899982371637364E-2</v>
      </c>
      <c r="F900" s="5">
        <v>19117.442749999998</v>
      </c>
      <c r="G900" s="5">
        <v>17537.002509999998</v>
      </c>
      <c r="H900" s="6">
        <f t="shared" si="57"/>
        <v>-8.267006527324372E-2</v>
      </c>
      <c r="I900" s="5">
        <v>15616.07703</v>
      </c>
      <c r="J900" s="6">
        <f t="shared" si="58"/>
        <v>0.12300947775230053</v>
      </c>
      <c r="K900" s="5">
        <v>174696.67100999999</v>
      </c>
      <c r="L900" s="5">
        <v>159859.00872000001</v>
      </c>
      <c r="M900" s="6">
        <f t="shared" si="59"/>
        <v>-8.4933858236775683E-2</v>
      </c>
    </row>
    <row r="901" spans="1:13" x14ac:dyDescent="0.2">
      <c r="A901" s="1" t="s">
        <v>11</v>
      </c>
      <c r="B901" s="1" t="s">
        <v>75</v>
      </c>
      <c r="C901" s="5">
        <v>566.81524999999999</v>
      </c>
      <c r="D901" s="5">
        <v>365.2396</v>
      </c>
      <c r="E901" s="6">
        <f t="shared" si="56"/>
        <v>-0.35562848741278574</v>
      </c>
      <c r="F901" s="5">
        <v>15716.80863</v>
      </c>
      <c r="G901" s="5">
        <v>13384.130300000001</v>
      </c>
      <c r="H901" s="6">
        <f t="shared" si="57"/>
        <v>-0.14841933785128736</v>
      </c>
      <c r="I901" s="5">
        <v>17828.19454</v>
      </c>
      <c r="J901" s="6">
        <f t="shared" si="58"/>
        <v>-0.24927169321768006</v>
      </c>
      <c r="K901" s="5">
        <v>130549.82614999999</v>
      </c>
      <c r="L901" s="5">
        <v>138734.37810999999</v>
      </c>
      <c r="M901" s="6">
        <f t="shared" si="59"/>
        <v>6.269293649304486E-2</v>
      </c>
    </row>
    <row r="902" spans="1:13" x14ac:dyDescent="0.2">
      <c r="A902" s="1" t="s">
        <v>12</v>
      </c>
      <c r="B902" s="1" t="s">
        <v>75</v>
      </c>
      <c r="C902" s="5">
        <v>200.61689999999999</v>
      </c>
      <c r="D902" s="5">
        <v>85.191479999999999</v>
      </c>
      <c r="E902" s="6">
        <f t="shared" si="56"/>
        <v>-0.57535242544371878</v>
      </c>
      <c r="F902" s="5">
        <v>10282.64839</v>
      </c>
      <c r="G902" s="5">
        <v>7965.6426099999999</v>
      </c>
      <c r="H902" s="6">
        <f t="shared" si="57"/>
        <v>-0.22533161614796793</v>
      </c>
      <c r="I902" s="5">
        <v>8761.3412200000002</v>
      </c>
      <c r="J902" s="6">
        <f t="shared" si="58"/>
        <v>-9.0819269563844229E-2</v>
      </c>
      <c r="K902" s="5">
        <v>90869.205549999999</v>
      </c>
      <c r="L902" s="5">
        <v>74435.613930000007</v>
      </c>
      <c r="M902" s="6">
        <f t="shared" si="59"/>
        <v>-0.1808488532559861</v>
      </c>
    </row>
    <row r="903" spans="1:13" x14ac:dyDescent="0.2">
      <c r="A903" s="1" t="s">
        <v>13</v>
      </c>
      <c r="B903" s="1" t="s">
        <v>75</v>
      </c>
      <c r="C903" s="5">
        <v>44.019509999999997</v>
      </c>
      <c r="D903" s="5">
        <v>0</v>
      </c>
      <c r="E903" s="6">
        <f t="shared" si="56"/>
        <v>-1</v>
      </c>
      <c r="F903" s="5">
        <v>661.64826000000005</v>
      </c>
      <c r="G903" s="5">
        <v>778.52914999999996</v>
      </c>
      <c r="H903" s="6">
        <f t="shared" si="57"/>
        <v>0.17665109555339864</v>
      </c>
      <c r="I903" s="5">
        <v>714.25900999999999</v>
      </c>
      <c r="J903" s="6">
        <f t="shared" si="58"/>
        <v>8.9981560050603981E-2</v>
      </c>
      <c r="K903" s="5">
        <v>5780.2506999999996</v>
      </c>
      <c r="L903" s="5">
        <v>7104.4236799999999</v>
      </c>
      <c r="M903" s="6">
        <f t="shared" si="59"/>
        <v>0.22908573498377849</v>
      </c>
    </row>
    <row r="904" spans="1:13" x14ac:dyDescent="0.2">
      <c r="A904" s="1" t="s">
        <v>14</v>
      </c>
      <c r="B904" s="1" t="s">
        <v>75</v>
      </c>
      <c r="C904" s="5">
        <v>432.64033999999998</v>
      </c>
      <c r="D904" s="5">
        <v>244.86422999999999</v>
      </c>
      <c r="E904" s="6">
        <f t="shared" si="56"/>
        <v>-0.43402358180469258</v>
      </c>
      <c r="F904" s="5">
        <v>20131.187249999999</v>
      </c>
      <c r="G904" s="5">
        <v>25863.928169999999</v>
      </c>
      <c r="H904" s="6">
        <f t="shared" si="57"/>
        <v>0.28476914196901126</v>
      </c>
      <c r="I904" s="5">
        <v>21026.857789999998</v>
      </c>
      <c r="J904" s="6">
        <f t="shared" si="58"/>
        <v>0.23004247369287989</v>
      </c>
      <c r="K904" s="5">
        <v>183626.93864000001</v>
      </c>
      <c r="L904" s="5">
        <v>190064.87974999999</v>
      </c>
      <c r="M904" s="6">
        <f t="shared" si="59"/>
        <v>3.505989457582559E-2</v>
      </c>
    </row>
    <row r="905" spans="1:13" x14ac:dyDescent="0.2">
      <c r="A905" s="1" t="s">
        <v>15</v>
      </c>
      <c r="B905" s="1" t="s">
        <v>75</v>
      </c>
      <c r="C905" s="5">
        <v>0</v>
      </c>
      <c r="D905" s="5">
        <v>51.262349999999998</v>
      </c>
      <c r="E905" s="6" t="str">
        <f t="shared" si="56"/>
        <v/>
      </c>
      <c r="F905" s="5">
        <v>1938.0856900000001</v>
      </c>
      <c r="G905" s="5">
        <v>1312.8914600000001</v>
      </c>
      <c r="H905" s="6">
        <f t="shared" si="57"/>
        <v>-0.32258337865339692</v>
      </c>
      <c r="I905" s="5">
        <v>682.28378999999995</v>
      </c>
      <c r="J905" s="6">
        <f t="shared" si="58"/>
        <v>0.92426007951911049</v>
      </c>
      <c r="K905" s="5">
        <v>17467.414199999999</v>
      </c>
      <c r="L905" s="5">
        <v>19201.801240000001</v>
      </c>
      <c r="M905" s="6">
        <f t="shared" si="59"/>
        <v>9.9292718437970162E-2</v>
      </c>
    </row>
    <row r="906" spans="1:13" x14ac:dyDescent="0.2">
      <c r="A906" s="1" t="s">
        <v>16</v>
      </c>
      <c r="B906" s="1" t="s">
        <v>75</v>
      </c>
      <c r="C906" s="5">
        <v>0</v>
      </c>
      <c r="D906" s="5">
        <v>58.98</v>
      </c>
      <c r="E906" s="6" t="str">
        <f t="shared" si="56"/>
        <v/>
      </c>
      <c r="F906" s="5">
        <v>1910.4583700000001</v>
      </c>
      <c r="G906" s="5">
        <v>2328.2115899999999</v>
      </c>
      <c r="H906" s="6">
        <f t="shared" si="57"/>
        <v>0.21866648682849865</v>
      </c>
      <c r="I906" s="5">
        <v>2030.61661</v>
      </c>
      <c r="J906" s="6">
        <f t="shared" si="58"/>
        <v>0.14655399671925262</v>
      </c>
      <c r="K906" s="5">
        <v>22382.695199999998</v>
      </c>
      <c r="L906" s="5">
        <v>30597.534479999998</v>
      </c>
      <c r="M906" s="6">
        <f t="shared" si="59"/>
        <v>0.36701743050139912</v>
      </c>
    </row>
    <row r="907" spans="1:13" x14ac:dyDescent="0.2">
      <c r="A907" s="1" t="s">
        <v>17</v>
      </c>
      <c r="B907" s="1" t="s">
        <v>75</v>
      </c>
      <c r="C907" s="5">
        <v>64.672420000000002</v>
      </c>
      <c r="D907" s="5">
        <v>0</v>
      </c>
      <c r="E907" s="6">
        <f t="shared" si="56"/>
        <v>-1</v>
      </c>
      <c r="F907" s="5">
        <v>3015.94749</v>
      </c>
      <c r="G907" s="5">
        <v>2199.00443</v>
      </c>
      <c r="H907" s="6">
        <f t="shared" si="57"/>
        <v>-0.27087443090728347</v>
      </c>
      <c r="I907" s="5">
        <v>1234.37814</v>
      </c>
      <c r="J907" s="6">
        <f t="shared" si="58"/>
        <v>0.78146741159884758</v>
      </c>
      <c r="K907" s="5">
        <v>19812.569729999999</v>
      </c>
      <c r="L907" s="5">
        <v>16340.43706</v>
      </c>
      <c r="M907" s="6">
        <f t="shared" si="59"/>
        <v>-0.17524898169784253</v>
      </c>
    </row>
    <row r="908" spans="1:13" x14ac:dyDescent="0.2">
      <c r="A908" s="1" t="s">
        <v>18</v>
      </c>
      <c r="B908" s="1" t="s">
        <v>75</v>
      </c>
      <c r="C908" s="5">
        <v>3110.95192</v>
      </c>
      <c r="D908" s="5">
        <v>6997.9001699999999</v>
      </c>
      <c r="E908" s="6">
        <f t="shared" si="56"/>
        <v>1.2494401552821168</v>
      </c>
      <c r="F908" s="5">
        <v>126786.24821999999</v>
      </c>
      <c r="G908" s="5">
        <v>107641.36983</v>
      </c>
      <c r="H908" s="6">
        <f t="shared" si="57"/>
        <v>-0.15100122181058417</v>
      </c>
      <c r="I908" s="5">
        <v>124655.84423</v>
      </c>
      <c r="J908" s="6">
        <f t="shared" si="58"/>
        <v>-0.13649159014644308</v>
      </c>
      <c r="K908" s="5">
        <v>1166682.43386</v>
      </c>
      <c r="L908" s="5">
        <v>972210.22184999997</v>
      </c>
      <c r="M908" s="6">
        <f t="shared" si="59"/>
        <v>-0.16668821468973649</v>
      </c>
    </row>
    <row r="909" spans="1:13" x14ac:dyDescent="0.2">
      <c r="A909" s="1" t="s">
        <v>19</v>
      </c>
      <c r="B909" s="1" t="s">
        <v>75</v>
      </c>
      <c r="C909" s="5">
        <v>1181.0167799999999</v>
      </c>
      <c r="D909" s="5">
        <v>1799.1428599999999</v>
      </c>
      <c r="E909" s="6">
        <f t="shared" si="56"/>
        <v>0.52338467197731098</v>
      </c>
      <c r="F909" s="5">
        <v>16402.382799999999</v>
      </c>
      <c r="G909" s="5">
        <v>11678.550069999999</v>
      </c>
      <c r="H909" s="6">
        <f t="shared" si="57"/>
        <v>-0.28799673727892761</v>
      </c>
      <c r="I909" s="5">
        <v>10729.97847</v>
      </c>
      <c r="J909" s="6">
        <f t="shared" si="58"/>
        <v>8.8403867971600825E-2</v>
      </c>
      <c r="K909" s="5">
        <v>203305.04164000001</v>
      </c>
      <c r="L909" s="5">
        <v>160956.84867000001</v>
      </c>
      <c r="M909" s="6">
        <f t="shared" si="59"/>
        <v>-0.20829878407534808</v>
      </c>
    </row>
    <row r="910" spans="1:13" x14ac:dyDescent="0.2">
      <c r="A910" s="1" t="s">
        <v>20</v>
      </c>
      <c r="B910" s="1" t="s">
        <v>75</v>
      </c>
      <c r="C910" s="5">
        <v>1413.43352</v>
      </c>
      <c r="D910" s="5">
        <v>594.06453999999997</v>
      </c>
      <c r="E910" s="6">
        <f t="shared" si="56"/>
        <v>-0.57970110967794231</v>
      </c>
      <c r="F910" s="5">
        <v>31751.250370000002</v>
      </c>
      <c r="G910" s="5">
        <v>23407.973910000001</v>
      </c>
      <c r="H910" s="6">
        <f t="shared" si="57"/>
        <v>-0.26277001260659327</v>
      </c>
      <c r="I910" s="5">
        <v>22596.914570000001</v>
      </c>
      <c r="J910" s="6">
        <f t="shared" si="58"/>
        <v>3.5892481581391467E-2</v>
      </c>
      <c r="K910" s="5">
        <v>291799.16470999998</v>
      </c>
      <c r="L910" s="5">
        <v>228840.70555000001</v>
      </c>
      <c r="M910" s="6">
        <f t="shared" si="59"/>
        <v>-0.21575955922481904</v>
      </c>
    </row>
    <row r="911" spans="1:13" x14ac:dyDescent="0.2">
      <c r="A911" s="1" t="s">
        <v>21</v>
      </c>
      <c r="B911" s="1" t="s">
        <v>75</v>
      </c>
      <c r="C911" s="5">
        <v>3408.6118200000001</v>
      </c>
      <c r="D911" s="5">
        <v>4322.9234399999996</v>
      </c>
      <c r="E911" s="6">
        <f t="shared" si="56"/>
        <v>0.26823577112397601</v>
      </c>
      <c r="F911" s="5">
        <v>87412.044800000003</v>
      </c>
      <c r="G911" s="5">
        <v>93243.39129</v>
      </c>
      <c r="H911" s="6">
        <f t="shared" si="57"/>
        <v>6.6711017953443363E-2</v>
      </c>
      <c r="I911" s="5">
        <v>100387.33097</v>
      </c>
      <c r="J911" s="6">
        <f t="shared" si="58"/>
        <v>-7.1163757527679561E-2</v>
      </c>
      <c r="K911" s="5">
        <v>1061153.2428600001</v>
      </c>
      <c r="L911" s="5">
        <v>885609.61710000003</v>
      </c>
      <c r="M911" s="6">
        <f t="shared" si="59"/>
        <v>-0.16542721509937452</v>
      </c>
    </row>
    <row r="912" spans="1:13" x14ac:dyDescent="0.2">
      <c r="A912" s="1" t="s">
        <v>22</v>
      </c>
      <c r="B912" s="1" t="s">
        <v>75</v>
      </c>
      <c r="C912" s="5">
        <v>621.85495000000003</v>
      </c>
      <c r="D912" s="5">
        <v>1444.3174200000001</v>
      </c>
      <c r="E912" s="6">
        <f t="shared" si="56"/>
        <v>1.3225953576473097</v>
      </c>
      <c r="F912" s="5">
        <v>47396.469490000003</v>
      </c>
      <c r="G912" s="5">
        <v>39134.381759999997</v>
      </c>
      <c r="H912" s="6">
        <f t="shared" si="57"/>
        <v>-0.17431863214502064</v>
      </c>
      <c r="I912" s="5">
        <v>34733.010159999998</v>
      </c>
      <c r="J912" s="6">
        <f t="shared" si="58"/>
        <v>0.1267201310719912</v>
      </c>
      <c r="K912" s="5">
        <v>324971.16207999998</v>
      </c>
      <c r="L912" s="5">
        <v>307969.36673000001</v>
      </c>
      <c r="M912" s="6">
        <f t="shared" si="59"/>
        <v>-5.231785873299899E-2</v>
      </c>
    </row>
    <row r="913" spans="1:13" x14ac:dyDescent="0.2">
      <c r="A913" s="1" t="s">
        <v>23</v>
      </c>
      <c r="B913" s="1" t="s">
        <v>75</v>
      </c>
      <c r="C913" s="5">
        <v>917.61107000000004</v>
      </c>
      <c r="D913" s="5">
        <v>382.6123</v>
      </c>
      <c r="E913" s="6">
        <f t="shared" si="56"/>
        <v>-0.58303434591302394</v>
      </c>
      <c r="F913" s="5">
        <v>24480.350999999999</v>
      </c>
      <c r="G913" s="5">
        <v>17635.288329999999</v>
      </c>
      <c r="H913" s="6">
        <f t="shared" si="57"/>
        <v>-0.27961456394150552</v>
      </c>
      <c r="I913" s="5">
        <v>21262.276450000001</v>
      </c>
      <c r="J913" s="6">
        <f t="shared" si="58"/>
        <v>-0.17058324533260416</v>
      </c>
      <c r="K913" s="5">
        <v>232734.50051000001</v>
      </c>
      <c r="L913" s="5">
        <v>174736.14319</v>
      </c>
      <c r="M913" s="6">
        <f t="shared" si="59"/>
        <v>-0.24920395211241131</v>
      </c>
    </row>
    <row r="914" spans="1:13" x14ac:dyDescent="0.2">
      <c r="A914" s="1" t="s">
        <v>24</v>
      </c>
      <c r="B914" s="1" t="s">
        <v>75</v>
      </c>
      <c r="C914" s="5">
        <v>2272.1545099999998</v>
      </c>
      <c r="D914" s="5">
        <v>756.63259000000005</v>
      </c>
      <c r="E914" s="6">
        <f t="shared" si="56"/>
        <v>-0.66699773863530076</v>
      </c>
      <c r="F914" s="5">
        <v>38481.649720000001</v>
      </c>
      <c r="G914" s="5">
        <v>23415.814299999998</v>
      </c>
      <c r="H914" s="6">
        <f t="shared" si="57"/>
        <v>-0.39150700475738343</v>
      </c>
      <c r="I914" s="5">
        <v>26640.68432</v>
      </c>
      <c r="J914" s="6">
        <f t="shared" si="58"/>
        <v>-0.12105056992019503</v>
      </c>
      <c r="K914" s="5">
        <v>353501.70108000003</v>
      </c>
      <c r="L914" s="5">
        <v>283695.40922999999</v>
      </c>
      <c r="M914" s="6">
        <f t="shared" si="59"/>
        <v>-0.19747087959331311</v>
      </c>
    </row>
    <row r="915" spans="1:13" x14ac:dyDescent="0.2">
      <c r="A915" s="1" t="s">
        <v>25</v>
      </c>
      <c r="B915" s="1" t="s">
        <v>75</v>
      </c>
      <c r="C915" s="5">
        <v>805.15968999999996</v>
      </c>
      <c r="D915" s="5">
        <v>1089.0304100000001</v>
      </c>
      <c r="E915" s="6">
        <f t="shared" si="56"/>
        <v>0.35256449562198044</v>
      </c>
      <c r="F915" s="5">
        <v>27715.731779999998</v>
      </c>
      <c r="G915" s="5">
        <v>27122.06294</v>
      </c>
      <c r="H915" s="6">
        <f t="shared" si="57"/>
        <v>-2.1419922977765182E-2</v>
      </c>
      <c r="I915" s="5">
        <v>24956.798279999999</v>
      </c>
      <c r="J915" s="6">
        <f t="shared" si="58"/>
        <v>8.6760514538245515E-2</v>
      </c>
      <c r="K915" s="5">
        <v>213006.55822000001</v>
      </c>
      <c r="L915" s="5">
        <v>197229.02011000001</v>
      </c>
      <c r="M915" s="6">
        <f t="shared" si="59"/>
        <v>-7.4070668254751282E-2</v>
      </c>
    </row>
    <row r="916" spans="1:13" x14ac:dyDescent="0.2">
      <c r="A916" s="1" t="s">
        <v>26</v>
      </c>
      <c r="B916" s="1" t="s">
        <v>75</v>
      </c>
      <c r="C916" s="5">
        <v>1852.0846100000001</v>
      </c>
      <c r="D916" s="5">
        <v>2728.6022899999998</v>
      </c>
      <c r="E916" s="6">
        <f t="shared" si="56"/>
        <v>0.47326006342658378</v>
      </c>
      <c r="F916" s="5">
        <v>37850.765749999999</v>
      </c>
      <c r="G916" s="5">
        <v>42258.710910000002</v>
      </c>
      <c r="H916" s="6">
        <f t="shared" si="57"/>
        <v>0.11645590446211784</v>
      </c>
      <c r="I916" s="5">
        <v>43486.069060000002</v>
      </c>
      <c r="J916" s="6">
        <f t="shared" si="58"/>
        <v>-2.8224168717263187E-2</v>
      </c>
      <c r="K916" s="5">
        <v>370829.86891000002</v>
      </c>
      <c r="L916" s="5">
        <v>360906.21282999997</v>
      </c>
      <c r="M916" s="6">
        <f t="shared" si="59"/>
        <v>-2.6760670895171312E-2</v>
      </c>
    </row>
    <row r="917" spans="1:13" x14ac:dyDescent="0.2">
      <c r="A917" s="1" t="s">
        <v>27</v>
      </c>
      <c r="B917" s="1" t="s">
        <v>75</v>
      </c>
      <c r="C917" s="5">
        <v>0.16367000000000001</v>
      </c>
      <c r="D917" s="5">
        <v>3.4</v>
      </c>
      <c r="E917" s="6">
        <f t="shared" si="56"/>
        <v>19.77350766786827</v>
      </c>
      <c r="F917" s="5">
        <v>178.40844999999999</v>
      </c>
      <c r="G917" s="5">
        <v>11.0703</v>
      </c>
      <c r="H917" s="6">
        <f t="shared" si="57"/>
        <v>-0.93794968792117195</v>
      </c>
      <c r="I917" s="5">
        <v>153.93826999999999</v>
      </c>
      <c r="J917" s="6">
        <f t="shared" si="58"/>
        <v>-0.92808610880192433</v>
      </c>
      <c r="K917" s="5">
        <v>2368.4497999999999</v>
      </c>
      <c r="L917" s="5">
        <v>1652.5562</v>
      </c>
      <c r="M917" s="6">
        <f t="shared" si="59"/>
        <v>-0.30226251787139413</v>
      </c>
    </row>
    <row r="918" spans="1:13" x14ac:dyDescent="0.2">
      <c r="A918" s="1" t="s">
        <v>28</v>
      </c>
      <c r="B918" s="1" t="s">
        <v>75</v>
      </c>
      <c r="C918" s="5">
        <v>2695.6184800000001</v>
      </c>
      <c r="D918" s="5">
        <v>1652.06458</v>
      </c>
      <c r="E918" s="6">
        <f t="shared" si="56"/>
        <v>-0.38712967274211596</v>
      </c>
      <c r="F918" s="5">
        <v>61705.054730000003</v>
      </c>
      <c r="G918" s="5">
        <v>49576.682639999999</v>
      </c>
      <c r="H918" s="6">
        <f t="shared" si="57"/>
        <v>-0.19655394753427524</v>
      </c>
      <c r="I918" s="5">
        <v>51801.54898</v>
      </c>
      <c r="J918" s="6">
        <f t="shared" si="58"/>
        <v>-4.294980331300513E-2</v>
      </c>
      <c r="K918" s="5">
        <v>511946.79278999998</v>
      </c>
      <c r="L918" s="5">
        <v>463730.33513000002</v>
      </c>
      <c r="M918" s="6">
        <f t="shared" si="59"/>
        <v>-9.4182556349714841E-2</v>
      </c>
    </row>
    <row r="919" spans="1:13" x14ac:dyDescent="0.2">
      <c r="A919" s="1" t="s">
        <v>29</v>
      </c>
      <c r="B919" s="1" t="s">
        <v>75</v>
      </c>
      <c r="C919" s="5">
        <v>600.74445000000003</v>
      </c>
      <c r="D919" s="5">
        <v>1216.18534</v>
      </c>
      <c r="E919" s="6">
        <f t="shared" si="56"/>
        <v>1.0244637133143719</v>
      </c>
      <c r="F919" s="5">
        <v>23646.705699999999</v>
      </c>
      <c r="G919" s="5">
        <v>18692.668239999999</v>
      </c>
      <c r="H919" s="6">
        <f t="shared" si="57"/>
        <v>-0.20950222508161043</v>
      </c>
      <c r="I919" s="5">
        <v>21505.731090000001</v>
      </c>
      <c r="J919" s="6">
        <f t="shared" si="58"/>
        <v>-0.13080526480255561</v>
      </c>
      <c r="K919" s="5">
        <v>214514.70185000001</v>
      </c>
      <c r="L919" s="5">
        <v>206281.00189000001</v>
      </c>
      <c r="M919" s="6">
        <f t="shared" si="59"/>
        <v>-3.8382916830369207E-2</v>
      </c>
    </row>
    <row r="920" spans="1:13" x14ac:dyDescent="0.2">
      <c r="A920" s="1" t="s">
        <v>30</v>
      </c>
      <c r="B920" s="1" t="s">
        <v>75</v>
      </c>
      <c r="C920" s="5">
        <v>0</v>
      </c>
      <c r="D920" s="5">
        <v>0</v>
      </c>
      <c r="E920" s="6" t="str">
        <f t="shared" si="56"/>
        <v/>
      </c>
      <c r="F920" s="5">
        <v>467.27647000000002</v>
      </c>
      <c r="G920" s="5">
        <v>173.97694999999999</v>
      </c>
      <c r="H920" s="6">
        <f t="shared" si="57"/>
        <v>-0.627678770129384</v>
      </c>
      <c r="I920" s="5">
        <v>266.89375000000001</v>
      </c>
      <c r="J920" s="6">
        <f t="shared" si="58"/>
        <v>-0.3481415357234855</v>
      </c>
      <c r="K920" s="5">
        <v>6425.0116099999996</v>
      </c>
      <c r="L920" s="5">
        <v>4198.7959099999998</v>
      </c>
      <c r="M920" s="6">
        <f t="shared" si="59"/>
        <v>-0.34649208984075286</v>
      </c>
    </row>
    <row r="921" spans="1:13" x14ac:dyDescent="0.2">
      <c r="A921" s="1" t="s">
        <v>31</v>
      </c>
      <c r="B921" s="1" t="s">
        <v>75</v>
      </c>
      <c r="C921" s="5">
        <v>470.15528</v>
      </c>
      <c r="D921" s="5">
        <v>359.44420000000002</v>
      </c>
      <c r="E921" s="6">
        <f t="shared" si="56"/>
        <v>-0.23547769154054798</v>
      </c>
      <c r="F921" s="5">
        <v>15627.763360000001</v>
      </c>
      <c r="G921" s="5">
        <v>12591.21639</v>
      </c>
      <c r="H921" s="6">
        <f t="shared" si="57"/>
        <v>-0.19430464232470956</v>
      </c>
      <c r="I921" s="5">
        <v>13703.595289999999</v>
      </c>
      <c r="J921" s="6">
        <f t="shared" si="58"/>
        <v>-8.117423759673803E-2</v>
      </c>
      <c r="K921" s="5">
        <v>140287.76923000001</v>
      </c>
      <c r="L921" s="5">
        <v>119185.81465</v>
      </c>
      <c r="M921" s="6">
        <f t="shared" si="59"/>
        <v>-0.15041906144650163</v>
      </c>
    </row>
    <row r="922" spans="1:13" x14ac:dyDescent="0.2">
      <c r="A922" s="1" t="s">
        <v>41</v>
      </c>
      <c r="B922" s="1" t="s">
        <v>75</v>
      </c>
      <c r="C922" s="5">
        <v>1170.96471</v>
      </c>
      <c r="D922" s="5">
        <v>347.08334000000002</v>
      </c>
      <c r="E922" s="6">
        <f t="shared" si="56"/>
        <v>-0.70359197246858107</v>
      </c>
      <c r="F922" s="5">
        <v>63654.72277</v>
      </c>
      <c r="G922" s="5">
        <v>25717.536919999999</v>
      </c>
      <c r="H922" s="6">
        <f t="shared" si="57"/>
        <v>-0.59598383590603765</v>
      </c>
      <c r="I922" s="5">
        <v>57604.020450000004</v>
      </c>
      <c r="J922" s="6">
        <f t="shared" si="58"/>
        <v>-0.55354614627423981</v>
      </c>
      <c r="K922" s="5">
        <v>514626.19705000002</v>
      </c>
      <c r="L922" s="5">
        <v>366754.02795000002</v>
      </c>
      <c r="M922" s="6">
        <f t="shared" si="59"/>
        <v>-0.28733898497132482</v>
      </c>
    </row>
    <row r="923" spans="1:13" x14ac:dyDescent="0.2">
      <c r="A923" s="1" t="s">
        <v>32</v>
      </c>
      <c r="B923" s="1" t="s">
        <v>75</v>
      </c>
      <c r="C923" s="5">
        <v>449.75819000000001</v>
      </c>
      <c r="D923" s="5">
        <v>483.97971999999999</v>
      </c>
      <c r="E923" s="6">
        <f t="shared" si="56"/>
        <v>7.6088731146841226E-2</v>
      </c>
      <c r="F923" s="5">
        <v>16268.50531</v>
      </c>
      <c r="G923" s="5">
        <v>10380.834580000001</v>
      </c>
      <c r="H923" s="6">
        <f t="shared" si="57"/>
        <v>-0.36190606437463801</v>
      </c>
      <c r="I923" s="5">
        <v>9496.0401500000007</v>
      </c>
      <c r="J923" s="6">
        <f t="shared" si="58"/>
        <v>9.3175093620470939E-2</v>
      </c>
      <c r="K923" s="5">
        <v>84018.412989999997</v>
      </c>
      <c r="L923" s="5">
        <v>72980.971239999999</v>
      </c>
      <c r="M923" s="6">
        <f t="shared" si="59"/>
        <v>-0.13136931961942311</v>
      </c>
    </row>
    <row r="924" spans="1:13" x14ac:dyDescent="0.2">
      <c r="A924" s="1" t="s">
        <v>33</v>
      </c>
      <c r="B924" s="1" t="s">
        <v>75</v>
      </c>
      <c r="C924" s="5">
        <v>93.47878</v>
      </c>
      <c r="D924" s="5">
        <v>32.432879999999997</v>
      </c>
      <c r="E924" s="6">
        <f t="shared" si="56"/>
        <v>-0.65304553610990645</v>
      </c>
      <c r="F924" s="5">
        <v>2655.77331</v>
      </c>
      <c r="G924" s="5">
        <v>2437.1199900000001</v>
      </c>
      <c r="H924" s="6">
        <f t="shared" si="57"/>
        <v>-8.233131915916414E-2</v>
      </c>
      <c r="I924" s="5">
        <v>2510.7009899999998</v>
      </c>
      <c r="J924" s="6">
        <f t="shared" si="58"/>
        <v>-2.9306954628635307E-2</v>
      </c>
      <c r="K924" s="5">
        <v>31833.596679999999</v>
      </c>
      <c r="L924" s="5">
        <v>30988.984779999999</v>
      </c>
      <c r="M924" s="6">
        <f t="shared" si="59"/>
        <v>-2.6532091503522759E-2</v>
      </c>
    </row>
    <row r="925" spans="1:13" x14ac:dyDescent="0.2">
      <c r="A925" s="2" t="s">
        <v>34</v>
      </c>
      <c r="B925" s="2" t="s">
        <v>75</v>
      </c>
      <c r="C925" s="7">
        <v>27857.690299999998</v>
      </c>
      <c r="D925" s="7">
        <v>27029.209070000001</v>
      </c>
      <c r="E925" s="8">
        <f t="shared" si="56"/>
        <v>-2.9739767406345208E-2</v>
      </c>
      <c r="F925" s="7">
        <v>759432.43818000006</v>
      </c>
      <c r="G925" s="7">
        <v>611647.12652000005</v>
      </c>
      <c r="H925" s="8">
        <f t="shared" si="57"/>
        <v>-0.19459968290816154</v>
      </c>
      <c r="I925" s="7">
        <v>663886.95366</v>
      </c>
      <c r="J925" s="8">
        <f t="shared" si="58"/>
        <v>-7.8687835108074422E-2</v>
      </c>
      <c r="K925" s="7">
        <v>7058924.0161600001</v>
      </c>
      <c r="L925" s="7">
        <v>5912309.0204800004</v>
      </c>
      <c r="M925" s="8">
        <f t="shared" si="59"/>
        <v>-0.16243481202730803</v>
      </c>
    </row>
    <row r="926" spans="1:13" x14ac:dyDescent="0.2">
      <c r="A926" s="1" t="s">
        <v>8</v>
      </c>
      <c r="B926" s="1" t="s">
        <v>76</v>
      </c>
      <c r="C926" s="5">
        <v>715.48320000000001</v>
      </c>
      <c r="D926" s="5">
        <v>0</v>
      </c>
      <c r="E926" s="6">
        <f t="shared" si="56"/>
        <v>-1</v>
      </c>
      <c r="F926" s="5">
        <v>18417.232650000002</v>
      </c>
      <c r="G926" s="5">
        <v>11053.544980000001</v>
      </c>
      <c r="H926" s="6">
        <f t="shared" si="57"/>
        <v>-0.39982595702291901</v>
      </c>
      <c r="I926" s="5">
        <v>10831.98432</v>
      </c>
      <c r="J926" s="6">
        <f t="shared" si="58"/>
        <v>2.0454300288352156E-2</v>
      </c>
      <c r="K926" s="5">
        <v>158759.95196999999</v>
      </c>
      <c r="L926" s="5">
        <v>104190.87363</v>
      </c>
      <c r="M926" s="6">
        <f t="shared" si="59"/>
        <v>-0.34372067806062079</v>
      </c>
    </row>
    <row r="927" spans="1:13" x14ac:dyDescent="0.2">
      <c r="A927" s="1" t="s">
        <v>10</v>
      </c>
      <c r="B927" s="1" t="s">
        <v>76</v>
      </c>
      <c r="C927" s="5">
        <v>21.753039999999999</v>
      </c>
      <c r="D927" s="5">
        <v>0</v>
      </c>
      <c r="E927" s="6">
        <f t="shared" si="56"/>
        <v>-1</v>
      </c>
      <c r="F927" s="5">
        <v>56.964790000000001</v>
      </c>
      <c r="G927" s="5">
        <v>60.176760000000002</v>
      </c>
      <c r="H927" s="6">
        <f t="shared" si="57"/>
        <v>5.6385181091688441E-2</v>
      </c>
      <c r="I927" s="5">
        <v>58.825249999999997</v>
      </c>
      <c r="J927" s="6">
        <f t="shared" si="58"/>
        <v>2.2974997981309198E-2</v>
      </c>
      <c r="K927" s="5">
        <v>261.13578999999999</v>
      </c>
      <c r="L927" s="5">
        <v>550.64598999999998</v>
      </c>
      <c r="M927" s="6">
        <f t="shared" si="59"/>
        <v>1.1086576834221002</v>
      </c>
    </row>
    <row r="928" spans="1:13" x14ac:dyDescent="0.2">
      <c r="A928" s="1" t="s">
        <v>11</v>
      </c>
      <c r="B928" s="1" t="s">
        <v>76</v>
      </c>
      <c r="C928" s="5">
        <v>0</v>
      </c>
      <c r="D928" s="5">
        <v>0</v>
      </c>
      <c r="E928" s="6" t="str">
        <f t="shared" si="56"/>
        <v/>
      </c>
      <c r="F928" s="5">
        <v>12.72</v>
      </c>
      <c r="G928" s="5">
        <v>13.358000000000001</v>
      </c>
      <c r="H928" s="6">
        <f t="shared" si="57"/>
        <v>5.0157232704402421E-2</v>
      </c>
      <c r="I928" s="5">
        <v>150.83578</v>
      </c>
      <c r="J928" s="6">
        <f t="shared" si="58"/>
        <v>-0.91144011056262642</v>
      </c>
      <c r="K928" s="5">
        <v>133.07740000000001</v>
      </c>
      <c r="L928" s="5">
        <v>365.16993000000002</v>
      </c>
      <c r="M928" s="6">
        <f t="shared" si="59"/>
        <v>1.7440416629720747</v>
      </c>
    </row>
    <row r="929" spans="1:13" x14ac:dyDescent="0.2">
      <c r="A929" s="1" t="s">
        <v>12</v>
      </c>
      <c r="B929" s="1" t="s">
        <v>76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1.4E-2</v>
      </c>
      <c r="L929" s="5">
        <v>2.8008199999999999</v>
      </c>
      <c r="M929" s="6">
        <f t="shared" si="59"/>
        <v>199.05857142857141</v>
      </c>
    </row>
    <row r="930" spans="1:13" x14ac:dyDescent="0.2">
      <c r="A930" s="1" t="s">
        <v>13</v>
      </c>
      <c r="B930" s="1" t="s">
        <v>76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0.05</v>
      </c>
      <c r="L930" s="5">
        <v>4.0768000000000004</v>
      </c>
      <c r="M930" s="6">
        <f t="shared" si="59"/>
        <v>80.536000000000001</v>
      </c>
    </row>
    <row r="931" spans="1:13" x14ac:dyDescent="0.2">
      <c r="A931" s="1" t="s">
        <v>14</v>
      </c>
      <c r="B931" s="1" t="s">
        <v>76</v>
      </c>
      <c r="C931" s="5">
        <v>0</v>
      </c>
      <c r="D931" s="5">
        <v>0</v>
      </c>
      <c r="E931" s="6" t="str">
        <f t="shared" si="56"/>
        <v/>
      </c>
      <c r="F931" s="5">
        <v>41.9</v>
      </c>
      <c r="G931" s="5">
        <v>8.4499999999999993</v>
      </c>
      <c r="H931" s="6">
        <f t="shared" si="57"/>
        <v>-0.79832935560859186</v>
      </c>
      <c r="I931" s="5">
        <v>8.82273</v>
      </c>
      <c r="J931" s="6">
        <f t="shared" si="58"/>
        <v>-4.2246560871748384E-2</v>
      </c>
      <c r="K931" s="5">
        <v>581.46130000000005</v>
      </c>
      <c r="L931" s="5">
        <v>348.21059000000002</v>
      </c>
      <c r="M931" s="6">
        <f t="shared" si="59"/>
        <v>-0.4011457168344652</v>
      </c>
    </row>
    <row r="932" spans="1:13" x14ac:dyDescent="0.2">
      <c r="A932" s="1" t="s">
        <v>16</v>
      </c>
      <c r="B932" s="1" t="s">
        <v>76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0.4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0</v>
      </c>
      <c r="L932" s="5">
        <v>0.4</v>
      </c>
      <c r="M932" s="6" t="str">
        <f t="shared" si="59"/>
        <v/>
      </c>
    </row>
    <row r="933" spans="1:13" x14ac:dyDescent="0.2">
      <c r="A933" s="1" t="s">
        <v>17</v>
      </c>
      <c r="B933" s="1" t="s">
        <v>76</v>
      </c>
      <c r="C933" s="5">
        <v>0</v>
      </c>
      <c r="D933" s="5">
        <v>0</v>
      </c>
      <c r="E933" s="6" t="str">
        <f t="shared" si="56"/>
        <v/>
      </c>
      <c r="F933" s="5">
        <v>0</v>
      </c>
      <c r="G933" s="5">
        <v>0</v>
      </c>
      <c r="H933" s="6" t="str">
        <f t="shared" si="57"/>
        <v/>
      </c>
      <c r="I933" s="5">
        <v>0</v>
      </c>
      <c r="J933" s="6" t="str">
        <f t="shared" si="58"/>
        <v/>
      </c>
      <c r="K933" s="5">
        <v>0.75600000000000001</v>
      </c>
      <c r="L933" s="5">
        <v>0</v>
      </c>
      <c r="M933" s="6">
        <f t="shared" si="59"/>
        <v>-1</v>
      </c>
    </row>
    <row r="934" spans="1:13" x14ac:dyDescent="0.2">
      <c r="A934" s="1" t="s">
        <v>18</v>
      </c>
      <c r="B934" s="1" t="s">
        <v>76</v>
      </c>
      <c r="C934" s="5">
        <v>0</v>
      </c>
      <c r="D934" s="5">
        <v>49.157380000000003</v>
      </c>
      <c r="E934" s="6" t="str">
        <f t="shared" ref="E934:E996" si="60">IF(C934=0,"",(D934/C934-1))</f>
        <v/>
      </c>
      <c r="F934" s="5">
        <v>479.26934999999997</v>
      </c>
      <c r="G934" s="5">
        <v>408.28683999999998</v>
      </c>
      <c r="H934" s="6">
        <f t="shared" ref="H934:H996" si="61">IF(F934=0,"",(G934/F934-1))</f>
        <v>-0.14810567377196138</v>
      </c>
      <c r="I934" s="5">
        <v>466.27609000000001</v>
      </c>
      <c r="J934" s="6">
        <f t="shared" ref="J934:J996" si="62">IF(I934=0,"",(G934/I934-1))</f>
        <v>-0.12436676733735164</v>
      </c>
      <c r="K934" s="5">
        <v>4225.9081699999997</v>
      </c>
      <c r="L934" s="5">
        <v>3567.3177300000002</v>
      </c>
      <c r="M934" s="6">
        <f t="shared" ref="M934:M996" si="63">IF(K934=0,"",(L934/K934-1))</f>
        <v>-0.15584589477721655</v>
      </c>
    </row>
    <row r="935" spans="1:13" x14ac:dyDescent="0.2">
      <c r="A935" s="1" t="s">
        <v>19</v>
      </c>
      <c r="B935" s="1" t="s">
        <v>76</v>
      </c>
      <c r="C935" s="5">
        <v>0</v>
      </c>
      <c r="D935" s="5">
        <v>0</v>
      </c>
      <c r="E935" s="6" t="str">
        <f t="shared" si="60"/>
        <v/>
      </c>
      <c r="F935" s="5">
        <v>16.301929999999999</v>
      </c>
      <c r="G935" s="5">
        <v>10.57066</v>
      </c>
      <c r="H935" s="6">
        <f t="shared" si="61"/>
        <v>-0.35157002882480781</v>
      </c>
      <c r="I935" s="5">
        <v>0</v>
      </c>
      <c r="J935" s="6" t="str">
        <f t="shared" si="62"/>
        <v/>
      </c>
      <c r="K935" s="5">
        <v>102.93407999999999</v>
      </c>
      <c r="L935" s="5">
        <v>69.764700000000005</v>
      </c>
      <c r="M935" s="6">
        <f t="shared" si="63"/>
        <v>-0.32223904852503649</v>
      </c>
    </row>
    <row r="936" spans="1:13" x14ac:dyDescent="0.2">
      <c r="A936" s="1" t="s">
        <v>20</v>
      </c>
      <c r="B936" s="1" t="s">
        <v>76</v>
      </c>
      <c r="C936" s="5">
        <v>0</v>
      </c>
      <c r="D936" s="5">
        <v>0</v>
      </c>
      <c r="E936" s="6" t="str">
        <f t="shared" si="60"/>
        <v/>
      </c>
      <c r="F936" s="5">
        <v>96.301419999999993</v>
      </c>
      <c r="G936" s="5">
        <v>58.377670000000002</v>
      </c>
      <c r="H936" s="6">
        <f t="shared" si="61"/>
        <v>-0.39380260436450465</v>
      </c>
      <c r="I936" s="5">
        <v>43.920430000000003</v>
      </c>
      <c r="J936" s="6">
        <f t="shared" si="62"/>
        <v>0.32916890841004975</v>
      </c>
      <c r="K936" s="5">
        <v>668.93912</v>
      </c>
      <c r="L936" s="5">
        <v>495.86529999999999</v>
      </c>
      <c r="M936" s="6">
        <f t="shared" si="63"/>
        <v>-0.25872880629256667</v>
      </c>
    </row>
    <row r="937" spans="1:13" x14ac:dyDescent="0.2">
      <c r="A937" s="1" t="s">
        <v>21</v>
      </c>
      <c r="B937" s="1" t="s">
        <v>76</v>
      </c>
      <c r="C937" s="5">
        <v>0</v>
      </c>
      <c r="D937" s="5">
        <v>0</v>
      </c>
      <c r="E937" s="6" t="str">
        <f t="shared" si="60"/>
        <v/>
      </c>
      <c r="F937" s="5">
        <v>9.3348200000000006</v>
      </c>
      <c r="G937" s="5">
        <v>33.667409999999997</v>
      </c>
      <c r="H937" s="6">
        <f t="shared" si="61"/>
        <v>2.6066480124951519</v>
      </c>
      <c r="I937" s="5">
        <v>0.82379000000000002</v>
      </c>
      <c r="J937" s="6">
        <f t="shared" si="62"/>
        <v>39.868922905109308</v>
      </c>
      <c r="K937" s="5">
        <v>57.078040000000001</v>
      </c>
      <c r="L937" s="5">
        <v>80.052019999999999</v>
      </c>
      <c r="M937" s="6">
        <f t="shared" si="63"/>
        <v>0.40250120711923532</v>
      </c>
    </row>
    <row r="938" spans="1:13" x14ac:dyDescent="0.2">
      <c r="A938" s="1" t="s">
        <v>22</v>
      </c>
      <c r="B938" s="1" t="s">
        <v>76</v>
      </c>
      <c r="C938" s="5">
        <v>0</v>
      </c>
      <c r="D938" s="5">
        <v>0</v>
      </c>
      <c r="E938" s="6" t="str">
        <f t="shared" si="60"/>
        <v/>
      </c>
      <c r="F938" s="5">
        <v>5.3783399999999997</v>
      </c>
      <c r="G938" s="5">
        <v>0</v>
      </c>
      <c r="H938" s="6">
        <f t="shared" si="61"/>
        <v>-1</v>
      </c>
      <c r="I938" s="5">
        <v>0</v>
      </c>
      <c r="J938" s="6" t="str">
        <f t="shared" si="62"/>
        <v/>
      </c>
      <c r="K938" s="5">
        <v>14.90897</v>
      </c>
      <c r="L938" s="5">
        <v>0.76283999999999996</v>
      </c>
      <c r="M938" s="6">
        <f t="shared" si="63"/>
        <v>-0.94883348749108753</v>
      </c>
    </row>
    <row r="939" spans="1:13" x14ac:dyDescent="0.2">
      <c r="A939" s="1" t="s">
        <v>23</v>
      </c>
      <c r="B939" s="1" t="s">
        <v>76</v>
      </c>
      <c r="C939" s="5">
        <v>0</v>
      </c>
      <c r="D939" s="5">
        <v>0</v>
      </c>
      <c r="E939" s="6" t="str">
        <f t="shared" si="60"/>
        <v/>
      </c>
      <c r="F939" s="5">
        <v>11.868</v>
      </c>
      <c r="G939" s="5">
        <v>0</v>
      </c>
      <c r="H939" s="6">
        <f t="shared" si="61"/>
        <v>-1</v>
      </c>
      <c r="I939" s="5">
        <v>7.8552</v>
      </c>
      <c r="J939" s="6">
        <f t="shared" si="62"/>
        <v>-1</v>
      </c>
      <c r="K939" s="5">
        <v>129.95050000000001</v>
      </c>
      <c r="L939" s="5">
        <v>59.799030000000002</v>
      </c>
      <c r="M939" s="6">
        <f t="shared" si="63"/>
        <v>-0.53983224381591455</v>
      </c>
    </row>
    <row r="940" spans="1:13" x14ac:dyDescent="0.2">
      <c r="A940" s="1" t="s">
        <v>24</v>
      </c>
      <c r="B940" s="1" t="s">
        <v>76</v>
      </c>
      <c r="C940" s="5">
        <v>0</v>
      </c>
      <c r="D940" s="5">
        <v>0</v>
      </c>
      <c r="E940" s="6" t="str">
        <f t="shared" si="60"/>
        <v/>
      </c>
      <c r="F940" s="5">
        <v>522.58230000000003</v>
      </c>
      <c r="G940" s="5">
        <v>399.13457</v>
      </c>
      <c r="H940" s="6">
        <f t="shared" si="61"/>
        <v>-0.23622638960408726</v>
      </c>
      <c r="I940" s="5">
        <v>713.13081</v>
      </c>
      <c r="J940" s="6">
        <f t="shared" si="62"/>
        <v>-0.44030665285657755</v>
      </c>
      <c r="K940" s="5">
        <v>6250.8566799999999</v>
      </c>
      <c r="L940" s="5">
        <v>4929.7255800000003</v>
      </c>
      <c r="M940" s="6">
        <f t="shared" si="63"/>
        <v>-0.21135200623412786</v>
      </c>
    </row>
    <row r="941" spans="1:13" x14ac:dyDescent="0.2">
      <c r="A941" s="1" t="s">
        <v>25</v>
      </c>
      <c r="B941" s="1" t="s">
        <v>76</v>
      </c>
      <c r="C941" s="5">
        <v>0</v>
      </c>
      <c r="D941" s="5">
        <v>0</v>
      </c>
      <c r="E941" s="6" t="str">
        <f t="shared" si="60"/>
        <v/>
      </c>
      <c r="F941" s="5">
        <v>14.584770000000001</v>
      </c>
      <c r="G941" s="5">
        <v>0</v>
      </c>
      <c r="H941" s="6">
        <f t="shared" si="61"/>
        <v>-1</v>
      </c>
      <c r="I941" s="5">
        <v>0</v>
      </c>
      <c r="J941" s="6" t="str">
        <f t="shared" si="62"/>
        <v/>
      </c>
      <c r="K941" s="5">
        <v>156.0309</v>
      </c>
      <c r="L941" s="5">
        <v>71.31756</v>
      </c>
      <c r="M941" s="6">
        <f t="shared" si="63"/>
        <v>-0.54292668952111411</v>
      </c>
    </row>
    <row r="942" spans="1:13" x14ac:dyDescent="0.2">
      <c r="A942" s="1" t="s">
        <v>26</v>
      </c>
      <c r="B942" s="1" t="s">
        <v>76</v>
      </c>
      <c r="C942" s="5">
        <v>0</v>
      </c>
      <c r="D942" s="5">
        <v>0</v>
      </c>
      <c r="E942" s="6" t="str">
        <f t="shared" si="60"/>
        <v/>
      </c>
      <c r="F942" s="5">
        <v>0</v>
      </c>
      <c r="G942" s="5">
        <v>14.096550000000001</v>
      </c>
      <c r="H942" s="6" t="str">
        <f t="shared" si="61"/>
        <v/>
      </c>
      <c r="I942" s="5">
        <v>0</v>
      </c>
      <c r="J942" s="6" t="str">
        <f t="shared" si="62"/>
        <v/>
      </c>
      <c r="K942" s="5">
        <v>75.834760000000003</v>
      </c>
      <c r="L942" s="5">
        <v>99.577299999999994</v>
      </c>
      <c r="M942" s="6">
        <f t="shared" si="63"/>
        <v>0.31308254947994807</v>
      </c>
    </row>
    <row r="943" spans="1:13" x14ac:dyDescent="0.2">
      <c r="A943" s="1" t="s">
        <v>28</v>
      </c>
      <c r="B943" s="1" t="s">
        <v>76</v>
      </c>
      <c r="C943" s="5">
        <v>0</v>
      </c>
      <c r="D943" s="5">
        <v>0</v>
      </c>
      <c r="E943" s="6" t="str">
        <f t="shared" si="60"/>
        <v/>
      </c>
      <c r="F943" s="5">
        <v>0</v>
      </c>
      <c r="G943" s="5">
        <v>0</v>
      </c>
      <c r="H943" s="6" t="str">
        <f t="shared" si="61"/>
        <v/>
      </c>
      <c r="I943" s="5">
        <v>0</v>
      </c>
      <c r="J943" s="6" t="str">
        <f t="shared" si="62"/>
        <v/>
      </c>
      <c r="K943" s="5">
        <v>204.04687999999999</v>
      </c>
      <c r="L943" s="5">
        <v>309.64008999999999</v>
      </c>
      <c r="M943" s="6">
        <f t="shared" si="63"/>
        <v>0.51749485216338531</v>
      </c>
    </row>
    <row r="944" spans="1:13" x14ac:dyDescent="0.2">
      <c r="A944" s="1" t="s">
        <v>29</v>
      </c>
      <c r="B944" s="1" t="s">
        <v>76</v>
      </c>
      <c r="C944" s="5">
        <v>0</v>
      </c>
      <c r="D944" s="5">
        <v>0</v>
      </c>
      <c r="E944" s="6" t="str">
        <f t="shared" si="60"/>
        <v/>
      </c>
      <c r="F944" s="5">
        <v>0</v>
      </c>
      <c r="G944" s="5">
        <v>0</v>
      </c>
      <c r="H944" s="6" t="str">
        <f t="shared" si="61"/>
        <v/>
      </c>
      <c r="I944" s="5">
        <v>0</v>
      </c>
      <c r="J944" s="6" t="str">
        <f t="shared" si="62"/>
        <v/>
      </c>
      <c r="K944" s="5">
        <v>176.53988000000001</v>
      </c>
      <c r="L944" s="5">
        <v>0</v>
      </c>
      <c r="M944" s="6">
        <f t="shared" si="63"/>
        <v>-1</v>
      </c>
    </row>
    <row r="945" spans="1:13" x14ac:dyDescent="0.2">
      <c r="A945" s="1" t="s">
        <v>31</v>
      </c>
      <c r="B945" s="1" t="s">
        <v>76</v>
      </c>
      <c r="C945" s="5">
        <v>0</v>
      </c>
      <c r="D945" s="5">
        <v>0</v>
      </c>
      <c r="E945" s="6" t="str">
        <f t="shared" si="60"/>
        <v/>
      </c>
      <c r="F945" s="5">
        <v>0</v>
      </c>
      <c r="G945" s="5">
        <v>0</v>
      </c>
      <c r="H945" s="6" t="str">
        <f t="shared" si="61"/>
        <v/>
      </c>
      <c r="I945" s="5">
        <v>1.01925</v>
      </c>
      <c r="J945" s="6">
        <f t="shared" si="62"/>
        <v>-1</v>
      </c>
      <c r="K945" s="5">
        <v>0</v>
      </c>
      <c r="L945" s="5">
        <v>1.01925</v>
      </c>
      <c r="M945" s="6" t="str">
        <f t="shared" si="63"/>
        <v/>
      </c>
    </row>
    <row r="946" spans="1:13" x14ac:dyDescent="0.2">
      <c r="A946" s="1" t="s">
        <v>33</v>
      </c>
      <c r="B946" s="1" t="s">
        <v>76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11.401479999999999</v>
      </c>
      <c r="H946" s="6" t="str">
        <f t="shared" si="61"/>
        <v/>
      </c>
      <c r="I946" s="5">
        <v>0</v>
      </c>
      <c r="J946" s="6" t="str">
        <f t="shared" si="62"/>
        <v/>
      </c>
      <c r="K946" s="5">
        <v>234.9487</v>
      </c>
      <c r="L946" s="5">
        <v>28.612539999999999</v>
      </c>
      <c r="M946" s="6">
        <f t="shared" si="63"/>
        <v>-0.87821792587062619</v>
      </c>
    </row>
    <row r="947" spans="1:13" x14ac:dyDescent="0.2">
      <c r="A947" s="2" t="s">
        <v>34</v>
      </c>
      <c r="B947" s="2" t="s">
        <v>76</v>
      </c>
      <c r="C947" s="7">
        <v>737.23623999999995</v>
      </c>
      <c r="D947" s="7">
        <v>49.157380000000003</v>
      </c>
      <c r="E947" s="8">
        <f t="shared" si="60"/>
        <v>-0.93332207868674499</v>
      </c>
      <c r="F947" s="7">
        <v>19684.43837</v>
      </c>
      <c r="G947" s="7">
        <v>12071.46492</v>
      </c>
      <c r="H947" s="8">
        <f t="shared" si="61"/>
        <v>-0.38675085907467521</v>
      </c>
      <c r="I947" s="7">
        <v>12283.49365</v>
      </c>
      <c r="J947" s="8">
        <f t="shared" si="62"/>
        <v>-1.7261272406812411E-2</v>
      </c>
      <c r="K947" s="7">
        <v>172034.42314</v>
      </c>
      <c r="L947" s="7">
        <v>115175.6317</v>
      </c>
      <c r="M947" s="8">
        <f t="shared" si="63"/>
        <v>-0.33050822272777847</v>
      </c>
    </row>
    <row r="948" spans="1:13" x14ac:dyDescent="0.2">
      <c r="A948" s="1" t="s">
        <v>8</v>
      </c>
      <c r="B948" s="1" t="s">
        <v>77</v>
      </c>
      <c r="C948" s="5">
        <v>0</v>
      </c>
      <c r="D948" s="5">
        <v>0</v>
      </c>
      <c r="E948" s="6" t="str">
        <f t="shared" si="60"/>
        <v/>
      </c>
      <c r="F948" s="5">
        <v>0</v>
      </c>
      <c r="G948" s="5">
        <v>0</v>
      </c>
      <c r="H948" s="6" t="str">
        <f t="shared" si="61"/>
        <v/>
      </c>
      <c r="I948" s="5">
        <v>1.77674</v>
      </c>
      <c r="J948" s="6">
        <f t="shared" si="62"/>
        <v>-1</v>
      </c>
      <c r="K948" s="5">
        <v>37.506999999999998</v>
      </c>
      <c r="L948" s="5">
        <v>91.308109999999999</v>
      </c>
      <c r="M948" s="6">
        <f t="shared" si="63"/>
        <v>1.4344285066787532</v>
      </c>
    </row>
    <row r="949" spans="1:13" x14ac:dyDescent="0.2">
      <c r="A949" s="1" t="s">
        <v>10</v>
      </c>
      <c r="B949" s="1" t="s">
        <v>77</v>
      </c>
      <c r="C949" s="5">
        <v>0</v>
      </c>
      <c r="D949" s="5">
        <v>0</v>
      </c>
      <c r="E949" s="6" t="str">
        <f t="shared" si="60"/>
        <v/>
      </c>
      <c r="F949" s="5">
        <v>0.01</v>
      </c>
      <c r="G949" s="5">
        <v>0.43038999999999999</v>
      </c>
      <c r="H949" s="6">
        <f t="shared" si="61"/>
        <v>42.039000000000001</v>
      </c>
      <c r="I949" s="5">
        <v>1.306E-2</v>
      </c>
      <c r="J949" s="6">
        <f t="shared" si="62"/>
        <v>31.954823889739664</v>
      </c>
      <c r="K949" s="5">
        <v>2.0281899999999999</v>
      </c>
      <c r="L949" s="5">
        <v>6.0695800000000002</v>
      </c>
      <c r="M949" s="6">
        <f t="shared" si="63"/>
        <v>1.9926091736967444</v>
      </c>
    </row>
    <row r="950" spans="1:13" x14ac:dyDescent="0.2">
      <c r="A950" s="1" t="s">
        <v>11</v>
      </c>
      <c r="B950" s="1" t="s">
        <v>77</v>
      </c>
      <c r="C950" s="5">
        <v>0</v>
      </c>
      <c r="D950" s="5">
        <v>0</v>
      </c>
      <c r="E950" s="6" t="str">
        <f t="shared" si="60"/>
        <v/>
      </c>
      <c r="F950" s="5">
        <v>5.6749999999999998</v>
      </c>
      <c r="G950" s="5">
        <v>29.378340000000001</v>
      </c>
      <c r="H950" s="6">
        <f t="shared" si="61"/>
        <v>4.1768000000000001</v>
      </c>
      <c r="I950" s="5">
        <v>23.063120000000001</v>
      </c>
      <c r="J950" s="6">
        <f t="shared" si="62"/>
        <v>0.27382331618618805</v>
      </c>
      <c r="K950" s="5">
        <v>515.24467000000004</v>
      </c>
      <c r="L950" s="5">
        <v>142.07744</v>
      </c>
      <c r="M950" s="6">
        <f t="shared" si="63"/>
        <v>-0.72425247989464892</v>
      </c>
    </row>
    <row r="951" spans="1:13" x14ac:dyDescent="0.2">
      <c r="A951" s="1" t="s">
        <v>12</v>
      </c>
      <c r="B951" s="1" t="s">
        <v>77</v>
      </c>
      <c r="C951" s="5">
        <v>0</v>
      </c>
      <c r="D951" s="5">
        <v>0</v>
      </c>
      <c r="E951" s="6" t="str">
        <f t="shared" si="60"/>
        <v/>
      </c>
      <c r="F951" s="5">
        <v>0</v>
      </c>
      <c r="G951" s="5">
        <v>0</v>
      </c>
      <c r="H951" s="6" t="str">
        <f t="shared" si="61"/>
        <v/>
      </c>
      <c r="I951" s="5">
        <v>0</v>
      </c>
      <c r="J951" s="6" t="str">
        <f t="shared" si="62"/>
        <v/>
      </c>
      <c r="K951" s="5">
        <v>0</v>
      </c>
      <c r="L951" s="5">
        <v>0</v>
      </c>
      <c r="M951" s="6" t="str">
        <f t="shared" si="63"/>
        <v/>
      </c>
    </row>
    <row r="952" spans="1:13" x14ac:dyDescent="0.2">
      <c r="A952" s="1" t="s">
        <v>13</v>
      </c>
      <c r="B952" s="1" t="s">
        <v>77</v>
      </c>
      <c r="C952" s="5">
        <v>0</v>
      </c>
      <c r="D952" s="5">
        <v>0</v>
      </c>
      <c r="E952" s="6" t="str">
        <f t="shared" si="60"/>
        <v/>
      </c>
      <c r="F952" s="5">
        <v>0</v>
      </c>
      <c r="G952" s="5">
        <v>0</v>
      </c>
      <c r="H952" s="6" t="str">
        <f t="shared" si="61"/>
        <v/>
      </c>
      <c r="I952" s="5">
        <v>0</v>
      </c>
      <c r="J952" s="6" t="str">
        <f t="shared" si="62"/>
        <v/>
      </c>
      <c r="K952" s="5">
        <v>0</v>
      </c>
      <c r="L952" s="5">
        <v>0.14000000000000001</v>
      </c>
      <c r="M952" s="6" t="str">
        <f t="shared" si="63"/>
        <v/>
      </c>
    </row>
    <row r="953" spans="1:13" x14ac:dyDescent="0.2">
      <c r="A953" s="1" t="s">
        <v>14</v>
      </c>
      <c r="B953" s="1" t="s">
        <v>77</v>
      </c>
      <c r="C953" s="5">
        <v>0</v>
      </c>
      <c r="D953" s="5">
        <v>0</v>
      </c>
      <c r="E953" s="6" t="str">
        <f t="shared" si="60"/>
        <v/>
      </c>
      <c r="F953" s="5">
        <v>3.4125899999999998</v>
      </c>
      <c r="G953" s="5">
        <v>12.39227</v>
      </c>
      <c r="H953" s="6">
        <f t="shared" si="61"/>
        <v>2.6313386606653602</v>
      </c>
      <c r="I953" s="5">
        <v>78.700950000000006</v>
      </c>
      <c r="J953" s="6">
        <f t="shared" si="62"/>
        <v>-0.8425397660384023</v>
      </c>
      <c r="K953" s="5">
        <v>60.751060000000003</v>
      </c>
      <c r="L953" s="5">
        <v>151.62482</v>
      </c>
      <c r="M953" s="6">
        <f t="shared" si="63"/>
        <v>1.4958382619167465</v>
      </c>
    </row>
    <row r="954" spans="1:13" x14ac:dyDescent="0.2">
      <c r="A954" s="1" t="s">
        <v>15</v>
      </c>
      <c r="B954" s="1" t="s">
        <v>77</v>
      </c>
      <c r="C954" s="5">
        <v>0</v>
      </c>
      <c r="D954" s="5">
        <v>0</v>
      </c>
      <c r="E954" s="6" t="str">
        <f t="shared" si="60"/>
        <v/>
      </c>
      <c r="F954" s="5">
        <v>122.958</v>
      </c>
      <c r="G954" s="5">
        <v>0</v>
      </c>
      <c r="H954" s="6">
        <f t="shared" si="61"/>
        <v>-1</v>
      </c>
      <c r="I954" s="5">
        <v>0</v>
      </c>
      <c r="J954" s="6" t="str">
        <f t="shared" si="62"/>
        <v/>
      </c>
      <c r="K954" s="5">
        <v>181.73877999999999</v>
      </c>
      <c r="L954" s="5">
        <v>27.93</v>
      </c>
      <c r="M954" s="6">
        <f t="shared" si="63"/>
        <v>-0.84631788548376963</v>
      </c>
    </row>
    <row r="955" spans="1:13" x14ac:dyDescent="0.2">
      <c r="A955" s="1" t="s">
        <v>17</v>
      </c>
      <c r="B955" s="1" t="s">
        <v>77</v>
      </c>
      <c r="C955" s="5">
        <v>0</v>
      </c>
      <c r="D955" s="5">
        <v>0</v>
      </c>
      <c r="E955" s="6" t="str">
        <f t="shared" si="60"/>
        <v/>
      </c>
      <c r="F955" s="5">
        <v>1.8505199999999999</v>
      </c>
      <c r="G955" s="5">
        <v>1.3278300000000001</v>
      </c>
      <c r="H955" s="6">
        <f t="shared" si="61"/>
        <v>-0.28245574216976843</v>
      </c>
      <c r="I955" s="5">
        <v>0.38973000000000002</v>
      </c>
      <c r="J955" s="6">
        <f t="shared" si="62"/>
        <v>2.4070510353321528</v>
      </c>
      <c r="K955" s="5">
        <v>3.2368600000000001</v>
      </c>
      <c r="L955" s="5">
        <v>21.445830000000001</v>
      </c>
      <c r="M955" s="6">
        <f t="shared" si="63"/>
        <v>5.6255043468052373</v>
      </c>
    </row>
    <row r="956" spans="1:13" x14ac:dyDescent="0.2">
      <c r="A956" s="1" t="s">
        <v>18</v>
      </c>
      <c r="B956" s="1" t="s">
        <v>77</v>
      </c>
      <c r="C956" s="5">
        <v>0</v>
      </c>
      <c r="D956" s="5">
        <v>0</v>
      </c>
      <c r="E956" s="6" t="str">
        <f t="shared" si="60"/>
        <v/>
      </c>
      <c r="F956" s="5">
        <v>7.5849799999999998</v>
      </c>
      <c r="G956" s="5">
        <v>0.12953000000000001</v>
      </c>
      <c r="H956" s="6">
        <f t="shared" si="61"/>
        <v>-0.98292282906480966</v>
      </c>
      <c r="I956" s="5">
        <v>2.9788100000000002</v>
      </c>
      <c r="J956" s="6">
        <f t="shared" si="62"/>
        <v>-0.95651619270782628</v>
      </c>
      <c r="K956" s="5">
        <v>178.70670999999999</v>
      </c>
      <c r="L956" s="5">
        <v>45.566070000000003</v>
      </c>
      <c r="M956" s="6">
        <f t="shared" si="63"/>
        <v>-0.74502317232520254</v>
      </c>
    </row>
    <row r="957" spans="1:13" x14ac:dyDescent="0.2">
      <c r="A957" s="1" t="s">
        <v>19</v>
      </c>
      <c r="B957" s="1" t="s">
        <v>77</v>
      </c>
      <c r="C957" s="5">
        <v>1374.18623</v>
      </c>
      <c r="D957" s="5">
        <v>1667.7208700000001</v>
      </c>
      <c r="E957" s="6">
        <f t="shared" si="60"/>
        <v>0.21360615729645316</v>
      </c>
      <c r="F957" s="5">
        <v>31802.463889999999</v>
      </c>
      <c r="G957" s="5">
        <v>19185.156370000001</v>
      </c>
      <c r="H957" s="6">
        <f t="shared" si="61"/>
        <v>-0.39673993699486276</v>
      </c>
      <c r="I957" s="5">
        <v>21375.945790000002</v>
      </c>
      <c r="J957" s="6">
        <f t="shared" si="62"/>
        <v>-0.10248853742064068</v>
      </c>
      <c r="K957" s="5">
        <v>216122.67712000001</v>
      </c>
      <c r="L957" s="5">
        <v>189602.71119999999</v>
      </c>
      <c r="M957" s="6">
        <f t="shared" si="63"/>
        <v>-0.1227079280776957</v>
      </c>
    </row>
    <row r="958" spans="1:13" x14ac:dyDescent="0.2">
      <c r="A958" s="1" t="s">
        <v>20</v>
      </c>
      <c r="B958" s="1" t="s">
        <v>77</v>
      </c>
      <c r="C958" s="5">
        <v>0</v>
      </c>
      <c r="D958" s="5">
        <v>0</v>
      </c>
      <c r="E958" s="6" t="str">
        <f t="shared" si="60"/>
        <v/>
      </c>
      <c r="F958" s="5">
        <v>3.7650000000000001</v>
      </c>
      <c r="G958" s="5">
        <v>0</v>
      </c>
      <c r="H958" s="6">
        <f t="shared" si="61"/>
        <v>-1</v>
      </c>
      <c r="I958" s="5">
        <v>2.3050000000000002</v>
      </c>
      <c r="J958" s="6">
        <f t="shared" si="62"/>
        <v>-1</v>
      </c>
      <c r="K958" s="5">
        <v>68.027969999999996</v>
      </c>
      <c r="L958" s="5">
        <v>61.46452</v>
      </c>
      <c r="M958" s="6">
        <f t="shared" si="63"/>
        <v>-9.6481638361397448E-2</v>
      </c>
    </row>
    <row r="959" spans="1:13" x14ac:dyDescent="0.2">
      <c r="A959" s="1" t="s">
        <v>21</v>
      </c>
      <c r="B959" s="1" t="s">
        <v>77</v>
      </c>
      <c r="C959" s="5">
        <v>99.981399999999994</v>
      </c>
      <c r="D959" s="5">
        <v>3.3171599999999999</v>
      </c>
      <c r="E959" s="6">
        <f t="shared" si="60"/>
        <v>-0.96682222893458181</v>
      </c>
      <c r="F959" s="5">
        <v>664.69479000000001</v>
      </c>
      <c r="G959" s="5">
        <v>285.63513</v>
      </c>
      <c r="H959" s="6">
        <f t="shared" si="61"/>
        <v>-0.57027626168094381</v>
      </c>
      <c r="I959" s="5">
        <v>352.57522999999998</v>
      </c>
      <c r="J959" s="6">
        <f t="shared" si="62"/>
        <v>-0.18986047318185106</v>
      </c>
      <c r="K959" s="5">
        <v>4104.9021300000004</v>
      </c>
      <c r="L959" s="5">
        <v>2397.2774100000001</v>
      </c>
      <c r="M959" s="6">
        <f t="shared" si="63"/>
        <v>-0.41599645154024656</v>
      </c>
    </row>
    <row r="960" spans="1:13" x14ac:dyDescent="0.2">
      <c r="A960" s="1" t="s">
        <v>22</v>
      </c>
      <c r="B960" s="1" t="s">
        <v>77</v>
      </c>
      <c r="C960" s="5">
        <v>0</v>
      </c>
      <c r="D960" s="5">
        <v>0</v>
      </c>
      <c r="E960" s="6" t="str">
        <f t="shared" si="60"/>
        <v/>
      </c>
      <c r="F960" s="5">
        <v>11.025779999999999</v>
      </c>
      <c r="G960" s="5">
        <v>0</v>
      </c>
      <c r="H960" s="6">
        <f t="shared" si="61"/>
        <v>-1</v>
      </c>
      <c r="I960" s="5">
        <v>74.046530000000004</v>
      </c>
      <c r="J960" s="6">
        <f t="shared" si="62"/>
        <v>-1</v>
      </c>
      <c r="K960" s="5">
        <v>66.183419999999998</v>
      </c>
      <c r="L960" s="5">
        <v>142.60202000000001</v>
      </c>
      <c r="M960" s="6">
        <f t="shared" si="63"/>
        <v>1.1546487020465248</v>
      </c>
    </row>
    <row r="961" spans="1:13" x14ac:dyDescent="0.2">
      <c r="A961" s="1" t="s">
        <v>23</v>
      </c>
      <c r="B961" s="1" t="s">
        <v>77</v>
      </c>
      <c r="C961" s="5">
        <v>0</v>
      </c>
      <c r="D961" s="5">
        <v>0</v>
      </c>
      <c r="E961" s="6" t="str">
        <f t="shared" si="60"/>
        <v/>
      </c>
      <c r="F961" s="5">
        <v>244.65804</v>
      </c>
      <c r="G961" s="5">
        <v>80.258359999999996</v>
      </c>
      <c r="H961" s="6">
        <f t="shared" si="61"/>
        <v>-0.6719569894371753</v>
      </c>
      <c r="I961" s="5">
        <v>55.729500000000002</v>
      </c>
      <c r="J961" s="6">
        <f t="shared" si="62"/>
        <v>0.44014139728510027</v>
      </c>
      <c r="K961" s="5">
        <v>2453.9310999999998</v>
      </c>
      <c r="L961" s="5">
        <v>775.97179000000006</v>
      </c>
      <c r="M961" s="6">
        <f t="shared" si="63"/>
        <v>-0.68378419834199899</v>
      </c>
    </row>
    <row r="962" spans="1:13" x14ac:dyDescent="0.2">
      <c r="A962" s="1" t="s">
        <v>24</v>
      </c>
      <c r="B962" s="1" t="s">
        <v>77</v>
      </c>
      <c r="C962" s="5">
        <v>0</v>
      </c>
      <c r="D962" s="5">
        <v>0</v>
      </c>
      <c r="E962" s="6" t="str">
        <f t="shared" si="60"/>
        <v/>
      </c>
      <c r="F962" s="5">
        <v>465.38189999999997</v>
      </c>
      <c r="G962" s="5">
        <v>111.374</v>
      </c>
      <c r="H962" s="6">
        <f t="shared" si="61"/>
        <v>-0.76068257059417221</v>
      </c>
      <c r="I962" s="5">
        <v>251.40402</v>
      </c>
      <c r="J962" s="6">
        <f t="shared" si="62"/>
        <v>-0.5569919685452922</v>
      </c>
      <c r="K962" s="5">
        <v>4641.0526799999998</v>
      </c>
      <c r="L962" s="5">
        <v>5585.4598800000003</v>
      </c>
      <c r="M962" s="6">
        <f t="shared" si="63"/>
        <v>0.20348986859593254</v>
      </c>
    </row>
    <row r="963" spans="1:13" x14ac:dyDescent="0.2">
      <c r="A963" s="1" t="s">
        <v>25</v>
      </c>
      <c r="B963" s="1" t="s">
        <v>77</v>
      </c>
      <c r="C963" s="5">
        <v>0</v>
      </c>
      <c r="D963" s="5">
        <v>0</v>
      </c>
      <c r="E963" s="6" t="str">
        <f t="shared" si="60"/>
        <v/>
      </c>
      <c r="F963" s="5">
        <v>0</v>
      </c>
      <c r="G963" s="5">
        <v>2.3681999999999999</v>
      </c>
      <c r="H963" s="6" t="str">
        <f t="shared" si="61"/>
        <v/>
      </c>
      <c r="I963" s="5">
        <v>0</v>
      </c>
      <c r="J963" s="6" t="str">
        <f t="shared" si="62"/>
        <v/>
      </c>
      <c r="K963" s="5">
        <v>0</v>
      </c>
      <c r="L963" s="5">
        <v>10.14085</v>
      </c>
      <c r="M963" s="6" t="str">
        <f t="shared" si="63"/>
        <v/>
      </c>
    </row>
    <row r="964" spans="1:13" x14ac:dyDescent="0.2">
      <c r="A964" s="1" t="s">
        <v>26</v>
      </c>
      <c r="B964" s="1" t="s">
        <v>77</v>
      </c>
      <c r="C964" s="5">
        <v>17.378799999999998</v>
      </c>
      <c r="D964" s="5">
        <v>0</v>
      </c>
      <c r="E964" s="6">
        <f t="shared" si="60"/>
        <v>-1</v>
      </c>
      <c r="F964" s="5">
        <v>318.24200999999999</v>
      </c>
      <c r="G964" s="5">
        <v>99.739320000000006</v>
      </c>
      <c r="H964" s="6">
        <f t="shared" si="61"/>
        <v>-0.68659285428721373</v>
      </c>
      <c r="I964" s="5">
        <v>155.58174</v>
      </c>
      <c r="J964" s="6">
        <f t="shared" si="62"/>
        <v>-0.35892656811782664</v>
      </c>
      <c r="K964" s="5">
        <v>1835.2073</v>
      </c>
      <c r="L964" s="5">
        <v>1213.0697600000001</v>
      </c>
      <c r="M964" s="6">
        <f t="shared" si="63"/>
        <v>-0.33900123435646745</v>
      </c>
    </row>
    <row r="965" spans="1:13" x14ac:dyDescent="0.2">
      <c r="A965" s="1" t="s">
        <v>28</v>
      </c>
      <c r="B965" s="1" t="s">
        <v>77</v>
      </c>
      <c r="C965" s="5">
        <v>0</v>
      </c>
      <c r="D965" s="5">
        <v>0</v>
      </c>
      <c r="E965" s="6" t="str">
        <f t="shared" si="60"/>
        <v/>
      </c>
      <c r="F965" s="5">
        <v>21.022120000000001</v>
      </c>
      <c r="G965" s="5">
        <v>19.204000000000001</v>
      </c>
      <c r="H965" s="6">
        <f t="shared" si="61"/>
        <v>-8.6486044223893721E-2</v>
      </c>
      <c r="I965" s="5">
        <v>42.8352</v>
      </c>
      <c r="J965" s="6">
        <f t="shared" si="62"/>
        <v>-0.55167712535484836</v>
      </c>
      <c r="K965" s="5">
        <v>320.33062000000001</v>
      </c>
      <c r="L965" s="5">
        <v>381.53480999999999</v>
      </c>
      <c r="M965" s="6">
        <f t="shared" si="63"/>
        <v>0.19106568707043992</v>
      </c>
    </row>
    <row r="966" spans="1:13" x14ac:dyDescent="0.2">
      <c r="A966" s="1" t="s">
        <v>29</v>
      </c>
      <c r="B966" s="1" t="s">
        <v>77</v>
      </c>
      <c r="C966" s="5">
        <v>0</v>
      </c>
      <c r="D966" s="5">
        <v>22.56</v>
      </c>
      <c r="E966" s="6" t="str">
        <f t="shared" si="60"/>
        <v/>
      </c>
      <c r="F966" s="5">
        <v>557.87950000000001</v>
      </c>
      <c r="G966" s="5">
        <v>93.06</v>
      </c>
      <c r="H966" s="6">
        <f t="shared" si="61"/>
        <v>-0.83318978381532216</v>
      </c>
      <c r="I966" s="5">
        <v>382.96</v>
      </c>
      <c r="J966" s="6">
        <f t="shared" si="62"/>
        <v>-0.75699811990808441</v>
      </c>
      <c r="K966" s="5">
        <v>3691.3649999999998</v>
      </c>
      <c r="L966" s="5">
        <v>2958.2465900000002</v>
      </c>
      <c r="M966" s="6">
        <f t="shared" si="63"/>
        <v>-0.19860360869217741</v>
      </c>
    </row>
    <row r="967" spans="1:13" x14ac:dyDescent="0.2">
      <c r="A967" s="1" t="s">
        <v>31</v>
      </c>
      <c r="B967" s="1" t="s">
        <v>77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174.37905000000001</v>
      </c>
      <c r="H967" s="6" t="str">
        <f t="shared" si="61"/>
        <v/>
      </c>
      <c r="I967" s="5">
        <v>299.20256000000001</v>
      </c>
      <c r="J967" s="6">
        <f t="shared" si="62"/>
        <v>-0.41718730615139121</v>
      </c>
      <c r="K967" s="5">
        <v>218.02753000000001</v>
      </c>
      <c r="L967" s="5">
        <v>1788.9727600000001</v>
      </c>
      <c r="M967" s="6">
        <f t="shared" si="63"/>
        <v>7.2052608677445455</v>
      </c>
    </row>
    <row r="968" spans="1:13" x14ac:dyDescent="0.2">
      <c r="A968" s="1" t="s">
        <v>32</v>
      </c>
      <c r="B968" s="1" t="s">
        <v>77</v>
      </c>
      <c r="C968" s="5">
        <v>0</v>
      </c>
      <c r="D968" s="5">
        <v>0</v>
      </c>
      <c r="E968" s="6" t="str">
        <f t="shared" si="60"/>
        <v/>
      </c>
      <c r="F968" s="5">
        <v>59.904690000000002</v>
      </c>
      <c r="G968" s="5">
        <v>9.1999999999999993</v>
      </c>
      <c r="H968" s="6">
        <f t="shared" si="61"/>
        <v>-0.84642270914013573</v>
      </c>
      <c r="I968" s="5">
        <v>11.375</v>
      </c>
      <c r="J968" s="6">
        <f t="shared" si="62"/>
        <v>-0.19120879120879131</v>
      </c>
      <c r="K968" s="5">
        <v>999.46118000000001</v>
      </c>
      <c r="L968" s="5">
        <v>693.05909999999994</v>
      </c>
      <c r="M968" s="6">
        <f t="shared" si="63"/>
        <v>-0.30656726457349759</v>
      </c>
    </row>
    <row r="969" spans="1:13" x14ac:dyDescent="0.2">
      <c r="A969" s="2" t="s">
        <v>34</v>
      </c>
      <c r="B969" s="2" t="s">
        <v>77</v>
      </c>
      <c r="C969" s="7">
        <v>1491.5464300000001</v>
      </c>
      <c r="D969" s="7">
        <v>1693.5980300000001</v>
      </c>
      <c r="E969" s="8">
        <f t="shared" si="60"/>
        <v>0.1354645057881303</v>
      </c>
      <c r="F969" s="7">
        <v>34290.528810000003</v>
      </c>
      <c r="G969" s="7">
        <v>20104.032790000001</v>
      </c>
      <c r="H969" s="8">
        <f t="shared" si="61"/>
        <v>-0.41371470526470433</v>
      </c>
      <c r="I969" s="7">
        <v>23110.882979999998</v>
      </c>
      <c r="J969" s="8">
        <f t="shared" si="62"/>
        <v>-0.13010537903731789</v>
      </c>
      <c r="K969" s="7">
        <v>235500.37932000001</v>
      </c>
      <c r="L969" s="7">
        <v>206096.67254</v>
      </c>
      <c r="M969" s="8">
        <f t="shared" si="63"/>
        <v>-0.12485630326754582</v>
      </c>
    </row>
    <row r="970" spans="1:13" x14ac:dyDescent="0.2">
      <c r="A970" s="1" t="s">
        <v>11</v>
      </c>
      <c r="B970" s="1" t="s">
        <v>78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15.388</v>
      </c>
      <c r="L970" s="5">
        <v>0</v>
      </c>
      <c r="M970" s="6">
        <f t="shared" si="63"/>
        <v>-1</v>
      </c>
    </row>
    <row r="971" spans="1:13" x14ac:dyDescent="0.2">
      <c r="A971" s="1" t="s">
        <v>12</v>
      </c>
      <c r="B971" s="1" t="s">
        <v>78</v>
      </c>
      <c r="C971" s="5">
        <v>0</v>
      </c>
      <c r="D971" s="5">
        <v>0</v>
      </c>
      <c r="E971" s="6" t="str">
        <f t="shared" si="60"/>
        <v/>
      </c>
      <c r="F971" s="5">
        <v>50.27</v>
      </c>
      <c r="G971" s="5">
        <v>0</v>
      </c>
      <c r="H971" s="6">
        <f t="shared" si="61"/>
        <v>-1</v>
      </c>
      <c r="I971" s="5">
        <v>0</v>
      </c>
      <c r="J971" s="6" t="str">
        <f t="shared" si="62"/>
        <v/>
      </c>
      <c r="K971" s="5">
        <v>50.27</v>
      </c>
      <c r="L971" s="5">
        <v>0</v>
      </c>
      <c r="M971" s="6">
        <f t="shared" si="63"/>
        <v>-1</v>
      </c>
    </row>
    <row r="972" spans="1:13" x14ac:dyDescent="0.2">
      <c r="A972" s="1" t="s">
        <v>20</v>
      </c>
      <c r="B972" s="1" t="s">
        <v>78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16.603999999999999</v>
      </c>
      <c r="L972" s="5">
        <v>0</v>
      </c>
      <c r="M972" s="6">
        <f t="shared" si="63"/>
        <v>-1</v>
      </c>
    </row>
    <row r="973" spans="1:13" x14ac:dyDescent="0.2">
      <c r="A973" s="1" t="s">
        <v>21</v>
      </c>
      <c r="B973" s="1" t="s">
        <v>78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</v>
      </c>
      <c r="L973" s="5">
        <v>0</v>
      </c>
      <c r="M973" s="6" t="str">
        <f t="shared" si="63"/>
        <v/>
      </c>
    </row>
    <row r="974" spans="1:13" x14ac:dyDescent="0.2">
      <c r="A974" s="1" t="s">
        <v>24</v>
      </c>
      <c r="B974" s="1" t="s">
        <v>78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14.47649</v>
      </c>
      <c r="L974" s="5">
        <v>0</v>
      </c>
      <c r="M974" s="6">
        <f t="shared" si="63"/>
        <v>-1</v>
      </c>
    </row>
    <row r="975" spans="1:13" x14ac:dyDescent="0.2">
      <c r="A975" s="1" t="s">
        <v>28</v>
      </c>
      <c r="B975" s="1" t="s">
        <v>78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675</v>
      </c>
      <c r="L975" s="5">
        <v>0</v>
      </c>
      <c r="M975" s="6">
        <f t="shared" si="63"/>
        <v>-1</v>
      </c>
    </row>
    <row r="976" spans="1:13" x14ac:dyDescent="0.2">
      <c r="A976" s="1" t="s">
        <v>29</v>
      </c>
      <c r="B976" s="1" t="s">
        <v>78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229.29966999999999</v>
      </c>
      <c r="L976" s="5">
        <v>0</v>
      </c>
      <c r="M976" s="6">
        <f t="shared" si="63"/>
        <v>-1</v>
      </c>
    </row>
    <row r="977" spans="1:13" x14ac:dyDescent="0.2">
      <c r="A977" s="2" t="s">
        <v>34</v>
      </c>
      <c r="B977" s="2" t="s">
        <v>78</v>
      </c>
      <c r="C977" s="7">
        <v>0</v>
      </c>
      <c r="D977" s="7">
        <v>0</v>
      </c>
      <c r="E977" s="8" t="str">
        <f t="shared" si="60"/>
        <v/>
      </c>
      <c r="F977" s="7">
        <v>50.27</v>
      </c>
      <c r="G977" s="7">
        <v>0</v>
      </c>
      <c r="H977" s="8">
        <f t="shared" si="61"/>
        <v>-1</v>
      </c>
      <c r="I977" s="7">
        <v>0</v>
      </c>
      <c r="J977" s="8" t="str">
        <f t="shared" si="62"/>
        <v/>
      </c>
      <c r="K977" s="7">
        <v>1001.0381599999999</v>
      </c>
      <c r="L977" s="7">
        <v>0</v>
      </c>
      <c r="M977" s="8">
        <f t="shared" si="63"/>
        <v>-1</v>
      </c>
    </row>
    <row r="978" spans="1:13" x14ac:dyDescent="0.2">
      <c r="A978" s="1" t="s">
        <v>8</v>
      </c>
      <c r="B978" s="1" t="s">
        <v>79</v>
      </c>
      <c r="C978" s="5">
        <v>0</v>
      </c>
      <c r="D978" s="5">
        <v>0</v>
      </c>
      <c r="E978" s="6" t="str">
        <f t="shared" si="60"/>
        <v/>
      </c>
      <c r="F978" s="5">
        <v>11.28168</v>
      </c>
      <c r="G978" s="5">
        <v>18.424900000000001</v>
      </c>
      <c r="H978" s="6">
        <f t="shared" si="61"/>
        <v>0.63316988249976958</v>
      </c>
      <c r="I978" s="5">
        <v>0</v>
      </c>
      <c r="J978" s="6" t="str">
        <f t="shared" si="62"/>
        <v/>
      </c>
      <c r="K978" s="5">
        <v>133.45994999999999</v>
      </c>
      <c r="L978" s="5">
        <v>41.533700000000003</v>
      </c>
      <c r="M978" s="6">
        <f t="shared" si="63"/>
        <v>-0.6887927801561442</v>
      </c>
    </row>
    <row r="979" spans="1:13" x14ac:dyDescent="0.2">
      <c r="A979" s="1" t="s">
        <v>10</v>
      </c>
      <c r="B979" s="1" t="s">
        <v>79</v>
      </c>
      <c r="C979" s="5">
        <v>0</v>
      </c>
      <c r="D979" s="5">
        <v>0</v>
      </c>
      <c r="E979" s="6" t="str">
        <f t="shared" si="60"/>
        <v/>
      </c>
      <c r="F979" s="5">
        <v>11.136850000000001</v>
      </c>
      <c r="G979" s="5">
        <v>0</v>
      </c>
      <c r="H979" s="6">
        <f t="shared" si="61"/>
        <v>-1</v>
      </c>
      <c r="I979" s="5">
        <v>0</v>
      </c>
      <c r="J979" s="6" t="str">
        <f t="shared" si="62"/>
        <v/>
      </c>
      <c r="K979" s="5">
        <v>62.754849999999998</v>
      </c>
      <c r="L979" s="5">
        <v>46.835749999999997</v>
      </c>
      <c r="M979" s="6">
        <f t="shared" si="63"/>
        <v>-0.25367123019177007</v>
      </c>
    </row>
    <row r="980" spans="1:13" x14ac:dyDescent="0.2">
      <c r="A980" s="1" t="s">
        <v>11</v>
      </c>
      <c r="B980" s="1" t="s">
        <v>79</v>
      </c>
      <c r="C980" s="5">
        <v>0</v>
      </c>
      <c r="D980" s="5">
        <v>0</v>
      </c>
      <c r="E980" s="6" t="str">
        <f t="shared" si="60"/>
        <v/>
      </c>
      <c r="F980" s="5">
        <v>59.907690000000002</v>
      </c>
      <c r="G980" s="5">
        <v>70.7547</v>
      </c>
      <c r="H980" s="6">
        <f t="shared" si="61"/>
        <v>0.18106206398544145</v>
      </c>
      <c r="I980" s="5">
        <v>4</v>
      </c>
      <c r="J980" s="6">
        <f t="shared" si="62"/>
        <v>16.688675</v>
      </c>
      <c r="K980" s="5">
        <v>320.62993999999998</v>
      </c>
      <c r="L980" s="5">
        <v>155.18557000000001</v>
      </c>
      <c r="M980" s="6">
        <f t="shared" si="63"/>
        <v>-0.51599788216908249</v>
      </c>
    </row>
    <row r="981" spans="1:13" x14ac:dyDescent="0.2">
      <c r="A981" s="1" t="s">
        <v>12</v>
      </c>
      <c r="B981" s="1" t="s">
        <v>79</v>
      </c>
      <c r="C981" s="5">
        <v>0</v>
      </c>
      <c r="D981" s="5">
        <v>0</v>
      </c>
      <c r="E981" s="6" t="str">
        <f t="shared" si="60"/>
        <v/>
      </c>
      <c r="F981" s="5">
        <v>22.5184</v>
      </c>
      <c r="G981" s="5">
        <v>27.185310000000001</v>
      </c>
      <c r="H981" s="6">
        <f t="shared" si="61"/>
        <v>0.20724873880915173</v>
      </c>
      <c r="I981" s="5">
        <v>50.200069999999997</v>
      </c>
      <c r="J981" s="6">
        <f t="shared" si="62"/>
        <v>-0.45846071529382326</v>
      </c>
      <c r="K981" s="5">
        <v>106.9187</v>
      </c>
      <c r="L981" s="5">
        <v>198.25122999999999</v>
      </c>
      <c r="M981" s="6">
        <f t="shared" si="63"/>
        <v>0.85422409737492133</v>
      </c>
    </row>
    <row r="982" spans="1:13" x14ac:dyDescent="0.2">
      <c r="A982" s="1" t="s">
        <v>14</v>
      </c>
      <c r="B982" s="1" t="s">
        <v>79</v>
      </c>
      <c r="C982" s="5">
        <v>0</v>
      </c>
      <c r="D982" s="5">
        <v>0</v>
      </c>
      <c r="E982" s="6" t="str">
        <f t="shared" si="60"/>
        <v/>
      </c>
      <c r="F982" s="5">
        <v>50.541240000000002</v>
      </c>
      <c r="G982" s="5">
        <v>56.717219999999998</v>
      </c>
      <c r="H982" s="6">
        <f t="shared" si="61"/>
        <v>0.12219684360731931</v>
      </c>
      <c r="I982" s="5">
        <v>103.12381999999999</v>
      </c>
      <c r="J982" s="6">
        <f t="shared" si="62"/>
        <v>-0.45000854312805716</v>
      </c>
      <c r="K982" s="5">
        <v>783.03954999999996</v>
      </c>
      <c r="L982" s="5">
        <v>763.91342999999995</v>
      </c>
      <c r="M982" s="6">
        <f t="shared" si="63"/>
        <v>-2.4425484000137665E-2</v>
      </c>
    </row>
    <row r="983" spans="1:13" x14ac:dyDescent="0.2">
      <c r="A983" s="1" t="s">
        <v>16</v>
      </c>
      <c r="B983" s="1" t="s">
        <v>79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</v>
      </c>
      <c r="J983" s="6" t="str">
        <f t="shared" si="62"/>
        <v/>
      </c>
      <c r="K983" s="5">
        <v>44.5</v>
      </c>
      <c r="L983" s="5">
        <v>0</v>
      </c>
      <c r="M983" s="6">
        <f t="shared" si="63"/>
        <v>-1</v>
      </c>
    </row>
    <row r="984" spans="1:13" x14ac:dyDescent="0.2">
      <c r="A984" s="1" t="s">
        <v>17</v>
      </c>
      <c r="B984" s="1" t="s">
        <v>79</v>
      </c>
      <c r="C984" s="5">
        <v>0</v>
      </c>
      <c r="D984" s="5">
        <v>0</v>
      </c>
      <c r="E984" s="6" t="str">
        <f t="shared" si="60"/>
        <v/>
      </c>
      <c r="F984" s="5">
        <v>0</v>
      </c>
      <c r="G984" s="5">
        <v>0</v>
      </c>
      <c r="H984" s="6" t="str">
        <f t="shared" si="61"/>
        <v/>
      </c>
      <c r="I984" s="5">
        <v>0</v>
      </c>
      <c r="J984" s="6" t="str">
        <f t="shared" si="62"/>
        <v/>
      </c>
      <c r="K984" s="5">
        <v>0</v>
      </c>
      <c r="L984" s="5">
        <v>0.88575000000000004</v>
      </c>
      <c r="M984" s="6" t="str">
        <f t="shared" si="63"/>
        <v/>
      </c>
    </row>
    <row r="985" spans="1:13" x14ac:dyDescent="0.2">
      <c r="A985" s="1" t="s">
        <v>18</v>
      </c>
      <c r="B985" s="1" t="s">
        <v>79</v>
      </c>
      <c r="C985" s="5">
        <v>27.414549999999998</v>
      </c>
      <c r="D985" s="5">
        <v>0</v>
      </c>
      <c r="E985" s="6">
        <f t="shared" si="60"/>
        <v>-1</v>
      </c>
      <c r="F985" s="5">
        <v>1273.05852</v>
      </c>
      <c r="G985" s="5">
        <v>1800.3602100000001</v>
      </c>
      <c r="H985" s="6">
        <f t="shared" si="61"/>
        <v>0.41420066848144566</v>
      </c>
      <c r="I985" s="5">
        <v>1273.5906199999999</v>
      </c>
      <c r="J985" s="6">
        <f t="shared" si="62"/>
        <v>0.41360982228339593</v>
      </c>
      <c r="K985" s="5">
        <v>13990.283579999999</v>
      </c>
      <c r="L985" s="5">
        <v>15960.040440000001</v>
      </c>
      <c r="M985" s="6">
        <f t="shared" si="63"/>
        <v>0.14079463427145211</v>
      </c>
    </row>
    <row r="986" spans="1:13" x14ac:dyDescent="0.2">
      <c r="A986" s="1" t="s">
        <v>19</v>
      </c>
      <c r="B986" s="1" t="s">
        <v>79</v>
      </c>
      <c r="C986" s="5">
        <v>0</v>
      </c>
      <c r="D986" s="5">
        <v>0</v>
      </c>
      <c r="E986" s="6" t="str">
        <f t="shared" si="60"/>
        <v/>
      </c>
      <c r="F986" s="5">
        <v>22.484000000000002</v>
      </c>
      <c r="G986" s="5">
        <v>26.615590000000001</v>
      </c>
      <c r="H986" s="6">
        <f t="shared" si="61"/>
        <v>0.18375689379114024</v>
      </c>
      <c r="I986" s="5">
        <v>4.8093599999999999</v>
      </c>
      <c r="J986" s="6">
        <f t="shared" si="62"/>
        <v>4.5341230433987061</v>
      </c>
      <c r="K986" s="5">
        <v>22.484000000000002</v>
      </c>
      <c r="L986" s="5">
        <v>53.489820000000002</v>
      </c>
      <c r="M986" s="6">
        <f t="shared" si="63"/>
        <v>1.3790170788115992</v>
      </c>
    </row>
    <row r="987" spans="1:13" x14ac:dyDescent="0.2">
      <c r="A987" s="1" t="s">
        <v>20</v>
      </c>
      <c r="B987" s="1" t="s">
        <v>79</v>
      </c>
      <c r="C987" s="5">
        <v>0</v>
      </c>
      <c r="D987" s="5">
        <v>0</v>
      </c>
      <c r="E987" s="6" t="str">
        <f t="shared" si="60"/>
        <v/>
      </c>
      <c r="F987" s="5">
        <v>0</v>
      </c>
      <c r="G987" s="5">
        <v>0.14845</v>
      </c>
      <c r="H987" s="6" t="str">
        <f t="shared" si="61"/>
        <v/>
      </c>
      <c r="I987" s="5">
        <v>0</v>
      </c>
      <c r="J987" s="6" t="str">
        <f t="shared" si="62"/>
        <v/>
      </c>
      <c r="K987" s="5">
        <v>3.4641500000000001</v>
      </c>
      <c r="L987" s="5">
        <v>13.553089999999999</v>
      </c>
      <c r="M987" s="6">
        <f t="shared" si="63"/>
        <v>2.9123854336561634</v>
      </c>
    </row>
    <row r="988" spans="1:13" x14ac:dyDescent="0.2">
      <c r="A988" s="1" t="s">
        <v>21</v>
      </c>
      <c r="B988" s="1" t="s">
        <v>79</v>
      </c>
      <c r="C988" s="5">
        <v>0.26219999999999999</v>
      </c>
      <c r="D988" s="5">
        <v>0</v>
      </c>
      <c r="E988" s="6">
        <f t="shared" si="60"/>
        <v>-1</v>
      </c>
      <c r="F988" s="5">
        <v>2.38992</v>
      </c>
      <c r="G988" s="5">
        <v>2.35202</v>
      </c>
      <c r="H988" s="6">
        <f t="shared" si="61"/>
        <v>-1.5858271406574254E-2</v>
      </c>
      <c r="I988" s="5">
        <v>0.19952</v>
      </c>
      <c r="J988" s="6">
        <f t="shared" si="62"/>
        <v>10.788392141138733</v>
      </c>
      <c r="K988" s="5">
        <v>53.584159999999997</v>
      </c>
      <c r="L988" s="5">
        <v>38.213320000000003</v>
      </c>
      <c r="M988" s="6">
        <f t="shared" si="63"/>
        <v>-0.28685417481584097</v>
      </c>
    </row>
    <row r="989" spans="1:13" x14ac:dyDescent="0.2">
      <c r="A989" s="1" t="s">
        <v>23</v>
      </c>
      <c r="B989" s="1" t="s">
        <v>79</v>
      </c>
      <c r="C989" s="5">
        <v>0</v>
      </c>
      <c r="D989" s="5">
        <v>0</v>
      </c>
      <c r="E989" s="6" t="str">
        <f t="shared" si="60"/>
        <v/>
      </c>
      <c r="F989" s="5">
        <v>678.69232</v>
      </c>
      <c r="G989" s="5">
        <v>356.27080000000001</v>
      </c>
      <c r="H989" s="6">
        <f t="shared" si="61"/>
        <v>-0.47506286795760411</v>
      </c>
      <c r="I989" s="5">
        <v>384.89260000000002</v>
      </c>
      <c r="J989" s="6">
        <f t="shared" si="62"/>
        <v>-7.4363082064970887E-2</v>
      </c>
      <c r="K989" s="5">
        <v>5504.54583</v>
      </c>
      <c r="L989" s="5">
        <v>4295.7076900000002</v>
      </c>
      <c r="M989" s="6">
        <f t="shared" si="63"/>
        <v>-0.2196072441456991</v>
      </c>
    </row>
    <row r="990" spans="1:13" x14ac:dyDescent="0.2">
      <c r="A990" s="1" t="s">
        <v>24</v>
      </c>
      <c r="B990" s="1" t="s">
        <v>79</v>
      </c>
      <c r="C990" s="5">
        <v>0</v>
      </c>
      <c r="D990" s="5">
        <v>0</v>
      </c>
      <c r="E990" s="6" t="str">
        <f t="shared" si="60"/>
        <v/>
      </c>
      <c r="F990" s="5">
        <v>1.6094599999999999</v>
      </c>
      <c r="G990" s="5">
        <v>8.0700400000000005</v>
      </c>
      <c r="H990" s="6">
        <f t="shared" si="61"/>
        <v>4.0141289625091652</v>
      </c>
      <c r="I990" s="5">
        <v>1.90442</v>
      </c>
      <c r="J990" s="6">
        <f t="shared" si="62"/>
        <v>3.2375316369288294</v>
      </c>
      <c r="K990" s="5">
        <v>317.09213</v>
      </c>
      <c r="L990" s="5">
        <v>218.58465000000001</v>
      </c>
      <c r="M990" s="6">
        <f t="shared" si="63"/>
        <v>-0.31065886119595587</v>
      </c>
    </row>
    <row r="991" spans="1:13" x14ac:dyDescent="0.2">
      <c r="A991" s="1" t="s">
        <v>26</v>
      </c>
      <c r="B991" s="1" t="s">
        <v>79</v>
      </c>
      <c r="C991" s="5">
        <v>0</v>
      </c>
      <c r="D991" s="5">
        <v>25.12839</v>
      </c>
      <c r="E991" s="6" t="str">
        <f t="shared" si="60"/>
        <v/>
      </c>
      <c r="F991" s="5">
        <v>171.92635000000001</v>
      </c>
      <c r="G991" s="5">
        <v>143.67703</v>
      </c>
      <c r="H991" s="6">
        <f t="shared" si="61"/>
        <v>-0.1643105899706474</v>
      </c>
      <c r="I991" s="5">
        <v>161.67671000000001</v>
      </c>
      <c r="J991" s="6">
        <f t="shared" si="62"/>
        <v>-0.11133131048992773</v>
      </c>
      <c r="K991" s="5">
        <v>1842.2359100000001</v>
      </c>
      <c r="L991" s="5">
        <v>2670.9365400000002</v>
      </c>
      <c r="M991" s="6">
        <f t="shared" si="63"/>
        <v>0.44983415289087492</v>
      </c>
    </row>
    <row r="992" spans="1:13" x14ac:dyDescent="0.2">
      <c r="A992" s="1" t="s">
        <v>27</v>
      </c>
      <c r="B992" s="1" t="s">
        <v>79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1189.624</v>
      </c>
      <c r="J992" s="6">
        <f t="shared" si="62"/>
        <v>-1</v>
      </c>
      <c r="K992" s="5">
        <v>9270.5139899999995</v>
      </c>
      <c r="L992" s="5">
        <v>5824.9561999999996</v>
      </c>
      <c r="M992" s="6">
        <f t="shared" si="63"/>
        <v>-0.37166847423095251</v>
      </c>
    </row>
    <row r="993" spans="1:13" x14ac:dyDescent="0.2">
      <c r="A993" s="1" t="s">
        <v>28</v>
      </c>
      <c r="B993" s="1" t="s">
        <v>79</v>
      </c>
      <c r="C993" s="5">
        <v>0</v>
      </c>
      <c r="D993" s="5">
        <v>0</v>
      </c>
      <c r="E993" s="6" t="str">
        <f t="shared" si="60"/>
        <v/>
      </c>
      <c r="F993" s="5">
        <v>14.423</v>
      </c>
      <c r="G993" s="5">
        <v>26.694839999999999</v>
      </c>
      <c r="H993" s="6">
        <f t="shared" si="61"/>
        <v>0.8508521112112597</v>
      </c>
      <c r="I993" s="5">
        <v>25.524999999999999</v>
      </c>
      <c r="J993" s="6">
        <f t="shared" si="62"/>
        <v>4.5831145935357531E-2</v>
      </c>
      <c r="K993" s="5">
        <v>124.55282</v>
      </c>
      <c r="L993" s="5">
        <v>124.93885</v>
      </c>
      <c r="M993" s="6">
        <f t="shared" si="63"/>
        <v>3.0993276587394369E-3</v>
      </c>
    </row>
    <row r="994" spans="1:13" x14ac:dyDescent="0.2">
      <c r="A994" s="1" t="s">
        <v>31</v>
      </c>
      <c r="B994" s="1" t="s">
        <v>79</v>
      </c>
      <c r="C994" s="5">
        <v>0</v>
      </c>
      <c r="D994" s="5">
        <v>0</v>
      </c>
      <c r="E994" s="6" t="str">
        <f t="shared" si="60"/>
        <v/>
      </c>
      <c r="F994" s="5">
        <v>0.47461999999999999</v>
      </c>
      <c r="G994" s="5">
        <v>0</v>
      </c>
      <c r="H994" s="6">
        <f t="shared" si="61"/>
        <v>-1</v>
      </c>
      <c r="I994" s="5">
        <v>0</v>
      </c>
      <c r="J994" s="6" t="str">
        <f t="shared" si="62"/>
        <v/>
      </c>
      <c r="K994" s="5">
        <v>48.685969999999998</v>
      </c>
      <c r="L994" s="5">
        <v>14.34666</v>
      </c>
      <c r="M994" s="6">
        <f t="shared" si="63"/>
        <v>-0.70532249845283967</v>
      </c>
    </row>
    <row r="995" spans="1:13" x14ac:dyDescent="0.2">
      <c r="A995" s="1" t="s">
        <v>32</v>
      </c>
      <c r="B995" s="1" t="s">
        <v>79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112.62854</v>
      </c>
      <c r="H995" s="6" t="str">
        <f t="shared" si="61"/>
        <v/>
      </c>
      <c r="I995" s="5">
        <v>0</v>
      </c>
      <c r="J995" s="6" t="str">
        <f t="shared" si="62"/>
        <v/>
      </c>
      <c r="K995" s="5">
        <v>0</v>
      </c>
      <c r="L995" s="5">
        <v>156.71644000000001</v>
      </c>
      <c r="M995" s="6" t="str">
        <f t="shared" si="63"/>
        <v/>
      </c>
    </row>
    <row r="996" spans="1:13" x14ac:dyDescent="0.2">
      <c r="A996" s="2" t="s">
        <v>34</v>
      </c>
      <c r="B996" s="2" t="s">
        <v>79</v>
      </c>
      <c r="C996" s="7">
        <v>27.676749999999998</v>
      </c>
      <c r="D996" s="7">
        <v>25.12839</v>
      </c>
      <c r="E996" s="8">
        <f t="shared" si="60"/>
        <v>-9.207583982945966E-2</v>
      </c>
      <c r="F996" s="7">
        <v>2320.4440500000001</v>
      </c>
      <c r="G996" s="7">
        <v>2649.8996499999998</v>
      </c>
      <c r="H996" s="8">
        <f t="shared" si="61"/>
        <v>0.14197954912983124</v>
      </c>
      <c r="I996" s="7">
        <v>3199.54612</v>
      </c>
      <c r="J996" s="8">
        <f t="shared" si="62"/>
        <v>-0.17178888798139913</v>
      </c>
      <c r="K996" s="7">
        <v>32628.74553</v>
      </c>
      <c r="L996" s="7">
        <v>30578.08913</v>
      </c>
      <c r="M996" s="8">
        <f t="shared" si="63"/>
        <v>-6.2848153267631934E-2</v>
      </c>
    </row>
    <row r="997" spans="1:13" x14ac:dyDescent="0.2">
      <c r="A997" s="1" t="s">
        <v>8</v>
      </c>
      <c r="B997" s="1" t="s">
        <v>80</v>
      </c>
      <c r="C997" s="5">
        <v>592.35756000000003</v>
      </c>
      <c r="D997" s="5">
        <v>204.67442</v>
      </c>
      <c r="E997" s="6">
        <f t="shared" ref="E997:E1058" si="64">IF(C997=0,"",(D997/C997-1))</f>
        <v>-0.65447487493871104</v>
      </c>
      <c r="F997" s="5">
        <v>17408.547610000001</v>
      </c>
      <c r="G997" s="5">
        <v>9770.5171200000004</v>
      </c>
      <c r="H997" s="6">
        <f t="shared" ref="H997:H1058" si="65">IF(F997=0,"",(G997/F997-1))</f>
        <v>-0.43875173627996877</v>
      </c>
      <c r="I997" s="5">
        <v>14343.922130000001</v>
      </c>
      <c r="J997" s="6">
        <f t="shared" ref="J997:J1058" si="66">IF(I997=0,"",(G997/I997-1))</f>
        <v>-0.31883922462426251</v>
      </c>
      <c r="K997" s="5">
        <v>138834.96565999999</v>
      </c>
      <c r="L997" s="5">
        <v>125208.41101</v>
      </c>
      <c r="M997" s="6">
        <f t="shared" ref="M997:M1058" si="67">IF(K997=0,"",(L997/K997-1))</f>
        <v>-9.814929967549213E-2</v>
      </c>
    </row>
    <row r="998" spans="1:13" x14ac:dyDescent="0.2">
      <c r="A998" s="1" t="s">
        <v>10</v>
      </c>
      <c r="B998" s="1" t="s">
        <v>80</v>
      </c>
      <c r="C998" s="5">
        <v>34.21922</v>
      </c>
      <c r="D998" s="5">
        <v>61.442230000000002</v>
      </c>
      <c r="E998" s="6">
        <f t="shared" si="64"/>
        <v>0.79554735613494421</v>
      </c>
      <c r="F998" s="5">
        <v>1791.96865</v>
      </c>
      <c r="G998" s="5">
        <v>1426.7738099999999</v>
      </c>
      <c r="H998" s="6">
        <f t="shared" si="65"/>
        <v>-0.2037953286738583</v>
      </c>
      <c r="I998" s="5">
        <v>1171.92075</v>
      </c>
      <c r="J998" s="6">
        <f t="shared" si="66"/>
        <v>0.21746612132262344</v>
      </c>
      <c r="K998" s="5">
        <v>14956.37916</v>
      </c>
      <c r="L998" s="5">
        <v>11892.11825</v>
      </c>
      <c r="M998" s="6">
        <f t="shared" si="67"/>
        <v>-0.20487986278090586</v>
      </c>
    </row>
    <row r="999" spans="1:13" x14ac:dyDescent="0.2">
      <c r="A999" s="1" t="s">
        <v>11</v>
      </c>
      <c r="B999" s="1" t="s">
        <v>80</v>
      </c>
      <c r="C999" s="5">
        <v>1730.10941</v>
      </c>
      <c r="D999" s="5">
        <v>717.97563000000002</v>
      </c>
      <c r="E999" s="6">
        <f t="shared" si="64"/>
        <v>-0.58501142999967848</v>
      </c>
      <c r="F999" s="5">
        <v>26378.01326</v>
      </c>
      <c r="G999" s="5">
        <v>16706.177629999998</v>
      </c>
      <c r="H999" s="6">
        <f t="shared" si="65"/>
        <v>-0.36666277837787398</v>
      </c>
      <c r="I999" s="5">
        <v>22393.6806</v>
      </c>
      <c r="J999" s="6">
        <f t="shared" si="66"/>
        <v>-0.25397803387443163</v>
      </c>
      <c r="K999" s="5">
        <v>224473.18216999999</v>
      </c>
      <c r="L999" s="5">
        <v>171782.58822999999</v>
      </c>
      <c r="M999" s="6">
        <f t="shared" si="67"/>
        <v>-0.23473001732606036</v>
      </c>
    </row>
    <row r="1000" spans="1:13" x14ac:dyDescent="0.2">
      <c r="A1000" s="1" t="s">
        <v>12</v>
      </c>
      <c r="B1000" s="1" t="s">
        <v>80</v>
      </c>
      <c r="C1000" s="5">
        <v>0</v>
      </c>
      <c r="D1000" s="5">
        <v>0</v>
      </c>
      <c r="E1000" s="6" t="str">
        <f t="shared" si="64"/>
        <v/>
      </c>
      <c r="F1000" s="5">
        <v>212.95131000000001</v>
      </c>
      <c r="G1000" s="5">
        <v>109.03435</v>
      </c>
      <c r="H1000" s="6">
        <f t="shared" si="65"/>
        <v>-0.48798460079912165</v>
      </c>
      <c r="I1000" s="5">
        <v>119.03572</v>
      </c>
      <c r="J1000" s="6">
        <f t="shared" si="66"/>
        <v>-8.4019905957640195E-2</v>
      </c>
      <c r="K1000" s="5">
        <v>742.79873999999995</v>
      </c>
      <c r="L1000" s="5">
        <v>606.84302000000002</v>
      </c>
      <c r="M1000" s="6">
        <f t="shared" si="67"/>
        <v>-0.18303170519648426</v>
      </c>
    </row>
    <row r="1001" spans="1:13" x14ac:dyDescent="0.2">
      <c r="A1001" s="1" t="s">
        <v>13</v>
      </c>
      <c r="B1001" s="1" t="s">
        <v>80</v>
      </c>
      <c r="C1001" s="5">
        <v>0</v>
      </c>
      <c r="D1001" s="5">
        <v>8.9200000000000008E-3</v>
      </c>
      <c r="E1001" s="6" t="str">
        <f t="shared" si="64"/>
        <v/>
      </c>
      <c r="F1001" s="5">
        <v>0.47954000000000002</v>
      </c>
      <c r="G1001" s="5">
        <v>0.68579999999999997</v>
      </c>
      <c r="H1001" s="6">
        <f t="shared" si="65"/>
        <v>0.43012053217666923</v>
      </c>
      <c r="I1001" s="5">
        <v>5.07179</v>
      </c>
      <c r="J1001" s="6">
        <f t="shared" si="66"/>
        <v>-0.86478146768695074</v>
      </c>
      <c r="K1001" s="5">
        <v>77.40522</v>
      </c>
      <c r="L1001" s="5">
        <v>28.311710000000001</v>
      </c>
      <c r="M1001" s="6">
        <f t="shared" si="67"/>
        <v>-0.63424030058954672</v>
      </c>
    </row>
    <row r="1002" spans="1:13" x14ac:dyDescent="0.2">
      <c r="A1002" s="1" t="s">
        <v>14</v>
      </c>
      <c r="B1002" s="1" t="s">
        <v>80</v>
      </c>
      <c r="C1002" s="5">
        <v>1077.7003</v>
      </c>
      <c r="D1002" s="5">
        <v>631.34596999999997</v>
      </c>
      <c r="E1002" s="6">
        <f t="shared" si="64"/>
        <v>-0.41417296626900824</v>
      </c>
      <c r="F1002" s="5">
        <v>20087.847539999999</v>
      </c>
      <c r="G1002" s="5">
        <v>13653.94515</v>
      </c>
      <c r="H1002" s="6">
        <f t="shared" si="65"/>
        <v>-0.32028829257034475</v>
      </c>
      <c r="I1002" s="5">
        <v>13966.70751</v>
      </c>
      <c r="J1002" s="6">
        <f t="shared" si="66"/>
        <v>-2.2393420910122641E-2</v>
      </c>
      <c r="K1002" s="5">
        <v>202244.32203000001</v>
      </c>
      <c r="L1002" s="5">
        <v>136137.91516</v>
      </c>
      <c r="M1002" s="6">
        <f t="shared" si="67"/>
        <v>-0.32686409292713825</v>
      </c>
    </row>
    <row r="1003" spans="1:13" x14ac:dyDescent="0.2">
      <c r="A1003" s="1" t="s">
        <v>15</v>
      </c>
      <c r="B1003" s="1" t="s">
        <v>80</v>
      </c>
      <c r="C1003" s="5">
        <v>0</v>
      </c>
      <c r="D1003" s="5">
        <v>0</v>
      </c>
      <c r="E1003" s="6" t="str">
        <f t="shared" si="64"/>
        <v/>
      </c>
      <c r="F1003" s="5">
        <v>8.0967699999999994</v>
      </c>
      <c r="G1003" s="5">
        <v>0</v>
      </c>
      <c r="H1003" s="6">
        <f t="shared" si="65"/>
        <v>-1</v>
      </c>
      <c r="I1003" s="5">
        <v>0</v>
      </c>
      <c r="J1003" s="6" t="str">
        <f t="shared" si="66"/>
        <v/>
      </c>
      <c r="K1003" s="5">
        <v>25.33792</v>
      </c>
      <c r="L1003" s="5">
        <v>53.673319999999997</v>
      </c>
      <c r="M1003" s="6">
        <f t="shared" si="67"/>
        <v>1.1183001603920131</v>
      </c>
    </row>
    <row r="1004" spans="1:13" x14ac:dyDescent="0.2">
      <c r="A1004" s="1" t="s">
        <v>16</v>
      </c>
      <c r="B1004" s="1" t="s">
        <v>80</v>
      </c>
      <c r="C1004" s="5">
        <v>0</v>
      </c>
      <c r="D1004" s="5">
        <v>0</v>
      </c>
      <c r="E1004" s="6" t="str">
        <f t="shared" si="64"/>
        <v/>
      </c>
      <c r="F1004" s="5">
        <v>0</v>
      </c>
      <c r="G1004" s="5">
        <v>0</v>
      </c>
      <c r="H1004" s="6" t="str">
        <f t="shared" si="65"/>
        <v/>
      </c>
      <c r="I1004" s="5">
        <v>0</v>
      </c>
      <c r="J1004" s="6" t="str">
        <f t="shared" si="66"/>
        <v/>
      </c>
      <c r="K1004" s="5">
        <v>0.10181</v>
      </c>
      <c r="L1004" s="5">
        <v>1.8</v>
      </c>
      <c r="M1004" s="6">
        <f t="shared" si="67"/>
        <v>16.679992142225714</v>
      </c>
    </row>
    <row r="1005" spans="1:13" x14ac:dyDescent="0.2">
      <c r="A1005" s="1" t="s">
        <v>17</v>
      </c>
      <c r="B1005" s="1" t="s">
        <v>80</v>
      </c>
      <c r="C1005" s="5">
        <v>208.61823999999999</v>
      </c>
      <c r="D1005" s="5">
        <v>277.26853999999997</v>
      </c>
      <c r="E1005" s="6">
        <f t="shared" si="64"/>
        <v>0.32907141772454795</v>
      </c>
      <c r="F1005" s="5">
        <v>2311.2398199999998</v>
      </c>
      <c r="G1005" s="5">
        <v>2203.15461</v>
      </c>
      <c r="H1005" s="6">
        <f t="shared" si="65"/>
        <v>-4.6765034534581473E-2</v>
      </c>
      <c r="I1005" s="5">
        <v>1785.9911500000001</v>
      </c>
      <c r="J1005" s="6">
        <f t="shared" si="66"/>
        <v>0.23357532314759788</v>
      </c>
      <c r="K1005" s="5">
        <v>18287.33901</v>
      </c>
      <c r="L1005" s="5">
        <v>16401.352800000001</v>
      </c>
      <c r="M1005" s="6">
        <f t="shared" si="67"/>
        <v>-0.10313070747847419</v>
      </c>
    </row>
    <row r="1006" spans="1:13" x14ac:dyDescent="0.2">
      <c r="A1006" s="1" t="s">
        <v>18</v>
      </c>
      <c r="B1006" s="1" t="s">
        <v>80</v>
      </c>
      <c r="C1006" s="5">
        <v>156.21395999999999</v>
      </c>
      <c r="D1006" s="5">
        <v>4.5147500000000003</v>
      </c>
      <c r="E1006" s="6">
        <f t="shared" si="64"/>
        <v>-0.97109893379567358</v>
      </c>
      <c r="F1006" s="5">
        <v>2171.37547</v>
      </c>
      <c r="G1006" s="5">
        <v>1968.65498</v>
      </c>
      <c r="H1006" s="6">
        <f t="shared" si="65"/>
        <v>-9.336040348655128E-2</v>
      </c>
      <c r="I1006" s="5">
        <v>1996.0201199999999</v>
      </c>
      <c r="J1006" s="6">
        <f t="shared" si="66"/>
        <v>-1.3709851782455873E-2</v>
      </c>
      <c r="K1006" s="5">
        <v>11094.254510000001</v>
      </c>
      <c r="L1006" s="5">
        <v>13631.610269999999</v>
      </c>
      <c r="M1006" s="6">
        <f t="shared" si="67"/>
        <v>0.2287089914615632</v>
      </c>
    </row>
    <row r="1007" spans="1:13" x14ac:dyDescent="0.2">
      <c r="A1007" s="1" t="s">
        <v>19</v>
      </c>
      <c r="B1007" s="1" t="s">
        <v>80</v>
      </c>
      <c r="C1007" s="5">
        <v>132.69708</v>
      </c>
      <c r="D1007" s="5">
        <v>4.8782899999999998</v>
      </c>
      <c r="E1007" s="6">
        <f t="shared" si="64"/>
        <v>-0.9632373975373083</v>
      </c>
      <c r="F1007" s="5">
        <v>1619.8886</v>
      </c>
      <c r="G1007" s="5">
        <v>1021.4085700000001</v>
      </c>
      <c r="H1007" s="6">
        <f t="shared" si="65"/>
        <v>-0.36945752319017489</v>
      </c>
      <c r="I1007" s="5">
        <v>964.46812999999997</v>
      </c>
      <c r="J1007" s="6">
        <f t="shared" si="66"/>
        <v>5.9038176823945632E-2</v>
      </c>
      <c r="K1007" s="5">
        <v>16954.936949999999</v>
      </c>
      <c r="L1007" s="5">
        <v>12564.108260000001</v>
      </c>
      <c r="M1007" s="6">
        <f t="shared" si="67"/>
        <v>-0.25897051124097503</v>
      </c>
    </row>
    <row r="1008" spans="1:13" x14ac:dyDescent="0.2">
      <c r="A1008" s="1" t="s">
        <v>20</v>
      </c>
      <c r="B1008" s="1" t="s">
        <v>80</v>
      </c>
      <c r="C1008" s="5">
        <v>550.13378</v>
      </c>
      <c r="D1008" s="5">
        <v>373.53742</v>
      </c>
      <c r="E1008" s="6">
        <f t="shared" si="64"/>
        <v>-0.32100621052573797</v>
      </c>
      <c r="F1008" s="5">
        <v>8297.1263600000002</v>
      </c>
      <c r="G1008" s="5">
        <v>6617.2193500000003</v>
      </c>
      <c r="H1008" s="6">
        <f t="shared" si="65"/>
        <v>-0.20246853393709185</v>
      </c>
      <c r="I1008" s="5">
        <v>4021.8491600000002</v>
      </c>
      <c r="J1008" s="6">
        <f t="shared" si="66"/>
        <v>0.64531763543314979</v>
      </c>
      <c r="K1008" s="5">
        <v>33835.087899999999</v>
      </c>
      <c r="L1008" s="5">
        <v>33098.086819999997</v>
      </c>
      <c r="M1008" s="6">
        <f t="shared" si="67"/>
        <v>-2.1782153549540606E-2</v>
      </c>
    </row>
    <row r="1009" spans="1:13" x14ac:dyDescent="0.2">
      <c r="A1009" s="1" t="s">
        <v>21</v>
      </c>
      <c r="B1009" s="1" t="s">
        <v>80</v>
      </c>
      <c r="C1009" s="5">
        <v>207.34846999999999</v>
      </c>
      <c r="D1009" s="5">
        <v>90.734520000000003</v>
      </c>
      <c r="E1009" s="6">
        <f t="shared" si="64"/>
        <v>-0.56240564495122625</v>
      </c>
      <c r="F1009" s="5">
        <v>4576.8945599999997</v>
      </c>
      <c r="G1009" s="5">
        <v>3953.5407399999999</v>
      </c>
      <c r="H1009" s="6">
        <f t="shared" si="65"/>
        <v>-0.13619580084886196</v>
      </c>
      <c r="I1009" s="5">
        <v>4143.0183399999996</v>
      </c>
      <c r="J1009" s="6">
        <f t="shared" si="66"/>
        <v>-4.5734192912117222E-2</v>
      </c>
      <c r="K1009" s="5">
        <v>38435.78989</v>
      </c>
      <c r="L1009" s="5">
        <v>36496.036460000003</v>
      </c>
      <c r="M1009" s="6">
        <f t="shared" si="67"/>
        <v>-5.0467375213346988E-2</v>
      </c>
    </row>
    <row r="1010" spans="1:13" x14ac:dyDescent="0.2">
      <c r="A1010" s="1" t="s">
        <v>22</v>
      </c>
      <c r="B1010" s="1" t="s">
        <v>80</v>
      </c>
      <c r="C1010" s="5">
        <v>0</v>
      </c>
      <c r="D1010" s="5">
        <v>0</v>
      </c>
      <c r="E1010" s="6" t="str">
        <f t="shared" si="64"/>
        <v/>
      </c>
      <c r="F1010" s="5">
        <v>5.8727</v>
      </c>
      <c r="G1010" s="5">
        <v>27.10257</v>
      </c>
      <c r="H1010" s="6">
        <f t="shared" si="65"/>
        <v>3.6150101316259979</v>
      </c>
      <c r="I1010" s="5">
        <v>79.017129999999995</v>
      </c>
      <c r="J1010" s="6">
        <f t="shared" si="66"/>
        <v>-0.65700386738926109</v>
      </c>
      <c r="K1010" s="5">
        <v>179.62902</v>
      </c>
      <c r="L1010" s="5">
        <v>420.81558000000001</v>
      </c>
      <c r="M1010" s="6">
        <f t="shared" si="67"/>
        <v>1.3426926228289839</v>
      </c>
    </row>
    <row r="1011" spans="1:13" x14ac:dyDescent="0.2">
      <c r="A1011" s="1" t="s">
        <v>23</v>
      </c>
      <c r="B1011" s="1" t="s">
        <v>80</v>
      </c>
      <c r="C1011" s="5">
        <v>1815.2032099999999</v>
      </c>
      <c r="D1011" s="5">
        <v>12.6882</v>
      </c>
      <c r="E1011" s="6">
        <f t="shared" si="64"/>
        <v>-0.99301003880441574</v>
      </c>
      <c r="F1011" s="5">
        <v>8060.0839299999998</v>
      </c>
      <c r="G1011" s="5">
        <v>4488.1540299999997</v>
      </c>
      <c r="H1011" s="6">
        <f t="shared" si="65"/>
        <v>-0.44316286666756832</v>
      </c>
      <c r="I1011" s="5">
        <v>5198.8252199999997</v>
      </c>
      <c r="J1011" s="6">
        <f t="shared" si="66"/>
        <v>-0.13669841934020621</v>
      </c>
      <c r="K1011" s="5">
        <v>82073.628079999995</v>
      </c>
      <c r="L1011" s="5">
        <v>44121.010020000002</v>
      </c>
      <c r="M1011" s="6">
        <f t="shared" si="67"/>
        <v>-0.46242159567999441</v>
      </c>
    </row>
    <row r="1012" spans="1:13" x14ac:dyDescent="0.2">
      <c r="A1012" s="1" t="s">
        <v>24</v>
      </c>
      <c r="B1012" s="1" t="s">
        <v>80</v>
      </c>
      <c r="C1012" s="5">
        <v>1469.4698100000001</v>
      </c>
      <c r="D1012" s="5">
        <v>116.50371</v>
      </c>
      <c r="E1012" s="6">
        <f t="shared" si="64"/>
        <v>-0.92071718030056027</v>
      </c>
      <c r="F1012" s="5">
        <v>4613.5010400000001</v>
      </c>
      <c r="G1012" s="5">
        <v>3090.95246</v>
      </c>
      <c r="H1012" s="6">
        <f t="shared" si="65"/>
        <v>-0.33002020955434752</v>
      </c>
      <c r="I1012" s="5">
        <v>3258.2543300000002</v>
      </c>
      <c r="J1012" s="6">
        <f t="shared" si="66"/>
        <v>-5.1347087444828188E-2</v>
      </c>
      <c r="K1012" s="5">
        <v>23843.908479999998</v>
      </c>
      <c r="L1012" s="5">
        <v>28359.92497</v>
      </c>
      <c r="M1012" s="6">
        <f t="shared" si="67"/>
        <v>0.18939917060107758</v>
      </c>
    </row>
    <row r="1013" spans="1:13" x14ac:dyDescent="0.2">
      <c r="A1013" s="1" t="s">
        <v>25</v>
      </c>
      <c r="B1013" s="1" t="s">
        <v>80</v>
      </c>
      <c r="C1013" s="5">
        <v>26.754000000000001</v>
      </c>
      <c r="D1013" s="5">
        <v>55.847580000000001</v>
      </c>
      <c r="E1013" s="6">
        <f t="shared" si="64"/>
        <v>1.0874478582641847</v>
      </c>
      <c r="F1013" s="5">
        <v>407.47694999999999</v>
      </c>
      <c r="G1013" s="5">
        <v>388.39683000000002</v>
      </c>
      <c r="H1013" s="6">
        <f t="shared" si="65"/>
        <v>-4.6825028998572771E-2</v>
      </c>
      <c r="I1013" s="5">
        <v>383.18817999999999</v>
      </c>
      <c r="J1013" s="6">
        <f t="shared" si="66"/>
        <v>1.3592929719283164E-2</v>
      </c>
      <c r="K1013" s="5">
        <v>4709.7580900000003</v>
      </c>
      <c r="L1013" s="5">
        <v>3745.5270599999999</v>
      </c>
      <c r="M1013" s="6">
        <f t="shared" si="67"/>
        <v>-0.20473047905524178</v>
      </c>
    </row>
    <row r="1014" spans="1:13" x14ac:dyDescent="0.2">
      <c r="A1014" s="1" t="s">
        <v>26</v>
      </c>
      <c r="B1014" s="1" t="s">
        <v>80</v>
      </c>
      <c r="C1014" s="5">
        <v>1630.57086</v>
      </c>
      <c r="D1014" s="5">
        <v>1483.3181500000001</v>
      </c>
      <c r="E1014" s="6">
        <f t="shared" si="64"/>
        <v>-9.0307458333948154E-2</v>
      </c>
      <c r="F1014" s="5">
        <v>32267.167160000001</v>
      </c>
      <c r="G1014" s="5">
        <v>24049.853230000001</v>
      </c>
      <c r="H1014" s="6">
        <f t="shared" si="65"/>
        <v>-0.25466486999784088</v>
      </c>
      <c r="I1014" s="5">
        <v>27156.16531</v>
      </c>
      <c r="J1014" s="6">
        <f t="shared" si="66"/>
        <v>-0.11438699258676743</v>
      </c>
      <c r="K1014" s="5">
        <v>238423.82551</v>
      </c>
      <c r="L1014" s="5">
        <v>230585.48165999999</v>
      </c>
      <c r="M1014" s="6">
        <f t="shared" si="67"/>
        <v>-3.2875673533185767E-2</v>
      </c>
    </row>
    <row r="1015" spans="1:13" x14ac:dyDescent="0.2">
      <c r="A1015" s="1" t="s">
        <v>27</v>
      </c>
      <c r="B1015" s="1" t="s">
        <v>80</v>
      </c>
      <c r="C1015" s="5">
        <v>0</v>
      </c>
      <c r="D1015" s="5">
        <v>693.80475000000001</v>
      </c>
      <c r="E1015" s="6" t="str">
        <f t="shared" si="64"/>
        <v/>
      </c>
      <c r="F1015" s="5">
        <v>231.95613</v>
      </c>
      <c r="G1015" s="5">
        <v>2507.7233500000002</v>
      </c>
      <c r="H1015" s="6">
        <f t="shared" si="65"/>
        <v>9.8111967120679253</v>
      </c>
      <c r="I1015" s="5">
        <v>0.11483</v>
      </c>
      <c r="J1015" s="6">
        <f t="shared" si="66"/>
        <v>21837.573108072804</v>
      </c>
      <c r="K1015" s="5">
        <v>10705.01892</v>
      </c>
      <c r="L1015" s="5">
        <v>4274.88231</v>
      </c>
      <c r="M1015" s="6">
        <f t="shared" si="67"/>
        <v>-0.60066559975776301</v>
      </c>
    </row>
    <row r="1016" spans="1:13" x14ac:dyDescent="0.2">
      <c r="A1016" s="1" t="s">
        <v>28</v>
      </c>
      <c r="B1016" s="1" t="s">
        <v>80</v>
      </c>
      <c r="C1016" s="5">
        <v>153.87409</v>
      </c>
      <c r="D1016" s="5">
        <v>71.515510000000006</v>
      </c>
      <c r="E1016" s="6">
        <f t="shared" si="64"/>
        <v>-0.53523357961044637</v>
      </c>
      <c r="F1016" s="5">
        <v>7306.2799400000004</v>
      </c>
      <c r="G1016" s="5">
        <v>2915.2462599999999</v>
      </c>
      <c r="H1016" s="6">
        <f t="shared" si="65"/>
        <v>-0.60099444807202396</v>
      </c>
      <c r="I1016" s="5">
        <v>4445.1897200000003</v>
      </c>
      <c r="J1016" s="6">
        <f t="shared" si="66"/>
        <v>-0.34417956406144135</v>
      </c>
      <c r="K1016" s="5">
        <v>55218.211799999997</v>
      </c>
      <c r="L1016" s="5">
        <v>45133.714699999997</v>
      </c>
      <c r="M1016" s="6">
        <f t="shared" si="67"/>
        <v>-0.18262991088023606</v>
      </c>
    </row>
    <row r="1017" spans="1:13" x14ac:dyDescent="0.2">
      <c r="A1017" s="1" t="s">
        <v>29</v>
      </c>
      <c r="B1017" s="1" t="s">
        <v>80</v>
      </c>
      <c r="C1017" s="5">
        <v>7.3802700000000003</v>
      </c>
      <c r="D1017" s="5">
        <v>23.75</v>
      </c>
      <c r="E1017" s="6">
        <f t="shared" si="64"/>
        <v>2.2180394484212638</v>
      </c>
      <c r="F1017" s="5">
        <v>3804.6513100000002</v>
      </c>
      <c r="G1017" s="5">
        <v>406.91852</v>
      </c>
      <c r="H1017" s="6">
        <f t="shared" si="65"/>
        <v>-0.89304709240227331</v>
      </c>
      <c r="I1017" s="5">
        <v>879.52112999999997</v>
      </c>
      <c r="J1017" s="6">
        <f t="shared" si="66"/>
        <v>-0.53734082545577955</v>
      </c>
      <c r="K1017" s="5">
        <v>40061.260219999996</v>
      </c>
      <c r="L1017" s="5">
        <v>15492.647279999999</v>
      </c>
      <c r="M1017" s="6">
        <f t="shared" si="67"/>
        <v>-0.61327608779851805</v>
      </c>
    </row>
    <row r="1018" spans="1:13" x14ac:dyDescent="0.2">
      <c r="A1018" s="1" t="s">
        <v>30</v>
      </c>
      <c r="B1018" s="1" t="s">
        <v>80</v>
      </c>
      <c r="C1018" s="5">
        <v>0</v>
      </c>
      <c r="D1018" s="5">
        <v>0</v>
      </c>
      <c r="E1018" s="6" t="str">
        <f t="shared" si="64"/>
        <v/>
      </c>
      <c r="F1018" s="5">
        <v>0</v>
      </c>
      <c r="G1018" s="5">
        <v>0</v>
      </c>
      <c r="H1018" s="6" t="str">
        <f t="shared" si="65"/>
        <v/>
      </c>
      <c r="I1018" s="5">
        <v>0</v>
      </c>
      <c r="J1018" s="6" t="str">
        <f t="shared" si="66"/>
        <v/>
      </c>
      <c r="K1018" s="5">
        <v>15.734</v>
      </c>
      <c r="L1018" s="5">
        <v>5.1812100000000001</v>
      </c>
      <c r="M1018" s="6">
        <f t="shared" si="67"/>
        <v>-0.67069975848481</v>
      </c>
    </row>
    <row r="1019" spans="1:13" x14ac:dyDescent="0.2">
      <c r="A1019" s="1" t="s">
        <v>31</v>
      </c>
      <c r="B1019" s="1" t="s">
        <v>80</v>
      </c>
      <c r="C1019" s="5">
        <v>1328.77421</v>
      </c>
      <c r="D1019" s="5">
        <v>1241.3922600000001</v>
      </c>
      <c r="E1019" s="6">
        <f t="shared" si="64"/>
        <v>-6.5761322986544135E-2</v>
      </c>
      <c r="F1019" s="5">
        <v>29296.726849999999</v>
      </c>
      <c r="G1019" s="5">
        <v>24405.384010000002</v>
      </c>
      <c r="H1019" s="6">
        <f t="shared" si="65"/>
        <v>-0.16695867989089019</v>
      </c>
      <c r="I1019" s="5">
        <v>25749.5671</v>
      </c>
      <c r="J1019" s="6">
        <f t="shared" si="66"/>
        <v>-5.2202162653056772E-2</v>
      </c>
      <c r="K1019" s="5">
        <v>233153.13024999999</v>
      </c>
      <c r="L1019" s="5">
        <v>232664.52261000001</v>
      </c>
      <c r="M1019" s="6">
        <f t="shared" si="67"/>
        <v>-2.0956512120426929E-3</v>
      </c>
    </row>
    <row r="1020" spans="1:13" x14ac:dyDescent="0.2">
      <c r="A1020" s="1" t="s">
        <v>32</v>
      </c>
      <c r="B1020" s="1" t="s">
        <v>80</v>
      </c>
      <c r="C1020" s="5">
        <v>0</v>
      </c>
      <c r="D1020" s="5">
        <v>0</v>
      </c>
      <c r="E1020" s="6" t="str">
        <f t="shared" si="64"/>
        <v/>
      </c>
      <c r="F1020" s="5">
        <v>0</v>
      </c>
      <c r="G1020" s="5">
        <v>0</v>
      </c>
      <c r="H1020" s="6" t="str">
        <f t="shared" si="65"/>
        <v/>
      </c>
      <c r="I1020" s="5">
        <v>0</v>
      </c>
      <c r="J1020" s="6" t="str">
        <f t="shared" si="66"/>
        <v/>
      </c>
      <c r="K1020" s="5">
        <v>1.2716099999999999</v>
      </c>
      <c r="L1020" s="5">
        <v>447.00229000000002</v>
      </c>
      <c r="M1020" s="6">
        <f t="shared" si="67"/>
        <v>350.52467344547466</v>
      </c>
    </row>
    <row r="1021" spans="1:13" x14ac:dyDescent="0.2">
      <c r="A1021" s="1" t="s">
        <v>33</v>
      </c>
      <c r="B1021" s="1" t="s">
        <v>80</v>
      </c>
      <c r="C1021" s="5">
        <v>0</v>
      </c>
      <c r="D1021" s="5">
        <v>0</v>
      </c>
      <c r="E1021" s="6" t="str">
        <f t="shared" si="64"/>
        <v/>
      </c>
      <c r="F1021" s="5">
        <v>0</v>
      </c>
      <c r="G1021" s="5">
        <v>0</v>
      </c>
      <c r="H1021" s="6" t="str">
        <f t="shared" si="65"/>
        <v/>
      </c>
      <c r="I1021" s="5">
        <v>19.01369</v>
      </c>
      <c r="J1021" s="6">
        <f t="shared" si="66"/>
        <v>-1</v>
      </c>
      <c r="K1021" s="5">
        <v>29.31439</v>
      </c>
      <c r="L1021" s="5">
        <v>101.69963</v>
      </c>
      <c r="M1021" s="6">
        <f t="shared" si="67"/>
        <v>2.4692732818250698</v>
      </c>
    </row>
    <row r="1022" spans="1:13" x14ac:dyDescent="0.2">
      <c r="A1022" s="2" t="s">
        <v>34</v>
      </c>
      <c r="B1022" s="2" t="s">
        <v>80</v>
      </c>
      <c r="C1022" s="7">
        <v>11124.53001</v>
      </c>
      <c r="D1022" s="7">
        <v>6072.8115500000004</v>
      </c>
      <c r="E1022" s="8">
        <f t="shared" si="64"/>
        <v>-0.45410623688901353</v>
      </c>
      <c r="F1022" s="7">
        <v>171587.69365999999</v>
      </c>
      <c r="G1022" s="7">
        <v>120149.71442</v>
      </c>
      <c r="H1022" s="8">
        <f t="shared" si="65"/>
        <v>-0.29977662233705427</v>
      </c>
      <c r="I1022" s="7">
        <v>132698.61478999999</v>
      </c>
      <c r="J1022" s="8">
        <f t="shared" si="66"/>
        <v>-9.4566928146605278E-2</v>
      </c>
      <c r="K1022" s="7">
        <v>1393427.5260399999</v>
      </c>
      <c r="L1022" s="7">
        <v>1168167.32648</v>
      </c>
      <c r="M1022" s="8">
        <f t="shared" si="67"/>
        <v>-0.16165907113961631</v>
      </c>
    </row>
    <row r="1023" spans="1:13" x14ac:dyDescent="0.2">
      <c r="A1023" s="1" t="s">
        <v>8</v>
      </c>
      <c r="B1023" s="1" t="s">
        <v>81</v>
      </c>
      <c r="C1023" s="5">
        <v>0</v>
      </c>
      <c r="D1023" s="5">
        <v>0</v>
      </c>
      <c r="E1023" s="6" t="str">
        <f t="shared" si="64"/>
        <v/>
      </c>
      <c r="F1023" s="5">
        <v>220.61100999999999</v>
      </c>
      <c r="G1023" s="5">
        <v>99.217590000000001</v>
      </c>
      <c r="H1023" s="6">
        <f t="shared" si="65"/>
        <v>-0.55026002555357501</v>
      </c>
      <c r="I1023" s="5">
        <v>232.02103</v>
      </c>
      <c r="J1023" s="6">
        <f t="shared" si="66"/>
        <v>-0.57237673671218503</v>
      </c>
      <c r="K1023" s="5">
        <v>477.37141000000003</v>
      </c>
      <c r="L1023" s="5">
        <v>1141.6484599999999</v>
      </c>
      <c r="M1023" s="6">
        <f t="shared" si="67"/>
        <v>1.3915308627301326</v>
      </c>
    </row>
    <row r="1024" spans="1:13" x14ac:dyDescent="0.2">
      <c r="A1024" s="1" t="s">
        <v>10</v>
      </c>
      <c r="B1024" s="1" t="s">
        <v>81</v>
      </c>
      <c r="C1024" s="5">
        <v>82</v>
      </c>
      <c r="D1024" s="5">
        <v>0</v>
      </c>
      <c r="E1024" s="6">
        <f t="shared" si="64"/>
        <v>-1</v>
      </c>
      <c r="F1024" s="5">
        <v>2050.9281799999999</v>
      </c>
      <c r="G1024" s="5">
        <v>1422.5695499999999</v>
      </c>
      <c r="H1024" s="6">
        <f t="shared" si="65"/>
        <v>-0.30637768602896664</v>
      </c>
      <c r="I1024" s="5">
        <v>2305.55575</v>
      </c>
      <c r="J1024" s="6">
        <f t="shared" si="66"/>
        <v>-0.38298193396537905</v>
      </c>
      <c r="K1024" s="5">
        <v>16165.910519999999</v>
      </c>
      <c r="L1024" s="5">
        <v>13440.099850000001</v>
      </c>
      <c r="M1024" s="6">
        <f t="shared" si="67"/>
        <v>-0.16861473200830257</v>
      </c>
    </row>
    <row r="1025" spans="1:13" x14ac:dyDescent="0.2">
      <c r="A1025" s="1" t="s">
        <v>11</v>
      </c>
      <c r="B1025" s="1" t="s">
        <v>81</v>
      </c>
      <c r="C1025" s="5">
        <v>28.339759999999998</v>
      </c>
      <c r="D1025" s="5">
        <v>0</v>
      </c>
      <c r="E1025" s="6">
        <f t="shared" si="64"/>
        <v>-1</v>
      </c>
      <c r="F1025" s="5">
        <v>688.82316000000003</v>
      </c>
      <c r="G1025" s="5">
        <v>734.47001</v>
      </c>
      <c r="H1025" s="6">
        <f t="shared" si="65"/>
        <v>6.6267879262363882E-2</v>
      </c>
      <c r="I1025" s="5">
        <v>586.03578000000005</v>
      </c>
      <c r="J1025" s="6">
        <f t="shared" si="66"/>
        <v>0.25328526869127344</v>
      </c>
      <c r="K1025" s="5">
        <v>1478.17938</v>
      </c>
      <c r="L1025" s="5">
        <v>3266.51811</v>
      </c>
      <c r="M1025" s="6">
        <f t="shared" si="67"/>
        <v>1.2098252446194993</v>
      </c>
    </row>
    <row r="1026" spans="1:13" x14ac:dyDescent="0.2">
      <c r="A1026" s="1" t="s">
        <v>12</v>
      </c>
      <c r="B1026" s="1" t="s">
        <v>81</v>
      </c>
      <c r="C1026" s="5">
        <v>0</v>
      </c>
      <c r="D1026" s="5">
        <v>0</v>
      </c>
      <c r="E1026" s="6" t="str">
        <f t="shared" si="64"/>
        <v/>
      </c>
      <c r="F1026" s="5">
        <v>101.43471</v>
      </c>
      <c r="G1026" s="5">
        <v>18.062629999999999</v>
      </c>
      <c r="H1026" s="6">
        <f t="shared" si="65"/>
        <v>-0.82192850948161633</v>
      </c>
      <c r="I1026" s="5">
        <v>16.765049999999999</v>
      </c>
      <c r="J1026" s="6">
        <f t="shared" si="66"/>
        <v>7.7397920077780791E-2</v>
      </c>
      <c r="K1026" s="5">
        <v>746.22718999999995</v>
      </c>
      <c r="L1026" s="5">
        <v>334.80793999999997</v>
      </c>
      <c r="M1026" s="6">
        <f t="shared" si="67"/>
        <v>-0.55133243000700638</v>
      </c>
    </row>
    <row r="1027" spans="1:13" x14ac:dyDescent="0.2">
      <c r="A1027" s="1" t="s">
        <v>13</v>
      </c>
      <c r="B1027" s="1" t="s">
        <v>81</v>
      </c>
      <c r="C1027" s="5">
        <v>0</v>
      </c>
      <c r="D1027" s="5">
        <v>0</v>
      </c>
      <c r="E1027" s="6" t="str">
        <f t="shared" si="64"/>
        <v/>
      </c>
      <c r="F1027" s="5">
        <v>0.59645999999999999</v>
      </c>
      <c r="G1027" s="5">
        <v>14.53668</v>
      </c>
      <c r="H1027" s="6">
        <f t="shared" si="65"/>
        <v>23.371592395131277</v>
      </c>
      <c r="I1027" s="5">
        <v>7.2094100000000001</v>
      </c>
      <c r="J1027" s="6">
        <f t="shared" si="66"/>
        <v>1.0163480784141838</v>
      </c>
      <c r="K1027" s="5">
        <v>0.70038</v>
      </c>
      <c r="L1027" s="5">
        <v>88.250169999999997</v>
      </c>
      <c r="M1027" s="6">
        <f t="shared" si="67"/>
        <v>125.0032696536166</v>
      </c>
    </row>
    <row r="1028" spans="1:13" x14ac:dyDescent="0.2">
      <c r="A1028" s="1" t="s">
        <v>14</v>
      </c>
      <c r="B1028" s="1" t="s">
        <v>81</v>
      </c>
      <c r="C1028" s="5">
        <v>0</v>
      </c>
      <c r="D1028" s="5">
        <v>12.543950000000001</v>
      </c>
      <c r="E1028" s="6" t="str">
        <f t="shared" si="64"/>
        <v/>
      </c>
      <c r="F1028" s="5">
        <v>126.64667</v>
      </c>
      <c r="G1028" s="5">
        <v>298.35977000000003</v>
      </c>
      <c r="H1028" s="6">
        <f t="shared" si="65"/>
        <v>1.355843781759126</v>
      </c>
      <c r="I1028" s="5">
        <v>138.33823000000001</v>
      </c>
      <c r="J1028" s="6">
        <f t="shared" si="66"/>
        <v>1.1567412710138045</v>
      </c>
      <c r="K1028" s="5">
        <v>252.89824999999999</v>
      </c>
      <c r="L1028" s="5">
        <v>1307.27683</v>
      </c>
      <c r="M1028" s="6">
        <f t="shared" si="67"/>
        <v>4.1691810046135158</v>
      </c>
    </row>
    <row r="1029" spans="1:13" x14ac:dyDescent="0.2">
      <c r="A1029" s="1" t="s">
        <v>17</v>
      </c>
      <c r="B1029" s="1" t="s">
        <v>81</v>
      </c>
      <c r="C1029" s="5">
        <v>0</v>
      </c>
      <c r="D1029" s="5">
        <v>0</v>
      </c>
      <c r="E1029" s="6" t="str">
        <f t="shared" si="64"/>
        <v/>
      </c>
      <c r="F1029" s="5">
        <v>7.6107800000000001</v>
      </c>
      <c r="G1029" s="5">
        <v>0.96311000000000002</v>
      </c>
      <c r="H1029" s="6">
        <f t="shared" si="65"/>
        <v>-0.87345449480867932</v>
      </c>
      <c r="I1029" s="5">
        <v>1.30385</v>
      </c>
      <c r="J1029" s="6">
        <f t="shared" si="66"/>
        <v>-0.26133374237834106</v>
      </c>
      <c r="K1029" s="5">
        <v>22.550059999999998</v>
      </c>
      <c r="L1029" s="5">
        <v>5.7325499999999998</v>
      </c>
      <c r="M1029" s="6">
        <f t="shared" si="67"/>
        <v>-0.74578559879663286</v>
      </c>
    </row>
    <row r="1030" spans="1:13" x14ac:dyDescent="0.2">
      <c r="A1030" s="1" t="s">
        <v>18</v>
      </c>
      <c r="B1030" s="1" t="s">
        <v>81</v>
      </c>
      <c r="C1030" s="5">
        <v>0</v>
      </c>
      <c r="D1030" s="5">
        <v>0</v>
      </c>
      <c r="E1030" s="6" t="str">
        <f t="shared" si="64"/>
        <v/>
      </c>
      <c r="F1030" s="5">
        <v>1176.4361899999999</v>
      </c>
      <c r="G1030" s="5">
        <v>3021.5236100000002</v>
      </c>
      <c r="H1030" s="6">
        <f t="shared" si="65"/>
        <v>1.5683701637910343</v>
      </c>
      <c r="I1030" s="5">
        <v>2673.5699</v>
      </c>
      <c r="J1030" s="6">
        <f t="shared" si="66"/>
        <v>0.13014573136838514</v>
      </c>
      <c r="K1030" s="5">
        <v>4869.3729000000003</v>
      </c>
      <c r="L1030" s="5">
        <v>13055.025379999999</v>
      </c>
      <c r="M1030" s="6">
        <f t="shared" si="67"/>
        <v>1.6810485966272983</v>
      </c>
    </row>
    <row r="1031" spans="1:13" x14ac:dyDescent="0.2">
      <c r="A1031" s="1" t="s">
        <v>19</v>
      </c>
      <c r="B1031" s="1" t="s">
        <v>81</v>
      </c>
      <c r="C1031" s="5">
        <v>0</v>
      </c>
      <c r="D1031" s="5">
        <v>0</v>
      </c>
      <c r="E1031" s="6" t="str">
        <f t="shared" si="64"/>
        <v/>
      </c>
      <c r="F1031" s="5">
        <v>512.63963999999999</v>
      </c>
      <c r="G1031" s="5">
        <v>66.398480000000006</v>
      </c>
      <c r="H1031" s="6">
        <f t="shared" si="65"/>
        <v>-0.87047728107799072</v>
      </c>
      <c r="I1031" s="5">
        <v>116.6671</v>
      </c>
      <c r="J1031" s="6">
        <f t="shared" si="66"/>
        <v>-0.43087228533151156</v>
      </c>
      <c r="K1031" s="5">
        <v>1712.26071</v>
      </c>
      <c r="L1031" s="5">
        <v>365.79496999999998</v>
      </c>
      <c r="M1031" s="6">
        <f t="shared" si="67"/>
        <v>-0.78636724660930868</v>
      </c>
    </row>
    <row r="1032" spans="1:13" x14ac:dyDescent="0.2">
      <c r="A1032" s="1" t="s">
        <v>20</v>
      </c>
      <c r="B1032" s="1" t="s">
        <v>81</v>
      </c>
      <c r="C1032" s="5">
        <v>0</v>
      </c>
      <c r="D1032" s="5">
        <v>0</v>
      </c>
      <c r="E1032" s="6" t="str">
        <f t="shared" si="64"/>
        <v/>
      </c>
      <c r="F1032" s="5">
        <v>95.14725</v>
      </c>
      <c r="G1032" s="5">
        <v>219.68727999999999</v>
      </c>
      <c r="H1032" s="6">
        <f t="shared" si="65"/>
        <v>1.308918859977561</v>
      </c>
      <c r="I1032" s="5">
        <v>118.21208</v>
      </c>
      <c r="J1032" s="6">
        <f t="shared" si="66"/>
        <v>0.85841650024261473</v>
      </c>
      <c r="K1032" s="5">
        <v>187.97507999999999</v>
      </c>
      <c r="L1032" s="5">
        <v>909.01779999999997</v>
      </c>
      <c r="M1032" s="6">
        <f t="shared" si="67"/>
        <v>3.8358420701297211</v>
      </c>
    </row>
    <row r="1033" spans="1:13" x14ac:dyDescent="0.2">
      <c r="A1033" s="1" t="s">
        <v>21</v>
      </c>
      <c r="B1033" s="1" t="s">
        <v>81</v>
      </c>
      <c r="C1033" s="5">
        <v>10.56251</v>
      </c>
      <c r="D1033" s="5">
        <v>5.5411400000000004</v>
      </c>
      <c r="E1033" s="6">
        <f t="shared" si="64"/>
        <v>-0.47539552625275616</v>
      </c>
      <c r="F1033" s="5">
        <v>1104.6393399999999</v>
      </c>
      <c r="G1033" s="5">
        <v>1073.9274700000001</v>
      </c>
      <c r="H1033" s="6">
        <f t="shared" si="65"/>
        <v>-2.7802621985199116E-2</v>
      </c>
      <c r="I1033" s="5">
        <v>1287.1153999999999</v>
      </c>
      <c r="J1033" s="6">
        <f t="shared" si="66"/>
        <v>-0.16563233568645042</v>
      </c>
      <c r="K1033" s="5">
        <v>2897.5960599999999</v>
      </c>
      <c r="L1033" s="5">
        <v>6528.1085400000002</v>
      </c>
      <c r="M1033" s="6">
        <f t="shared" si="67"/>
        <v>1.2529394728677263</v>
      </c>
    </row>
    <row r="1034" spans="1:13" x14ac:dyDescent="0.2">
      <c r="A1034" s="1" t="s">
        <v>22</v>
      </c>
      <c r="B1034" s="1" t="s">
        <v>81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0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180.82642000000001</v>
      </c>
      <c r="L1034" s="5">
        <v>148.71664999999999</v>
      </c>
      <c r="M1034" s="6">
        <f t="shared" si="67"/>
        <v>-0.17757233705118991</v>
      </c>
    </row>
    <row r="1035" spans="1:13" x14ac:dyDescent="0.2">
      <c r="A1035" s="1" t="s">
        <v>23</v>
      </c>
      <c r="B1035" s="1" t="s">
        <v>81</v>
      </c>
      <c r="C1035" s="5">
        <v>0</v>
      </c>
      <c r="D1035" s="5">
        <v>0</v>
      </c>
      <c r="E1035" s="6" t="str">
        <f t="shared" si="64"/>
        <v/>
      </c>
      <c r="F1035" s="5">
        <v>5.9835700000000003</v>
      </c>
      <c r="G1035" s="5">
        <v>14.573230000000001</v>
      </c>
      <c r="H1035" s="6">
        <f t="shared" si="65"/>
        <v>1.4355409897435814</v>
      </c>
      <c r="I1035" s="5">
        <v>21.89105</v>
      </c>
      <c r="J1035" s="6">
        <f t="shared" si="66"/>
        <v>-0.33428364559945734</v>
      </c>
      <c r="K1035" s="5">
        <v>47.541490000000003</v>
      </c>
      <c r="L1035" s="5">
        <v>144.68260000000001</v>
      </c>
      <c r="M1035" s="6">
        <f t="shared" si="67"/>
        <v>2.0432912388736657</v>
      </c>
    </row>
    <row r="1036" spans="1:13" x14ac:dyDescent="0.2">
      <c r="A1036" s="1" t="s">
        <v>24</v>
      </c>
      <c r="B1036" s="1" t="s">
        <v>81</v>
      </c>
      <c r="C1036" s="5">
        <v>0</v>
      </c>
      <c r="D1036" s="5">
        <v>0</v>
      </c>
      <c r="E1036" s="6" t="str">
        <f t="shared" si="64"/>
        <v/>
      </c>
      <c r="F1036" s="5">
        <v>41.761600000000001</v>
      </c>
      <c r="G1036" s="5">
        <v>59.251829999999998</v>
      </c>
      <c r="H1036" s="6">
        <f t="shared" si="65"/>
        <v>0.41881130033332048</v>
      </c>
      <c r="I1036" s="5">
        <v>232.35063</v>
      </c>
      <c r="J1036" s="6">
        <f t="shared" si="66"/>
        <v>-0.74498958750402355</v>
      </c>
      <c r="K1036" s="5">
        <v>206.86249000000001</v>
      </c>
      <c r="L1036" s="5">
        <v>561.13777000000005</v>
      </c>
      <c r="M1036" s="6">
        <f t="shared" si="67"/>
        <v>1.7126124702453307</v>
      </c>
    </row>
    <row r="1037" spans="1:13" x14ac:dyDescent="0.2">
      <c r="A1037" s="1" t="s">
        <v>25</v>
      </c>
      <c r="B1037" s="1" t="s">
        <v>81</v>
      </c>
      <c r="C1037" s="5">
        <v>0</v>
      </c>
      <c r="D1037" s="5">
        <v>0</v>
      </c>
      <c r="E1037" s="6" t="str">
        <f t="shared" si="64"/>
        <v/>
      </c>
      <c r="F1037" s="5">
        <v>318.42702000000003</v>
      </c>
      <c r="G1037" s="5">
        <v>137.82346000000001</v>
      </c>
      <c r="H1037" s="6">
        <f t="shared" si="65"/>
        <v>-0.56717410476033092</v>
      </c>
      <c r="I1037" s="5">
        <v>20.476600000000001</v>
      </c>
      <c r="J1037" s="6">
        <f t="shared" si="66"/>
        <v>5.730778547219753</v>
      </c>
      <c r="K1037" s="5">
        <v>1005.94665</v>
      </c>
      <c r="L1037" s="5">
        <v>917.4624</v>
      </c>
      <c r="M1037" s="6">
        <f t="shared" si="67"/>
        <v>-8.7961175674674208E-2</v>
      </c>
    </row>
    <row r="1038" spans="1:13" x14ac:dyDescent="0.2">
      <c r="A1038" s="1" t="s">
        <v>26</v>
      </c>
      <c r="B1038" s="1" t="s">
        <v>81</v>
      </c>
      <c r="C1038" s="5">
        <v>76.367260000000002</v>
      </c>
      <c r="D1038" s="5">
        <v>0.71631999999999996</v>
      </c>
      <c r="E1038" s="6">
        <f t="shared" si="64"/>
        <v>-0.99062006414790837</v>
      </c>
      <c r="F1038" s="5">
        <v>121.46732</v>
      </c>
      <c r="G1038" s="5">
        <v>1211.51666</v>
      </c>
      <c r="H1038" s="6">
        <f t="shared" si="65"/>
        <v>8.9740132572283642</v>
      </c>
      <c r="I1038" s="5">
        <v>1405.4336000000001</v>
      </c>
      <c r="J1038" s="6">
        <f t="shared" si="66"/>
        <v>-0.13797659313111632</v>
      </c>
      <c r="K1038" s="5">
        <v>685.19293000000005</v>
      </c>
      <c r="L1038" s="5">
        <v>11368.7793</v>
      </c>
      <c r="M1038" s="6">
        <f t="shared" si="67"/>
        <v>15.592084947519815</v>
      </c>
    </row>
    <row r="1039" spans="1:13" x14ac:dyDescent="0.2">
      <c r="A1039" s="1" t="s">
        <v>27</v>
      </c>
      <c r="B1039" s="1" t="s">
        <v>81</v>
      </c>
      <c r="C1039" s="5">
        <v>0</v>
      </c>
      <c r="D1039" s="5">
        <v>0</v>
      </c>
      <c r="E1039" s="6" t="str">
        <f t="shared" si="64"/>
        <v/>
      </c>
      <c r="F1039" s="5">
        <v>0.48008000000000001</v>
      </c>
      <c r="G1039" s="5">
        <v>0</v>
      </c>
      <c r="H1039" s="6">
        <f t="shared" si="65"/>
        <v>-1</v>
      </c>
      <c r="I1039" s="5">
        <v>23.925339999999998</v>
      </c>
      <c r="J1039" s="6">
        <f t="shared" si="66"/>
        <v>-1</v>
      </c>
      <c r="K1039" s="5">
        <v>34.624450000000003</v>
      </c>
      <c r="L1039" s="5">
        <v>77.680340000000001</v>
      </c>
      <c r="M1039" s="6">
        <f t="shared" si="67"/>
        <v>1.2435111604660865</v>
      </c>
    </row>
    <row r="1040" spans="1:13" x14ac:dyDescent="0.2">
      <c r="A1040" s="1" t="s">
        <v>28</v>
      </c>
      <c r="B1040" s="1" t="s">
        <v>81</v>
      </c>
      <c r="C1040" s="5">
        <v>13.39311</v>
      </c>
      <c r="D1040" s="5">
        <v>4.2716799999999999</v>
      </c>
      <c r="E1040" s="6">
        <f t="shared" si="64"/>
        <v>-0.68105391503541746</v>
      </c>
      <c r="F1040" s="5">
        <v>309.16345999999999</v>
      </c>
      <c r="G1040" s="5">
        <v>174.35140999999999</v>
      </c>
      <c r="H1040" s="6">
        <f t="shared" si="65"/>
        <v>-0.43605428015328851</v>
      </c>
      <c r="I1040" s="5">
        <v>381.72528999999997</v>
      </c>
      <c r="J1040" s="6">
        <f t="shared" si="66"/>
        <v>-0.54325423395447547</v>
      </c>
      <c r="K1040" s="5">
        <v>654.47564999999997</v>
      </c>
      <c r="L1040" s="5">
        <v>1613.53124</v>
      </c>
      <c r="M1040" s="6">
        <f t="shared" si="67"/>
        <v>1.4653800947369091</v>
      </c>
    </row>
    <row r="1041" spans="1:13" x14ac:dyDescent="0.2">
      <c r="A1041" s="1" t="s">
        <v>29</v>
      </c>
      <c r="B1041" s="1" t="s">
        <v>81</v>
      </c>
      <c r="C1041" s="5">
        <v>162.9</v>
      </c>
      <c r="D1041" s="5">
        <v>0</v>
      </c>
      <c r="E1041" s="6">
        <f t="shared" si="64"/>
        <v>-1</v>
      </c>
      <c r="F1041" s="5">
        <v>163.96030999999999</v>
      </c>
      <c r="G1041" s="5">
        <v>1.4400999999999999</v>
      </c>
      <c r="H1041" s="6">
        <f t="shared" si="65"/>
        <v>-0.99121677679189557</v>
      </c>
      <c r="I1041" s="5">
        <v>0</v>
      </c>
      <c r="J1041" s="6" t="str">
        <f t="shared" si="66"/>
        <v/>
      </c>
      <c r="K1041" s="5">
        <v>690.65602000000001</v>
      </c>
      <c r="L1041" s="5">
        <v>997.00946999999996</v>
      </c>
      <c r="M1041" s="6">
        <f t="shared" si="67"/>
        <v>0.44356878261916832</v>
      </c>
    </row>
    <row r="1042" spans="1:13" x14ac:dyDescent="0.2">
      <c r="A1042" s="1" t="s">
        <v>31</v>
      </c>
      <c r="B1042" s="1" t="s">
        <v>81</v>
      </c>
      <c r="C1042" s="5">
        <v>0</v>
      </c>
      <c r="D1042" s="5">
        <v>0</v>
      </c>
      <c r="E1042" s="6" t="str">
        <f t="shared" si="64"/>
        <v/>
      </c>
      <c r="F1042" s="5">
        <v>205.07053999999999</v>
      </c>
      <c r="G1042" s="5">
        <v>594.43768</v>
      </c>
      <c r="H1042" s="6">
        <f t="shared" si="65"/>
        <v>1.8986985648938166</v>
      </c>
      <c r="I1042" s="5">
        <v>291.78643</v>
      </c>
      <c r="J1042" s="6">
        <f t="shared" si="66"/>
        <v>1.0372355218849623</v>
      </c>
      <c r="K1042" s="5">
        <v>1195.3656100000001</v>
      </c>
      <c r="L1042" s="5">
        <v>3392.4835699999999</v>
      </c>
      <c r="M1042" s="6">
        <f t="shared" si="67"/>
        <v>1.8380300902248643</v>
      </c>
    </row>
    <row r="1043" spans="1:13" x14ac:dyDescent="0.2">
      <c r="A1043" s="1" t="s">
        <v>32</v>
      </c>
      <c r="B1043" s="1" t="s">
        <v>81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4.0999999999999996</v>
      </c>
      <c r="H1043" s="6" t="str">
        <f t="shared" si="65"/>
        <v/>
      </c>
      <c r="I1043" s="5">
        <v>0</v>
      </c>
      <c r="J1043" s="6" t="str">
        <f t="shared" si="66"/>
        <v/>
      </c>
      <c r="K1043" s="5">
        <v>0</v>
      </c>
      <c r="L1043" s="5">
        <v>25.033619999999999</v>
      </c>
      <c r="M1043" s="6" t="str">
        <f t="shared" si="67"/>
        <v/>
      </c>
    </row>
    <row r="1044" spans="1:13" x14ac:dyDescent="0.2">
      <c r="A1044" s="2" t="s">
        <v>34</v>
      </c>
      <c r="B1044" s="2" t="s">
        <v>81</v>
      </c>
      <c r="C1044" s="7">
        <v>373.56263999999999</v>
      </c>
      <c r="D1044" s="7">
        <v>23.073090000000001</v>
      </c>
      <c r="E1044" s="8">
        <f t="shared" si="64"/>
        <v>-0.93823501729187908</v>
      </c>
      <c r="F1044" s="7">
        <v>7251.8272900000002</v>
      </c>
      <c r="G1044" s="7">
        <v>9167.2105499999998</v>
      </c>
      <c r="H1044" s="8">
        <f t="shared" si="65"/>
        <v>0.26412422461318696</v>
      </c>
      <c r="I1044" s="7">
        <v>9860.3825199999992</v>
      </c>
      <c r="J1044" s="8">
        <f t="shared" si="66"/>
        <v>-7.0298689588768504E-2</v>
      </c>
      <c r="K1044" s="7">
        <v>33512.533649999998</v>
      </c>
      <c r="L1044" s="7">
        <v>59716.760710000002</v>
      </c>
      <c r="M1044" s="8">
        <f t="shared" si="67"/>
        <v>0.78192318532740979</v>
      </c>
    </row>
    <row r="1045" spans="1:13" x14ac:dyDescent="0.2">
      <c r="A1045" s="1" t="s">
        <v>8</v>
      </c>
      <c r="B1045" s="1" t="s">
        <v>82</v>
      </c>
      <c r="C1045" s="5">
        <v>0</v>
      </c>
      <c r="D1045" s="5">
        <v>0</v>
      </c>
      <c r="E1045" s="6" t="str">
        <f t="shared" si="64"/>
        <v/>
      </c>
      <c r="F1045" s="5">
        <v>6.85</v>
      </c>
      <c r="G1045" s="5">
        <v>0.28499999999999998</v>
      </c>
      <c r="H1045" s="6">
        <f t="shared" si="65"/>
        <v>-0.95839416058394156</v>
      </c>
      <c r="I1045" s="5">
        <v>4.63</v>
      </c>
      <c r="J1045" s="6">
        <f t="shared" si="66"/>
        <v>-0.93844492440604754</v>
      </c>
      <c r="K1045" s="5">
        <v>27.863350000000001</v>
      </c>
      <c r="L1045" s="5">
        <v>5.1550000000000002</v>
      </c>
      <c r="M1045" s="6">
        <f t="shared" si="67"/>
        <v>-0.81498994198472186</v>
      </c>
    </row>
    <row r="1046" spans="1:13" x14ac:dyDescent="0.2">
      <c r="A1046" s="1" t="s">
        <v>10</v>
      </c>
      <c r="B1046" s="1" t="s">
        <v>82</v>
      </c>
      <c r="C1046" s="5">
        <v>0</v>
      </c>
      <c r="D1046" s="5">
        <v>0</v>
      </c>
      <c r="E1046" s="6" t="str">
        <f t="shared" si="64"/>
        <v/>
      </c>
      <c r="F1046" s="5">
        <v>6.9740000000000002</v>
      </c>
      <c r="G1046" s="5">
        <v>0.96</v>
      </c>
      <c r="H1046" s="6">
        <f t="shared" si="65"/>
        <v>-0.86234585603670777</v>
      </c>
      <c r="I1046" s="5">
        <v>0</v>
      </c>
      <c r="J1046" s="6" t="str">
        <f t="shared" si="66"/>
        <v/>
      </c>
      <c r="K1046" s="5">
        <v>6.9740000000000002</v>
      </c>
      <c r="L1046" s="5">
        <v>0.96</v>
      </c>
      <c r="M1046" s="6">
        <f t="shared" si="67"/>
        <v>-0.86234585603670777</v>
      </c>
    </row>
    <row r="1047" spans="1:13" x14ac:dyDescent="0.2">
      <c r="A1047" s="1" t="s">
        <v>11</v>
      </c>
      <c r="B1047" s="1" t="s">
        <v>82</v>
      </c>
      <c r="C1047" s="5">
        <v>0</v>
      </c>
      <c r="D1047" s="5">
        <v>5.3117200000000002</v>
      </c>
      <c r="E1047" s="6" t="str">
        <f t="shared" si="64"/>
        <v/>
      </c>
      <c r="F1047" s="5">
        <v>0</v>
      </c>
      <c r="G1047" s="5">
        <v>52.61195</v>
      </c>
      <c r="H1047" s="6" t="str">
        <f t="shared" si="65"/>
        <v/>
      </c>
      <c r="I1047" s="5">
        <v>13.388529999999999</v>
      </c>
      <c r="J1047" s="6">
        <f t="shared" si="66"/>
        <v>2.9296285701268179</v>
      </c>
      <c r="K1047" s="5">
        <v>65.609440000000006</v>
      </c>
      <c r="L1047" s="5">
        <v>109.20635</v>
      </c>
      <c r="M1047" s="6">
        <f t="shared" si="67"/>
        <v>0.66449142074677048</v>
      </c>
    </row>
    <row r="1048" spans="1:13" x14ac:dyDescent="0.2">
      <c r="A1048" s="1" t="s">
        <v>14</v>
      </c>
      <c r="B1048" s="1" t="s">
        <v>82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42.909129999999998</v>
      </c>
      <c r="H1048" s="6" t="str">
        <f t="shared" si="65"/>
        <v/>
      </c>
      <c r="I1048" s="5">
        <v>0</v>
      </c>
      <c r="J1048" s="6" t="str">
        <f t="shared" si="66"/>
        <v/>
      </c>
      <c r="K1048" s="5">
        <v>0.12</v>
      </c>
      <c r="L1048" s="5">
        <v>51.384099999999997</v>
      </c>
      <c r="M1048" s="6">
        <f t="shared" si="67"/>
        <v>427.20083333333332</v>
      </c>
    </row>
    <row r="1049" spans="1:13" x14ac:dyDescent="0.2">
      <c r="A1049" s="1" t="s">
        <v>16</v>
      </c>
      <c r="B1049" s="1" t="s">
        <v>82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0</v>
      </c>
      <c r="L1049" s="5">
        <v>45.848999999999997</v>
      </c>
      <c r="M1049" s="6" t="str">
        <f t="shared" si="67"/>
        <v/>
      </c>
    </row>
    <row r="1050" spans="1:13" x14ac:dyDescent="0.2">
      <c r="A1050" s="1" t="s">
        <v>17</v>
      </c>
      <c r="B1050" s="1" t="s">
        <v>82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126.4</v>
      </c>
      <c r="L1050" s="5">
        <v>0</v>
      </c>
      <c r="M1050" s="6">
        <f t="shared" si="67"/>
        <v>-1</v>
      </c>
    </row>
    <row r="1051" spans="1:13" x14ac:dyDescent="0.2">
      <c r="A1051" s="1" t="s">
        <v>18</v>
      </c>
      <c r="B1051" s="1" t="s">
        <v>82</v>
      </c>
      <c r="C1051" s="5">
        <v>0</v>
      </c>
      <c r="D1051" s="5">
        <v>0</v>
      </c>
      <c r="E1051" s="6" t="str">
        <f t="shared" si="64"/>
        <v/>
      </c>
      <c r="F1051" s="5">
        <v>0</v>
      </c>
      <c r="G1051" s="5">
        <v>0</v>
      </c>
      <c r="H1051" s="6" t="str">
        <f t="shared" si="65"/>
        <v/>
      </c>
      <c r="I1051" s="5">
        <v>0</v>
      </c>
      <c r="J1051" s="6" t="str">
        <f t="shared" si="66"/>
        <v/>
      </c>
      <c r="K1051" s="5">
        <v>99.499989999999997</v>
      </c>
      <c r="L1051" s="5">
        <v>26.7761</v>
      </c>
      <c r="M1051" s="6">
        <f t="shared" si="67"/>
        <v>-0.73089344029079806</v>
      </c>
    </row>
    <row r="1052" spans="1:13" x14ac:dyDescent="0.2">
      <c r="A1052" s="1" t="s">
        <v>19</v>
      </c>
      <c r="B1052" s="1" t="s">
        <v>82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18.356000000000002</v>
      </c>
      <c r="L1052" s="5">
        <v>5.6849999999999996</v>
      </c>
      <c r="M1052" s="6">
        <f t="shared" si="67"/>
        <v>-0.69029200261494883</v>
      </c>
    </row>
    <row r="1053" spans="1:13" x14ac:dyDescent="0.2">
      <c r="A1053" s="1" t="s">
        <v>20</v>
      </c>
      <c r="B1053" s="1" t="s">
        <v>82</v>
      </c>
      <c r="C1053" s="5">
        <v>0</v>
      </c>
      <c r="D1053" s="5">
        <v>0</v>
      </c>
      <c r="E1053" s="6" t="str">
        <f t="shared" si="64"/>
        <v/>
      </c>
      <c r="F1053" s="5">
        <v>2.09</v>
      </c>
      <c r="G1053" s="5">
        <v>9.7799999999999994</v>
      </c>
      <c r="H1053" s="6">
        <f t="shared" si="65"/>
        <v>3.6794258373205739</v>
      </c>
      <c r="I1053" s="5">
        <v>0</v>
      </c>
      <c r="J1053" s="6" t="str">
        <f t="shared" si="66"/>
        <v/>
      </c>
      <c r="K1053" s="5">
        <v>16.170000000000002</v>
      </c>
      <c r="L1053" s="5">
        <v>32.95505</v>
      </c>
      <c r="M1053" s="6">
        <f t="shared" si="67"/>
        <v>1.0380364873222012</v>
      </c>
    </row>
    <row r="1054" spans="1:13" x14ac:dyDescent="0.2">
      <c r="A1054" s="1" t="s">
        <v>21</v>
      </c>
      <c r="B1054" s="1" t="s">
        <v>82</v>
      </c>
      <c r="C1054" s="5">
        <v>90.51867</v>
      </c>
      <c r="D1054" s="5">
        <v>0</v>
      </c>
      <c r="E1054" s="6">
        <f t="shared" si="64"/>
        <v>-1</v>
      </c>
      <c r="F1054" s="5">
        <v>583.00063</v>
      </c>
      <c r="G1054" s="5">
        <v>278.57819000000001</v>
      </c>
      <c r="H1054" s="6">
        <f t="shared" si="65"/>
        <v>-0.52216485597965812</v>
      </c>
      <c r="I1054" s="5">
        <v>117.76707</v>
      </c>
      <c r="J1054" s="6">
        <f t="shared" si="66"/>
        <v>1.3655015786671094</v>
      </c>
      <c r="K1054" s="5">
        <v>1506.4282900000001</v>
      </c>
      <c r="L1054" s="5">
        <v>1533.2930799999999</v>
      </c>
      <c r="M1054" s="6">
        <f t="shared" si="67"/>
        <v>1.783343434157092E-2</v>
      </c>
    </row>
    <row r="1055" spans="1:13" x14ac:dyDescent="0.2">
      <c r="A1055" s="1" t="s">
        <v>23</v>
      </c>
      <c r="B1055" s="1" t="s">
        <v>82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35.595399999999998</v>
      </c>
      <c r="H1055" s="6" t="str">
        <f t="shared" si="65"/>
        <v/>
      </c>
      <c r="I1055" s="5">
        <v>0</v>
      </c>
      <c r="J1055" s="6" t="str">
        <f t="shared" si="66"/>
        <v/>
      </c>
      <c r="K1055" s="5">
        <v>7.10867</v>
      </c>
      <c r="L1055" s="5">
        <v>46.090400000000002</v>
      </c>
      <c r="M1055" s="6">
        <f t="shared" si="67"/>
        <v>5.4836882285997239</v>
      </c>
    </row>
    <row r="1056" spans="1:13" x14ac:dyDescent="0.2">
      <c r="A1056" s="1" t="s">
        <v>24</v>
      </c>
      <c r="B1056" s="1" t="s">
        <v>82</v>
      </c>
      <c r="C1056" s="5">
        <v>0</v>
      </c>
      <c r="D1056" s="5">
        <v>0</v>
      </c>
      <c r="E1056" s="6" t="str">
        <f t="shared" si="64"/>
        <v/>
      </c>
      <c r="F1056" s="5">
        <v>4.68</v>
      </c>
      <c r="G1056" s="5">
        <v>105.69403</v>
      </c>
      <c r="H1056" s="6">
        <f t="shared" si="65"/>
        <v>21.584194444444446</v>
      </c>
      <c r="I1056" s="5">
        <v>114.66428999999999</v>
      </c>
      <c r="J1056" s="6">
        <f t="shared" si="66"/>
        <v>-7.823063309422662E-2</v>
      </c>
      <c r="K1056" s="5">
        <v>1530.5065300000001</v>
      </c>
      <c r="L1056" s="5">
        <v>1643.23253</v>
      </c>
      <c r="M1056" s="6">
        <f t="shared" si="67"/>
        <v>7.3652740312058596E-2</v>
      </c>
    </row>
    <row r="1057" spans="1:13" x14ac:dyDescent="0.2">
      <c r="A1057" s="1" t="s">
        <v>26</v>
      </c>
      <c r="B1057" s="1" t="s">
        <v>82</v>
      </c>
      <c r="C1057" s="5">
        <v>0</v>
      </c>
      <c r="D1057" s="5">
        <v>0</v>
      </c>
      <c r="E1057" s="6" t="str">
        <f t="shared" si="64"/>
        <v/>
      </c>
      <c r="F1057" s="5">
        <v>105.47604</v>
      </c>
      <c r="G1057" s="5">
        <v>0</v>
      </c>
      <c r="H1057" s="6">
        <f t="shared" si="65"/>
        <v>-1</v>
      </c>
      <c r="I1057" s="5">
        <v>0</v>
      </c>
      <c r="J1057" s="6" t="str">
        <f t="shared" si="66"/>
        <v/>
      </c>
      <c r="K1057" s="5">
        <v>3092.2306100000001</v>
      </c>
      <c r="L1057" s="5">
        <v>6.2530000000000002E-2</v>
      </c>
      <c r="M1057" s="6">
        <f t="shared" si="67"/>
        <v>-0.99997977835165408</v>
      </c>
    </row>
    <row r="1058" spans="1:13" x14ac:dyDescent="0.2">
      <c r="A1058" s="1" t="s">
        <v>28</v>
      </c>
      <c r="B1058" s="1" t="s">
        <v>82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0.20200000000000001</v>
      </c>
      <c r="H1058" s="6" t="str">
        <f t="shared" si="65"/>
        <v/>
      </c>
      <c r="I1058" s="5">
        <v>0</v>
      </c>
      <c r="J1058" s="6" t="str">
        <f t="shared" si="66"/>
        <v/>
      </c>
      <c r="K1058" s="5">
        <v>48.694609999999997</v>
      </c>
      <c r="L1058" s="5">
        <v>45.97</v>
      </c>
      <c r="M1058" s="6">
        <f t="shared" si="67"/>
        <v>-5.595300999432995E-2</v>
      </c>
    </row>
    <row r="1059" spans="1:13" x14ac:dyDescent="0.2">
      <c r="A1059" s="1" t="s">
        <v>31</v>
      </c>
      <c r="B1059" s="1" t="s">
        <v>82</v>
      </c>
      <c r="C1059" s="5">
        <v>0</v>
      </c>
      <c r="D1059" s="5">
        <v>0</v>
      </c>
      <c r="E1059" s="6" t="str">
        <f t="shared" ref="E1059:E1121" si="68">IF(C1059=0,"",(D1059/C1059-1))</f>
        <v/>
      </c>
      <c r="F1059" s="5">
        <v>0</v>
      </c>
      <c r="G1059" s="5">
        <v>0.06</v>
      </c>
      <c r="H1059" s="6" t="str">
        <f t="shared" ref="H1059:H1121" si="69">IF(F1059=0,"",(G1059/F1059-1))</f>
        <v/>
      </c>
      <c r="I1059" s="5">
        <v>0</v>
      </c>
      <c r="J1059" s="6" t="str">
        <f t="shared" ref="J1059:J1121" si="70">IF(I1059=0,"",(G1059/I1059-1))</f>
        <v/>
      </c>
      <c r="K1059" s="5">
        <v>11.92423</v>
      </c>
      <c r="L1059" s="5">
        <v>5.4269600000000002</v>
      </c>
      <c r="M1059" s="6">
        <f t="shared" ref="M1059:M1121" si="71">IF(K1059=0,"",(L1059/K1059-1))</f>
        <v>-0.54487962744764229</v>
      </c>
    </row>
    <row r="1060" spans="1:13" x14ac:dyDescent="0.2">
      <c r="A1060" s="2" t="s">
        <v>34</v>
      </c>
      <c r="B1060" s="2" t="s">
        <v>82</v>
      </c>
      <c r="C1060" s="7">
        <v>90.51867</v>
      </c>
      <c r="D1060" s="7">
        <v>5.3117200000000002</v>
      </c>
      <c r="E1060" s="8">
        <f t="shared" si="68"/>
        <v>-0.94131906710516189</v>
      </c>
      <c r="F1060" s="7">
        <v>709.07066999999995</v>
      </c>
      <c r="G1060" s="7">
        <v>526.67570000000001</v>
      </c>
      <c r="H1060" s="8">
        <f t="shared" si="69"/>
        <v>-0.25723101760787814</v>
      </c>
      <c r="I1060" s="7">
        <v>250.44989000000001</v>
      </c>
      <c r="J1060" s="8">
        <f t="shared" si="70"/>
        <v>1.1029184720344656</v>
      </c>
      <c r="K1060" s="7">
        <v>6557.8857200000002</v>
      </c>
      <c r="L1060" s="7">
        <v>3552.0461</v>
      </c>
      <c r="M1060" s="8">
        <f t="shared" si="71"/>
        <v>-0.45835498639948857</v>
      </c>
    </row>
    <row r="1061" spans="1:13" x14ac:dyDescent="0.2">
      <c r="A1061" s="1" t="s">
        <v>8</v>
      </c>
      <c r="B1061" s="1" t="s">
        <v>83</v>
      </c>
      <c r="C1061" s="5">
        <v>0</v>
      </c>
      <c r="D1061" s="5">
        <v>3.3028499999999998</v>
      </c>
      <c r="E1061" s="6" t="str">
        <f t="shared" si="68"/>
        <v/>
      </c>
      <c r="F1061" s="5">
        <v>114.91835</v>
      </c>
      <c r="G1061" s="5">
        <v>85.110389999999995</v>
      </c>
      <c r="H1061" s="6">
        <f t="shared" si="69"/>
        <v>-0.25938381468233762</v>
      </c>
      <c r="I1061" s="5">
        <v>81.901210000000006</v>
      </c>
      <c r="J1061" s="6">
        <f t="shared" si="70"/>
        <v>3.9183548081890285E-2</v>
      </c>
      <c r="K1061" s="5">
        <v>1138.8356200000001</v>
      </c>
      <c r="L1061" s="5">
        <v>963.24513999999999</v>
      </c>
      <c r="M1061" s="6">
        <f t="shared" si="71"/>
        <v>-0.15418421843882968</v>
      </c>
    </row>
    <row r="1062" spans="1:13" x14ac:dyDescent="0.2">
      <c r="A1062" s="1" t="s">
        <v>10</v>
      </c>
      <c r="B1062" s="1" t="s">
        <v>83</v>
      </c>
      <c r="C1062" s="5">
        <v>0</v>
      </c>
      <c r="D1062" s="5">
        <v>0</v>
      </c>
      <c r="E1062" s="6" t="str">
        <f t="shared" si="68"/>
        <v/>
      </c>
      <c r="F1062" s="5">
        <v>0.39777000000000001</v>
      </c>
      <c r="G1062" s="5">
        <v>5.1159999999999997E-2</v>
      </c>
      <c r="H1062" s="6">
        <f t="shared" si="69"/>
        <v>-0.87138296000201121</v>
      </c>
      <c r="I1062" s="5">
        <v>6.0113099999999999</v>
      </c>
      <c r="J1062" s="6">
        <f t="shared" si="70"/>
        <v>-0.99148937585983754</v>
      </c>
      <c r="K1062" s="5">
        <v>66.560829999999996</v>
      </c>
      <c r="L1062" s="5">
        <v>42.489989999999999</v>
      </c>
      <c r="M1062" s="6">
        <f t="shared" si="71"/>
        <v>-0.36163671636907169</v>
      </c>
    </row>
    <row r="1063" spans="1:13" x14ac:dyDescent="0.2">
      <c r="A1063" s="1" t="s">
        <v>11</v>
      </c>
      <c r="B1063" s="1" t="s">
        <v>83</v>
      </c>
      <c r="C1063" s="5">
        <v>0</v>
      </c>
      <c r="D1063" s="5">
        <v>0</v>
      </c>
      <c r="E1063" s="6" t="str">
        <f t="shared" si="68"/>
        <v/>
      </c>
      <c r="F1063" s="5">
        <v>12.63396</v>
      </c>
      <c r="G1063" s="5">
        <v>3.1623600000000001</v>
      </c>
      <c r="H1063" s="6">
        <f t="shared" si="69"/>
        <v>-0.74969368274080339</v>
      </c>
      <c r="I1063" s="5">
        <v>18.85558</v>
      </c>
      <c r="J1063" s="6">
        <f t="shared" si="70"/>
        <v>-0.8322851909090041</v>
      </c>
      <c r="K1063" s="5">
        <v>146.74107000000001</v>
      </c>
      <c r="L1063" s="5">
        <v>140.66995</v>
      </c>
      <c r="M1063" s="6">
        <f t="shared" si="71"/>
        <v>-4.1373011659244452E-2</v>
      </c>
    </row>
    <row r="1064" spans="1:13" x14ac:dyDescent="0.2">
      <c r="A1064" s="1" t="s">
        <v>12</v>
      </c>
      <c r="B1064" s="1" t="s">
        <v>83</v>
      </c>
      <c r="C1064" s="5">
        <v>0.45</v>
      </c>
      <c r="D1064" s="5">
        <v>0</v>
      </c>
      <c r="E1064" s="6">
        <f t="shared" si="68"/>
        <v>-1</v>
      </c>
      <c r="F1064" s="5">
        <v>6.9861700000000004</v>
      </c>
      <c r="G1064" s="5">
        <v>0</v>
      </c>
      <c r="H1064" s="6">
        <f t="shared" si="69"/>
        <v>-1</v>
      </c>
      <c r="I1064" s="5">
        <v>1.1818200000000001</v>
      </c>
      <c r="J1064" s="6">
        <f t="shared" si="70"/>
        <v>-1</v>
      </c>
      <c r="K1064" s="5">
        <v>55.389029999999998</v>
      </c>
      <c r="L1064" s="5">
        <v>127.51866</v>
      </c>
      <c r="M1064" s="6">
        <f t="shared" si="71"/>
        <v>1.3022367425463131</v>
      </c>
    </row>
    <row r="1065" spans="1:13" x14ac:dyDescent="0.2">
      <c r="A1065" s="1" t="s">
        <v>14</v>
      </c>
      <c r="B1065" s="1" t="s">
        <v>83</v>
      </c>
      <c r="C1065" s="5">
        <v>49.372999999999998</v>
      </c>
      <c r="D1065" s="5">
        <v>5.3240000000000003E-2</v>
      </c>
      <c r="E1065" s="6">
        <f t="shared" si="68"/>
        <v>-0.9989216778401151</v>
      </c>
      <c r="F1065" s="5">
        <v>51.370429999999999</v>
      </c>
      <c r="G1065" s="5">
        <v>110.29689999999999</v>
      </c>
      <c r="H1065" s="6">
        <f t="shared" si="69"/>
        <v>1.1470892885264927</v>
      </c>
      <c r="I1065" s="5">
        <v>4.1493200000000003</v>
      </c>
      <c r="J1065" s="6">
        <f t="shared" si="70"/>
        <v>25.581921857075372</v>
      </c>
      <c r="K1065" s="5">
        <v>1555.9433899999999</v>
      </c>
      <c r="L1065" s="5">
        <v>226.98894000000001</v>
      </c>
      <c r="M1065" s="6">
        <f t="shared" si="71"/>
        <v>-0.85411491095444037</v>
      </c>
    </row>
    <row r="1066" spans="1:13" x14ac:dyDescent="0.2">
      <c r="A1066" s="1" t="s">
        <v>17</v>
      </c>
      <c r="B1066" s="1" t="s">
        <v>83</v>
      </c>
      <c r="C1066" s="5">
        <v>0</v>
      </c>
      <c r="D1066" s="5">
        <v>0</v>
      </c>
      <c r="E1066" s="6" t="str">
        <f t="shared" si="68"/>
        <v/>
      </c>
      <c r="F1066" s="5">
        <v>3.1370000000000002E-2</v>
      </c>
      <c r="G1066" s="5">
        <v>0</v>
      </c>
      <c r="H1066" s="6">
        <f t="shared" si="69"/>
        <v>-1</v>
      </c>
      <c r="I1066" s="5">
        <v>0</v>
      </c>
      <c r="J1066" s="6" t="str">
        <f t="shared" si="70"/>
        <v/>
      </c>
      <c r="K1066" s="5">
        <v>0.38596999999999998</v>
      </c>
      <c r="L1066" s="5">
        <v>0.59001000000000003</v>
      </c>
      <c r="M1066" s="6">
        <f t="shared" si="71"/>
        <v>0.52864212244474973</v>
      </c>
    </row>
    <row r="1067" spans="1:13" x14ac:dyDescent="0.2">
      <c r="A1067" s="1" t="s">
        <v>18</v>
      </c>
      <c r="B1067" s="1" t="s">
        <v>83</v>
      </c>
      <c r="C1067" s="5">
        <v>1090.82557</v>
      </c>
      <c r="D1067" s="5">
        <v>7.16099</v>
      </c>
      <c r="E1067" s="6">
        <f t="shared" si="68"/>
        <v>-0.99343525656443865</v>
      </c>
      <c r="F1067" s="5">
        <v>30963.221379999999</v>
      </c>
      <c r="G1067" s="5">
        <v>4875.0589499999996</v>
      </c>
      <c r="H1067" s="6">
        <f t="shared" si="69"/>
        <v>-0.84255323791506609</v>
      </c>
      <c r="I1067" s="5">
        <v>12279.666740000001</v>
      </c>
      <c r="J1067" s="6">
        <f t="shared" si="70"/>
        <v>-0.60299745479900546</v>
      </c>
      <c r="K1067" s="5">
        <v>142035.0097</v>
      </c>
      <c r="L1067" s="5">
        <v>111693.94056</v>
      </c>
      <c r="M1067" s="6">
        <f t="shared" si="71"/>
        <v>-0.21361683435714229</v>
      </c>
    </row>
    <row r="1068" spans="1:13" x14ac:dyDescent="0.2">
      <c r="A1068" s="1" t="s">
        <v>19</v>
      </c>
      <c r="B1068" s="1" t="s">
        <v>83</v>
      </c>
      <c r="C1068" s="5">
        <v>161.23139</v>
      </c>
      <c r="D1068" s="5">
        <v>97.164649999999995</v>
      </c>
      <c r="E1068" s="6">
        <f t="shared" si="68"/>
        <v>-0.39735897581730217</v>
      </c>
      <c r="F1068" s="5">
        <v>1841.1591800000001</v>
      </c>
      <c r="G1068" s="5">
        <v>4139.9691599999996</v>
      </c>
      <c r="H1068" s="6">
        <f t="shared" si="69"/>
        <v>1.2485666665714366</v>
      </c>
      <c r="I1068" s="5">
        <v>4384.3703500000001</v>
      </c>
      <c r="J1068" s="6">
        <f t="shared" si="70"/>
        <v>-5.5743737524363235E-2</v>
      </c>
      <c r="K1068" s="5">
        <v>17021.329829999999</v>
      </c>
      <c r="L1068" s="5">
        <v>23912.251130000001</v>
      </c>
      <c r="M1068" s="6">
        <f t="shared" si="71"/>
        <v>0.40484036023171299</v>
      </c>
    </row>
    <row r="1069" spans="1:13" x14ac:dyDescent="0.2">
      <c r="A1069" s="1" t="s">
        <v>20</v>
      </c>
      <c r="B1069" s="1" t="s">
        <v>83</v>
      </c>
      <c r="C1069" s="5">
        <v>0</v>
      </c>
      <c r="D1069" s="5">
        <v>0</v>
      </c>
      <c r="E1069" s="6" t="str">
        <f t="shared" si="68"/>
        <v/>
      </c>
      <c r="F1069" s="5">
        <v>28.72861</v>
      </c>
      <c r="G1069" s="5">
        <v>4.56257</v>
      </c>
      <c r="H1069" s="6">
        <f t="shared" si="69"/>
        <v>-0.84118375375627297</v>
      </c>
      <c r="I1069" s="5">
        <v>2.27311</v>
      </c>
      <c r="J1069" s="6">
        <f t="shared" si="70"/>
        <v>1.0071927887343772</v>
      </c>
      <c r="K1069" s="5">
        <v>246.52915999999999</v>
      </c>
      <c r="L1069" s="5">
        <v>57.005940000000002</v>
      </c>
      <c r="M1069" s="6">
        <f t="shared" si="71"/>
        <v>-0.76876593422051975</v>
      </c>
    </row>
    <row r="1070" spans="1:13" x14ac:dyDescent="0.2">
      <c r="A1070" s="1" t="s">
        <v>21</v>
      </c>
      <c r="B1070" s="1" t="s">
        <v>83</v>
      </c>
      <c r="C1070" s="5">
        <v>1.23</v>
      </c>
      <c r="D1070" s="5">
        <v>0</v>
      </c>
      <c r="E1070" s="6">
        <f t="shared" si="68"/>
        <v>-1</v>
      </c>
      <c r="F1070" s="5">
        <v>7.6439199999999996</v>
      </c>
      <c r="G1070" s="5">
        <v>16.21415</v>
      </c>
      <c r="H1070" s="6">
        <f t="shared" si="69"/>
        <v>1.1211825869449186</v>
      </c>
      <c r="I1070" s="5">
        <v>89.071430000000007</v>
      </c>
      <c r="J1070" s="6">
        <f t="shared" si="70"/>
        <v>-0.8179646380438711</v>
      </c>
      <c r="K1070" s="5">
        <v>239.56824</v>
      </c>
      <c r="L1070" s="5">
        <v>419.17340999999999</v>
      </c>
      <c r="M1070" s="6">
        <f t="shared" si="71"/>
        <v>0.74970359176157908</v>
      </c>
    </row>
    <row r="1071" spans="1:13" x14ac:dyDescent="0.2">
      <c r="A1071" s="1" t="s">
        <v>23</v>
      </c>
      <c r="B1071" s="1" t="s">
        <v>83</v>
      </c>
      <c r="C1071" s="5">
        <v>0</v>
      </c>
      <c r="D1071" s="5">
        <v>0</v>
      </c>
      <c r="E1071" s="6" t="str">
        <f t="shared" si="68"/>
        <v/>
      </c>
      <c r="F1071" s="5">
        <v>0</v>
      </c>
      <c r="G1071" s="5">
        <v>0</v>
      </c>
      <c r="H1071" s="6" t="str">
        <f t="shared" si="69"/>
        <v/>
      </c>
      <c r="I1071" s="5">
        <v>0</v>
      </c>
      <c r="J1071" s="6" t="str">
        <f t="shared" si="70"/>
        <v/>
      </c>
      <c r="K1071" s="5">
        <v>5.7464500000000003</v>
      </c>
      <c r="L1071" s="5">
        <v>0</v>
      </c>
      <c r="M1071" s="6">
        <f t="shared" si="71"/>
        <v>-1</v>
      </c>
    </row>
    <row r="1072" spans="1:13" x14ac:dyDescent="0.2">
      <c r="A1072" s="1" t="s">
        <v>24</v>
      </c>
      <c r="B1072" s="1" t="s">
        <v>83</v>
      </c>
      <c r="C1072" s="5">
        <v>0</v>
      </c>
      <c r="D1072" s="5">
        <v>0.7571</v>
      </c>
      <c r="E1072" s="6" t="str">
        <f t="shared" si="68"/>
        <v/>
      </c>
      <c r="F1072" s="5">
        <v>54.184130000000003</v>
      </c>
      <c r="G1072" s="5">
        <v>50.868369999999999</v>
      </c>
      <c r="H1072" s="6">
        <f t="shared" si="69"/>
        <v>-6.1194301726354317E-2</v>
      </c>
      <c r="I1072" s="5">
        <v>51.93826</v>
      </c>
      <c r="J1072" s="6">
        <f t="shared" si="70"/>
        <v>-2.0599265358523744E-2</v>
      </c>
      <c r="K1072" s="5">
        <v>1067.0123699999999</v>
      </c>
      <c r="L1072" s="5">
        <v>1093.9188099999999</v>
      </c>
      <c r="M1072" s="6">
        <f t="shared" si="71"/>
        <v>2.5216614873921239E-2</v>
      </c>
    </row>
    <row r="1073" spans="1:13" x14ac:dyDescent="0.2">
      <c r="A1073" s="1" t="s">
        <v>25</v>
      </c>
      <c r="B1073" s="1" t="s">
        <v>83</v>
      </c>
      <c r="C1073" s="5">
        <v>0</v>
      </c>
      <c r="D1073" s="5">
        <v>0</v>
      </c>
      <c r="E1073" s="6" t="str">
        <f t="shared" si="68"/>
        <v/>
      </c>
      <c r="F1073" s="5">
        <v>0</v>
      </c>
      <c r="G1073" s="5">
        <v>0.60789000000000004</v>
      </c>
      <c r="H1073" s="6" t="str">
        <f t="shared" si="69"/>
        <v/>
      </c>
      <c r="I1073" s="5">
        <v>0</v>
      </c>
      <c r="J1073" s="6" t="str">
        <f t="shared" si="70"/>
        <v/>
      </c>
      <c r="K1073" s="5">
        <v>18.84552</v>
      </c>
      <c r="L1073" s="5">
        <v>46.561880000000002</v>
      </c>
      <c r="M1073" s="6">
        <f t="shared" si="71"/>
        <v>1.4707134639956871</v>
      </c>
    </row>
    <row r="1074" spans="1:13" x14ac:dyDescent="0.2">
      <c r="A1074" s="1" t="s">
        <v>26</v>
      </c>
      <c r="B1074" s="1" t="s">
        <v>83</v>
      </c>
      <c r="C1074" s="5">
        <v>109.4121</v>
      </c>
      <c r="D1074" s="5">
        <v>0</v>
      </c>
      <c r="E1074" s="6">
        <f t="shared" si="68"/>
        <v>-1</v>
      </c>
      <c r="F1074" s="5">
        <v>491.28890000000001</v>
      </c>
      <c r="G1074" s="5">
        <v>91.130719999999997</v>
      </c>
      <c r="H1074" s="6">
        <f t="shared" si="69"/>
        <v>-0.81450686144140438</v>
      </c>
      <c r="I1074" s="5">
        <v>578.82222000000002</v>
      </c>
      <c r="J1074" s="6">
        <f t="shared" si="70"/>
        <v>-0.84255835928344291</v>
      </c>
      <c r="K1074" s="5">
        <v>3984.5076600000002</v>
      </c>
      <c r="L1074" s="5">
        <v>3061.5843100000002</v>
      </c>
      <c r="M1074" s="6">
        <f t="shared" si="71"/>
        <v>-0.23162795224743027</v>
      </c>
    </row>
    <row r="1075" spans="1:13" x14ac:dyDescent="0.2">
      <c r="A1075" s="1" t="s">
        <v>28</v>
      </c>
      <c r="B1075" s="1" t="s">
        <v>83</v>
      </c>
      <c r="C1075" s="5">
        <v>0</v>
      </c>
      <c r="D1075" s="5">
        <v>5.4917899999999999</v>
      </c>
      <c r="E1075" s="6" t="str">
        <f t="shared" si="68"/>
        <v/>
      </c>
      <c r="F1075" s="5">
        <v>60.632510000000003</v>
      </c>
      <c r="G1075" s="5">
        <v>49.998199999999997</v>
      </c>
      <c r="H1075" s="6">
        <f t="shared" si="69"/>
        <v>-0.1753895723597787</v>
      </c>
      <c r="I1075" s="5">
        <v>40.385120000000001</v>
      </c>
      <c r="J1075" s="6">
        <f t="shared" si="70"/>
        <v>0.23803519712210819</v>
      </c>
      <c r="K1075" s="5">
        <v>592.56975</v>
      </c>
      <c r="L1075" s="5">
        <v>461.07267000000002</v>
      </c>
      <c r="M1075" s="6">
        <f t="shared" si="71"/>
        <v>-0.22190987643226812</v>
      </c>
    </row>
    <row r="1076" spans="1:13" x14ac:dyDescent="0.2">
      <c r="A1076" s="1" t="s">
        <v>29</v>
      </c>
      <c r="B1076" s="1" t="s">
        <v>83</v>
      </c>
      <c r="C1076" s="5">
        <v>0</v>
      </c>
      <c r="D1076" s="5">
        <v>0</v>
      </c>
      <c r="E1076" s="6" t="str">
        <f t="shared" si="68"/>
        <v/>
      </c>
      <c r="F1076" s="5">
        <v>0</v>
      </c>
      <c r="G1076" s="5">
        <v>0</v>
      </c>
      <c r="H1076" s="6" t="str">
        <f t="shared" si="69"/>
        <v/>
      </c>
      <c r="I1076" s="5">
        <v>0</v>
      </c>
      <c r="J1076" s="6" t="str">
        <f t="shared" si="70"/>
        <v/>
      </c>
      <c r="K1076" s="5">
        <v>198.98099999999999</v>
      </c>
      <c r="L1076" s="5">
        <v>0</v>
      </c>
      <c r="M1076" s="6">
        <f t="shared" si="71"/>
        <v>-1</v>
      </c>
    </row>
    <row r="1077" spans="1:13" x14ac:dyDescent="0.2">
      <c r="A1077" s="1" t="s">
        <v>30</v>
      </c>
      <c r="B1077" s="1" t="s">
        <v>83</v>
      </c>
      <c r="C1077" s="5">
        <v>0</v>
      </c>
      <c r="D1077" s="5">
        <v>0</v>
      </c>
      <c r="E1077" s="6" t="str">
        <f t="shared" si="68"/>
        <v/>
      </c>
      <c r="F1077" s="5">
        <v>0</v>
      </c>
      <c r="G1077" s="5">
        <v>0</v>
      </c>
      <c r="H1077" s="6" t="str">
        <f t="shared" si="69"/>
        <v/>
      </c>
      <c r="I1077" s="5">
        <v>0</v>
      </c>
      <c r="J1077" s="6" t="str">
        <f t="shared" si="70"/>
        <v/>
      </c>
      <c r="K1077" s="5">
        <v>51.913499999999999</v>
      </c>
      <c r="L1077" s="5">
        <v>27.685580000000002</v>
      </c>
      <c r="M1077" s="6">
        <f t="shared" si="71"/>
        <v>-0.46669787242239491</v>
      </c>
    </row>
    <row r="1078" spans="1:13" x14ac:dyDescent="0.2">
      <c r="A1078" s="1" t="s">
        <v>31</v>
      </c>
      <c r="B1078" s="1" t="s">
        <v>83</v>
      </c>
      <c r="C1078" s="5">
        <v>202.51642000000001</v>
      </c>
      <c r="D1078" s="5">
        <v>9.6157400000000006</v>
      </c>
      <c r="E1078" s="6">
        <f t="shared" si="68"/>
        <v>-0.95251871428499479</v>
      </c>
      <c r="F1078" s="5">
        <v>2228.9672099999998</v>
      </c>
      <c r="G1078" s="5">
        <v>2340.3533499999999</v>
      </c>
      <c r="H1078" s="6">
        <f t="shared" si="69"/>
        <v>4.9972085502325569E-2</v>
      </c>
      <c r="I1078" s="5">
        <v>1719.7791199999999</v>
      </c>
      <c r="J1078" s="6">
        <f t="shared" si="70"/>
        <v>0.36084531018146104</v>
      </c>
      <c r="K1078" s="5">
        <v>20397.293259999999</v>
      </c>
      <c r="L1078" s="5">
        <v>17721.071080000002</v>
      </c>
      <c r="M1078" s="6">
        <f t="shared" si="71"/>
        <v>-0.13120477045099843</v>
      </c>
    </row>
    <row r="1079" spans="1:13" x14ac:dyDescent="0.2">
      <c r="A1079" s="1" t="s">
        <v>41</v>
      </c>
      <c r="B1079" s="1" t="s">
        <v>83</v>
      </c>
      <c r="C1079" s="5">
        <v>0</v>
      </c>
      <c r="D1079" s="5">
        <v>0</v>
      </c>
      <c r="E1079" s="6" t="str">
        <f t="shared" si="68"/>
        <v/>
      </c>
      <c r="F1079" s="5">
        <v>0</v>
      </c>
      <c r="G1079" s="5">
        <v>1.103</v>
      </c>
      <c r="H1079" s="6" t="str">
        <f t="shared" si="69"/>
        <v/>
      </c>
      <c r="I1079" s="5">
        <v>439.2</v>
      </c>
      <c r="J1079" s="6">
        <f t="shared" si="70"/>
        <v>-0.99748861566484515</v>
      </c>
      <c r="K1079" s="5">
        <v>0</v>
      </c>
      <c r="L1079" s="5">
        <v>2957.623</v>
      </c>
      <c r="M1079" s="6" t="str">
        <f t="shared" si="71"/>
        <v/>
      </c>
    </row>
    <row r="1080" spans="1:13" x14ac:dyDescent="0.2">
      <c r="A1080" s="1" t="s">
        <v>32</v>
      </c>
      <c r="B1080" s="1" t="s">
        <v>83</v>
      </c>
      <c r="C1080" s="5">
        <v>23.719080000000002</v>
      </c>
      <c r="D1080" s="5">
        <v>50.274030000000003</v>
      </c>
      <c r="E1080" s="6">
        <f t="shared" si="68"/>
        <v>1.119560708088172</v>
      </c>
      <c r="F1080" s="5">
        <v>69.583669999999998</v>
      </c>
      <c r="G1080" s="5">
        <v>1088.3726899999999</v>
      </c>
      <c r="H1080" s="6">
        <f t="shared" si="69"/>
        <v>14.641208490440357</v>
      </c>
      <c r="I1080" s="5">
        <v>482.31335000000001</v>
      </c>
      <c r="J1080" s="6">
        <f t="shared" si="70"/>
        <v>1.2565676235169518</v>
      </c>
      <c r="K1080" s="5">
        <v>4763.6724899999999</v>
      </c>
      <c r="L1080" s="5">
        <v>4273.2567099999997</v>
      </c>
      <c r="M1080" s="6">
        <f t="shared" si="71"/>
        <v>-0.10294909673775665</v>
      </c>
    </row>
    <row r="1081" spans="1:13" x14ac:dyDescent="0.2">
      <c r="A1081" s="2" t="s">
        <v>34</v>
      </c>
      <c r="B1081" s="2" t="s">
        <v>83</v>
      </c>
      <c r="C1081" s="7">
        <v>1638.75756</v>
      </c>
      <c r="D1081" s="7">
        <v>173.82039</v>
      </c>
      <c r="E1081" s="8">
        <f t="shared" si="68"/>
        <v>-0.89393160145055262</v>
      </c>
      <c r="F1081" s="7">
        <v>36102.64731</v>
      </c>
      <c r="G1081" s="7">
        <v>12856.85986</v>
      </c>
      <c r="H1081" s="8">
        <f t="shared" si="69"/>
        <v>-0.64388041271314744</v>
      </c>
      <c r="I1081" s="7">
        <v>20179.91894</v>
      </c>
      <c r="J1081" s="8">
        <f t="shared" si="70"/>
        <v>-0.36288842892646422</v>
      </c>
      <c r="K1081" s="7">
        <v>193757.73459000001</v>
      </c>
      <c r="L1081" s="7">
        <v>167226.64777000001</v>
      </c>
      <c r="M1081" s="8">
        <f t="shared" si="71"/>
        <v>-0.13692917537532612</v>
      </c>
    </row>
    <row r="1082" spans="1:13" x14ac:dyDescent="0.2">
      <c r="A1082" s="1" t="s">
        <v>8</v>
      </c>
      <c r="B1082" s="1" t="s">
        <v>84</v>
      </c>
      <c r="C1082" s="5">
        <v>0</v>
      </c>
      <c r="D1082" s="5">
        <v>0</v>
      </c>
      <c r="E1082" s="6" t="str">
        <f t="shared" si="68"/>
        <v/>
      </c>
      <c r="F1082" s="5">
        <v>0</v>
      </c>
      <c r="G1082" s="5">
        <v>0</v>
      </c>
      <c r="H1082" s="6" t="str">
        <f t="shared" si="69"/>
        <v/>
      </c>
      <c r="I1082" s="5">
        <v>0</v>
      </c>
      <c r="J1082" s="6" t="str">
        <f t="shared" si="70"/>
        <v/>
      </c>
      <c r="K1082" s="5">
        <v>5.8426299999999998</v>
      </c>
      <c r="L1082" s="5">
        <v>10.315250000000001</v>
      </c>
      <c r="M1082" s="6">
        <f t="shared" si="71"/>
        <v>0.76551484519813862</v>
      </c>
    </row>
    <row r="1083" spans="1:13" x14ac:dyDescent="0.2">
      <c r="A1083" s="1" t="s">
        <v>10</v>
      </c>
      <c r="B1083" s="1" t="s">
        <v>84</v>
      </c>
      <c r="C1083" s="5">
        <v>0</v>
      </c>
      <c r="D1083" s="5">
        <v>0</v>
      </c>
      <c r="E1083" s="6" t="str">
        <f t="shared" si="68"/>
        <v/>
      </c>
      <c r="F1083" s="5">
        <v>0</v>
      </c>
      <c r="G1083" s="5">
        <v>0</v>
      </c>
      <c r="H1083" s="6" t="str">
        <f t="shared" si="69"/>
        <v/>
      </c>
      <c r="I1083" s="5">
        <v>0</v>
      </c>
      <c r="J1083" s="6" t="str">
        <f t="shared" si="70"/>
        <v/>
      </c>
      <c r="K1083" s="5">
        <v>30.742000000000001</v>
      </c>
      <c r="L1083" s="5">
        <v>4.6046100000000001</v>
      </c>
      <c r="M1083" s="6">
        <f t="shared" si="71"/>
        <v>-0.85021761759156855</v>
      </c>
    </row>
    <row r="1084" spans="1:13" x14ac:dyDescent="0.2">
      <c r="A1084" s="1" t="s">
        <v>11</v>
      </c>
      <c r="B1084" s="1" t="s">
        <v>84</v>
      </c>
      <c r="C1084" s="5">
        <v>17.052289999999999</v>
      </c>
      <c r="D1084" s="5">
        <v>72.925619999999995</v>
      </c>
      <c r="E1084" s="6">
        <f t="shared" si="68"/>
        <v>3.2765880711622897</v>
      </c>
      <c r="F1084" s="5">
        <v>783.10649999999998</v>
      </c>
      <c r="G1084" s="5">
        <v>200.50334000000001</v>
      </c>
      <c r="H1084" s="6">
        <f t="shared" si="69"/>
        <v>-0.74396414791602417</v>
      </c>
      <c r="I1084" s="5">
        <v>360.50220999999999</v>
      </c>
      <c r="J1084" s="6">
        <f t="shared" si="70"/>
        <v>-0.4438221613121317</v>
      </c>
      <c r="K1084" s="5">
        <v>10228.1986</v>
      </c>
      <c r="L1084" s="5">
        <v>4893.2915700000003</v>
      </c>
      <c r="M1084" s="6">
        <f t="shared" si="71"/>
        <v>-0.52158813478651067</v>
      </c>
    </row>
    <row r="1085" spans="1:13" x14ac:dyDescent="0.2">
      <c r="A1085" s="1" t="s">
        <v>12</v>
      </c>
      <c r="B1085" s="1" t="s">
        <v>84</v>
      </c>
      <c r="C1085" s="5">
        <v>0</v>
      </c>
      <c r="D1085" s="5">
        <v>0</v>
      </c>
      <c r="E1085" s="6" t="str">
        <f t="shared" si="68"/>
        <v/>
      </c>
      <c r="F1085" s="5">
        <v>0</v>
      </c>
      <c r="G1085" s="5">
        <v>0</v>
      </c>
      <c r="H1085" s="6" t="str">
        <f t="shared" si="69"/>
        <v/>
      </c>
      <c r="I1085" s="5">
        <v>0</v>
      </c>
      <c r="J1085" s="6" t="str">
        <f t="shared" si="70"/>
        <v/>
      </c>
      <c r="K1085" s="5">
        <v>1.1003700000000001</v>
      </c>
      <c r="L1085" s="5">
        <v>0</v>
      </c>
      <c r="M1085" s="6">
        <f t="shared" si="71"/>
        <v>-1</v>
      </c>
    </row>
    <row r="1086" spans="1:13" x14ac:dyDescent="0.2">
      <c r="A1086" s="1" t="s">
        <v>13</v>
      </c>
      <c r="B1086" s="1" t="s">
        <v>84</v>
      </c>
      <c r="C1086" s="5">
        <v>0</v>
      </c>
      <c r="D1086" s="5">
        <v>0</v>
      </c>
      <c r="E1086" s="6" t="str">
        <f t="shared" si="68"/>
        <v/>
      </c>
      <c r="F1086" s="5">
        <v>0</v>
      </c>
      <c r="G1086" s="5">
        <v>1.4999999999999999E-2</v>
      </c>
      <c r="H1086" s="6" t="str">
        <f t="shared" si="69"/>
        <v/>
      </c>
      <c r="I1086" s="5">
        <v>0.01</v>
      </c>
      <c r="J1086" s="6">
        <f t="shared" si="70"/>
        <v>0.5</v>
      </c>
      <c r="K1086" s="5">
        <v>0.23815</v>
      </c>
      <c r="L1086" s="5">
        <v>0.31322</v>
      </c>
      <c r="M1086" s="6">
        <f t="shared" si="71"/>
        <v>0.31522149905521735</v>
      </c>
    </row>
    <row r="1087" spans="1:13" x14ac:dyDescent="0.2">
      <c r="A1087" s="1" t="s">
        <v>14</v>
      </c>
      <c r="B1087" s="1" t="s">
        <v>84</v>
      </c>
      <c r="C1087" s="5">
        <v>0</v>
      </c>
      <c r="D1087" s="5">
        <v>0</v>
      </c>
      <c r="E1087" s="6" t="str">
        <f t="shared" si="68"/>
        <v/>
      </c>
      <c r="F1087" s="5">
        <v>15.91</v>
      </c>
      <c r="G1087" s="5">
        <v>0</v>
      </c>
      <c r="H1087" s="6">
        <f t="shared" si="69"/>
        <v>-1</v>
      </c>
      <c r="I1087" s="5">
        <v>0</v>
      </c>
      <c r="J1087" s="6" t="str">
        <f t="shared" si="70"/>
        <v/>
      </c>
      <c r="K1087" s="5">
        <v>19.078859999999999</v>
      </c>
      <c r="L1087" s="5">
        <v>195.85306</v>
      </c>
      <c r="M1087" s="6">
        <f t="shared" si="71"/>
        <v>9.2654487741930076</v>
      </c>
    </row>
    <row r="1088" spans="1:13" x14ac:dyDescent="0.2">
      <c r="A1088" s="1" t="s">
        <v>15</v>
      </c>
      <c r="B1088" s="1" t="s">
        <v>84</v>
      </c>
      <c r="C1088" s="5">
        <v>0</v>
      </c>
      <c r="D1088" s="5">
        <v>0</v>
      </c>
      <c r="E1088" s="6" t="str">
        <f t="shared" si="68"/>
        <v/>
      </c>
      <c r="F1088" s="5">
        <v>0</v>
      </c>
      <c r="G1088" s="5">
        <v>0</v>
      </c>
      <c r="H1088" s="6" t="str">
        <f t="shared" si="69"/>
        <v/>
      </c>
      <c r="I1088" s="5">
        <v>0</v>
      </c>
      <c r="J1088" s="6" t="str">
        <f t="shared" si="70"/>
        <v/>
      </c>
      <c r="K1088" s="5">
        <v>16.784400000000002</v>
      </c>
      <c r="L1088" s="5">
        <v>2.98231</v>
      </c>
      <c r="M1088" s="6">
        <f t="shared" si="71"/>
        <v>-0.82231655584947927</v>
      </c>
    </row>
    <row r="1089" spans="1:13" x14ac:dyDescent="0.2">
      <c r="A1089" s="1" t="s">
        <v>17</v>
      </c>
      <c r="B1089" s="1" t="s">
        <v>84</v>
      </c>
      <c r="C1089" s="5">
        <v>0</v>
      </c>
      <c r="D1089" s="5">
        <v>0</v>
      </c>
      <c r="E1089" s="6" t="str">
        <f t="shared" si="68"/>
        <v/>
      </c>
      <c r="F1089" s="5">
        <v>0</v>
      </c>
      <c r="G1089" s="5">
        <v>0</v>
      </c>
      <c r="H1089" s="6" t="str">
        <f t="shared" si="69"/>
        <v/>
      </c>
      <c r="I1089" s="5">
        <v>0</v>
      </c>
      <c r="J1089" s="6" t="str">
        <f t="shared" si="70"/>
        <v/>
      </c>
      <c r="K1089" s="5">
        <v>44.4</v>
      </c>
      <c r="L1089" s="5">
        <v>0</v>
      </c>
      <c r="M1089" s="6">
        <f t="shared" si="71"/>
        <v>-1</v>
      </c>
    </row>
    <row r="1090" spans="1:13" x14ac:dyDescent="0.2">
      <c r="A1090" s="1" t="s">
        <v>18</v>
      </c>
      <c r="B1090" s="1" t="s">
        <v>84</v>
      </c>
      <c r="C1090" s="5">
        <v>0</v>
      </c>
      <c r="D1090" s="5">
        <v>0</v>
      </c>
      <c r="E1090" s="6" t="str">
        <f t="shared" si="68"/>
        <v/>
      </c>
      <c r="F1090" s="5">
        <v>35.32929</v>
      </c>
      <c r="G1090" s="5">
        <v>5.5911</v>
      </c>
      <c r="H1090" s="6">
        <f t="shared" si="69"/>
        <v>-0.84174321080327397</v>
      </c>
      <c r="I1090" s="5">
        <v>13.75089</v>
      </c>
      <c r="J1090" s="6">
        <f t="shared" si="70"/>
        <v>-0.5934008635077439</v>
      </c>
      <c r="K1090" s="5">
        <v>539.70710999999994</v>
      </c>
      <c r="L1090" s="5">
        <v>41.536949999999997</v>
      </c>
      <c r="M1090" s="6">
        <f t="shared" si="71"/>
        <v>-0.92303797887709871</v>
      </c>
    </row>
    <row r="1091" spans="1:13" x14ac:dyDescent="0.2">
      <c r="A1091" s="1" t="s">
        <v>19</v>
      </c>
      <c r="B1091" s="1" t="s">
        <v>84</v>
      </c>
      <c r="C1091" s="5">
        <v>0</v>
      </c>
      <c r="D1091" s="5">
        <v>0</v>
      </c>
      <c r="E1091" s="6" t="str">
        <f t="shared" si="68"/>
        <v/>
      </c>
      <c r="F1091" s="5">
        <v>195.7141</v>
      </c>
      <c r="G1091" s="5">
        <v>171.53757999999999</v>
      </c>
      <c r="H1091" s="6">
        <f t="shared" si="69"/>
        <v>-0.12352978145161753</v>
      </c>
      <c r="I1091" s="5">
        <v>520.48972000000003</v>
      </c>
      <c r="J1091" s="6">
        <f t="shared" si="70"/>
        <v>-0.67043041695424843</v>
      </c>
      <c r="K1091" s="5">
        <v>5164.5143200000002</v>
      </c>
      <c r="L1091" s="5">
        <v>4586.4842399999998</v>
      </c>
      <c r="M1091" s="6">
        <f t="shared" si="71"/>
        <v>-0.11192341509472292</v>
      </c>
    </row>
    <row r="1092" spans="1:13" x14ac:dyDescent="0.2">
      <c r="A1092" s="1" t="s">
        <v>20</v>
      </c>
      <c r="B1092" s="1" t="s">
        <v>84</v>
      </c>
      <c r="C1092" s="5">
        <v>0</v>
      </c>
      <c r="D1092" s="5">
        <v>0</v>
      </c>
      <c r="E1092" s="6" t="str">
        <f t="shared" si="68"/>
        <v/>
      </c>
      <c r="F1092" s="5">
        <v>0</v>
      </c>
      <c r="G1092" s="5">
        <v>65.027959999999993</v>
      </c>
      <c r="H1092" s="6" t="str">
        <f t="shared" si="69"/>
        <v/>
      </c>
      <c r="I1092" s="5">
        <v>38.931019999999997</v>
      </c>
      <c r="J1092" s="6">
        <f t="shared" si="70"/>
        <v>0.67033794644990041</v>
      </c>
      <c r="K1092" s="5">
        <v>441.30392000000001</v>
      </c>
      <c r="L1092" s="5">
        <v>827.46820000000002</v>
      </c>
      <c r="M1092" s="6">
        <f t="shared" si="71"/>
        <v>0.87505291138134456</v>
      </c>
    </row>
    <row r="1093" spans="1:13" x14ac:dyDescent="0.2">
      <c r="A1093" s="1" t="s">
        <v>21</v>
      </c>
      <c r="B1093" s="1" t="s">
        <v>84</v>
      </c>
      <c r="C1093" s="5">
        <v>0</v>
      </c>
      <c r="D1093" s="5">
        <v>0</v>
      </c>
      <c r="E1093" s="6" t="str">
        <f t="shared" si="68"/>
        <v/>
      </c>
      <c r="F1093" s="5">
        <v>10.65001</v>
      </c>
      <c r="G1093" s="5">
        <v>14.25708</v>
      </c>
      <c r="H1093" s="6">
        <f t="shared" si="69"/>
        <v>0.33869170075896649</v>
      </c>
      <c r="I1093" s="5">
        <v>0</v>
      </c>
      <c r="J1093" s="6" t="str">
        <f t="shared" si="70"/>
        <v/>
      </c>
      <c r="K1093" s="5">
        <v>200.51773</v>
      </c>
      <c r="L1093" s="5">
        <v>149.83483000000001</v>
      </c>
      <c r="M1093" s="6">
        <f t="shared" si="71"/>
        <v>-0.25276019232812974</v>
      </c>
    </row>
    <row r="1094" spans="1:13" x14ac:dyDescent="0.2">
      <c r="A1094" s="1" t="s">
        <v>22</v>
      </c>
      <c r="B1094" s="1" t="s">
        <v>84</v>
      </c>
      <c r="C1094" s="5">
        <v>0</v>
      </c>
      <c r="D1094" s="5">
        <v>0</v>
      </c>
      <c r="E1094" s="6" t="str">
        <f t="shared" si="68"/>
        <v/>
      </c>
      <c r="F1094" s="5">
        <v>28.09534</v>
      </c>
      <c r="G1094" s="5">
        <v>24.921749999999999</v>
      </c>
      <c r="H1094" s="6">
        <f t="shared" si="69"/>
        <v>-0.11295787842396643</v>
      </c>
      <c r="I1094" s="5">
        <v>0</v>
      </c>
      <c r="J1094" s="6" t="str">
        <f t="shared" si="70"/>
        <v/>
      </c>
      <c r="K1094" s="5">
        <v>159.36125999999999</v>
      </c>
      <c r="L1094" s="5">
        <v>145.82934</v>
      </c>
      <c r="M1094" s="6">
        <f t="shared" si="71"/>
        <v>-8.4913485247292808E-2</v>
      </c>
    </row>
    <row r="1095" spans="1:13" x14ac:dyDescent="0.2">
      <c r="A1095" s="1" t="s">
        <v>23</v>
      </c>
      <c r="B1095" s="1" t="s">
        <v>84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0</v>
      </c>
      <c r="J1095" s="6" t="str">
        <f t="shared" si="70"/>
        <v/>
      </c>
      <c r="K1095" s="5">
        <v>2.3098000000000001</v>
      </c>
      <c r="L1095" s="5">
        <v>183.14017999999999</v>
      </c>
      <c r="M1095" s="6">
        <f t="shared" si="71"/>
        <v>78.288327993765691</v>
      </c>
    </row>
    <row r="1096" spans="1:13" x14ac:dyDescent="0.2">
      <c r="A1096" s="1" t="s">
        <v>24</v>
      </c>
      <c r="B1096" s="1" t="s">
        <v>84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135.45688000000001</v>
      </c>
      <c r="J1096" s="6">
        <f t="shared" si="70"/>
        <v>-1</v>
      </c>
      <c r="K1096" s="5">
        <v>1400.71433</v>
      </c>
      <c r="L1096" s="5">
        <v>477.37927999999999</v>
      </c>
      <c r="M1096" s="6">
        <f t="shared" si="71"/>
        <v>-0.6591886941001025</v>
      </c>
    </row>
    <row r="1097" spans="1:13" x14ac:dyDescent="0.2">
      <c r="A1097" s="1" t="s">
        <v>25</v>
      </c>
      <c r="B1097" s="1" t="s">
        <v>84</v>
      </c>
      <c r="C1097" s="5">
        <v>34.256799999999998</v>
      </c>
      <c r="D1097" s="5">
        <v>0</v>
      </c>
      <c r="E1097" s="6">
        <f t="shared" si="68"/>
        <v>-1</v>
      </c>
      <c r="F1097" s="5">
        <v>465.23880000000003</v>
      </c>
      <c r="G1097" s="5">
        <v>268.77604000000002</v>
      </c>
      <c r="H1097" s="6">
        <f t="shared" si="69"/>
        <v>-0.42228369602879212</v>
      </c>
      <c r="I1097" s="5">
        <v>257.37216000000001</v>
      </c>
      <c r="J1097" s="6">
        <f t="shared" si="70"/>
        <v>4.4308910489774922E-2</v>
      </c>
      <c r="K1097" s="5">
        <v>4034.7456999999999</v>
      </c>
      <c r="L1097" s="5">
        <v>3019.0237200000001</v>
      </c>
      <c r="M1097" s="6">
        <f t="shared" si="71"/>
        <v>-0.2517437418670524</v>
      </c>
    </row>
    <row r="1098" spans="1:13" x14ac:dyDescent="0.2">
      <c r="A1098" s="1" t="s">
        <v>26</v>
      </c>
      <c r="B1098" s="1" t="s">
        <v>84</v>
      </c>
      <c r="C1098" s="5">
        <v>0</v>
      </c>
      <c r="D1098" s="5">
        <v>0</v>
      </c>
      <c r="E1098" s="6" t="str">
        <f t="shared" si="68"/>
        <v/>
      </c>
      <c r="F1098" s="5">
        <v>0.70437000000000005</v>
      </c>
      <c r="G1098" s="5">
        <v>7.2172400000000003</v>
      </c>
      <c r="H1098" s="6">
        <f t="shared" si="69"/>
        <v>9.2463761943296845</v>
      </c>
      <c r="I1098" s="5">
        <v>0.1396</v>
      </c>
      <c r="J1098" s="6">
        <f t="shared" si="70"/>
        <v>50.699426934097424</v>
      </c>
      <c r="K1098" s="5">
        <v>43.3626</v>
      </c>
      <c r="L1098" s="5">
        <v>32.069650000000003</v>
      </c>
      <c r="M1098" s="6">
        <f t="shared" si="71"/>
        <v>-0.26043064760876877</v>
      </c>
    </row>
    <row r="1099" spans="1:13" x14ac:dyDescent="0.2">
      <c r="A1099" s="1" t="s">
        <v>28</v>
      </c>
      <c r="B1099" s="1" t="s">
        <v>84</v>
      </c>
      <c r="C1099" s="5">
        <v>558.90314999999998</v>
      </c>
      <c r="D1099" s="5">
        <v>651.97407999999996</v>
      </c>
      <c r="E1099" s="6">
        <f t="shared" si="68"/>
        <v>0.16652425379960722</v>
      </c>
      <c r="F1099" s="5">
        <v>17081.868729999998</v>
      </c>
      <c r="G1099" s="5">
        <v>13624.34297</v>
      </c>
      <c r="H1099" s="6">
        <f t="shared" si="69"/>
        <v>-0.20240910491998609</v>
      </c>
      <c r="I1099" s="5">
        <v>13008.55553</v>
      </c>
      <c r="J1099" s="6">
        <f t="shared" si="70"/>
        <v>4.733711122498474E-2</v>
      </c>
      <c r="K1099" s="5">
        <v>145432.74037000001</v>
      </c>
      <c r="L1099" s="5">
        <v>115796.09462</v>
      </c>
      <c r="M1099" s="6">
        <f t="shared" si="71"/>
        <v>-0.20378248855519387</v>
      </c>
    </row>
    <row r="1100" spans="1:13" x14ac:dyDescent="0.2">
      <c r="A1100" s="1" t="s">
        <v>29</v>
      </c>
      <c r="B1100" s="1" t="s">
        <v>84</v>
      </c>
      <c r="C1100" s="5">
        <v>0</v>
      </c>
      <c r="D1100" s="5">
        <v>0</v>
      </c>
      <c r="E1100" s="6" t="str">
        <f t="shared" si="68"/>
        <v/>
      </c>
      <c r="F1100" s="5">
        <v>59.099800000000002</v>
      </c>
      <c r="G1100" s="5">
        <v>158.95025999999999</v>
      </c>
      <c r="H1100" s="6">
        <f t="shared" si="69"/>
        <v>1.6895228071837805</v>
      </c>
      <c r="I1100" s="5">
        <v>308.7</v>
      </c>
      <c r="J1100" s="6">
        <f t="shared" si="70"/>
        <v>-0.48509795918367349</v>
      </c>
      <c r="K1100" s="5">
        <v>620.24080000000004</v>
      </c>
      <c r="L1100" s="5">
        <v>1413.64374</v>
      </c>
      <c r="M1100" s="6">
        <f t="shared" si="71"/>
        <v>1.2791853422090256</v>
      </c>
    </row>
    <row r="1101" spans="1:13" x14ac:dyDescent="0.2">
      <c r="A1101" s="1" t="s">
        <v>31</v>
      </c>
      <c r="B1101" s="1" t="s">
        <v>84</v>
      </c>
      <c r="C1101" s="5">
        <v>0</v>
      </c>
      <c r="D1101" s="5">
        <v>0</v>
      </c>
      <c r="E1101" s="6" t="str">
        <f t="shared" si="68"/>
        <v/>
      </c>
      <c r="F1101" s="5">
        <v>0</v>
      </c>
      <c r="G1101" s="5">
        <v>0</v>
      </c>
      <c r="H1101" s="6" t="str">
        <f t="shared" si="69"/>
        <v/>
      </c>
      <c r="I1101" s="5">
        <v>0</v>
      </c>
      <c r="J1101" s="6" t="str">
        <f t="shared" si="70"/>
        <v/>
      </c>
      <c r="K1101" s="5">
        <v>7.6298599999999999</v>
      </c>
      <c r="L1101" s="5">
        <v>0</v>
      </c>
      <c r="M1101" s="6">
        <f t="shared" si="71"/>
        <v>-1</v>
      </c>
    </row>
    <row r="1102" spans="1:13" x14ac:dyDescent="0.2">
      <c r="A1102" s="1" t="s">
        <v>32</v>
      </c>
      <c r="B1102" s="1" t="s">
        <v>84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19.64507</v>
      </c>
      <c r="L1102" s="5">
        <v>72.234790000000004</v>
      </c>
      <c r="M1102" s="6">
        <f t="shared" si="71"/>
        <v>2.6769932609046445</v>
      </c>
    </row>
    <row r="1103" spans="1:13" x14ac:dyDescent="0.2">
      <c r="A1103" s="1" t="s">
        <v>33</v>
      </c>
      <c r="B1103" s="1" t="s">
        <v>84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12.517060000000001</v>
      </c>
      <c r="L1103" s="5">
        <v>26.624009999999998</v>
      </c>
      <c r="M1103" s="6">
        <f t="shared" si="71"/>
        <v>1.1270178460437195</v>
      </c>
    </row>
    <row r="1104" spans="1:13" x14ac:dyDescent="0.2">
      <c r="A1104" s="2" t="s">
        <v>34</v>
      </c>
      <c r="B1104" s="2" t="s">
        <v>84</v>
      </c>
      <c r="C1104" s="7">
        <v>610.21223999999995</v>
      </c>
      <c r="D1104" s="7">
        <v>724.89970000000005</v>
      </c>
      <c r="E1104" s="8">
        <f t="shared" si="68"/>
        <v>0.18794683633353548</v>
      </c>
      <c r="F1104" s="7">
        <v>18675.716939999998</v>
      </c>
      <c r="G1104" s="7">
        <v>14541.14032</v>
      </c>
      <c r="H1104" s="8">
        <f t="shared" si="69"/>
        <v>-0.221387839261179</v>
      </c>
      <c r="I1104" s="7">
        <v>14643.908009999999</v>
      </c>
      <c r="J1104" s="8">
        <f t="shared" si="70"/>
        <v>-7.0177776266977521E-3</v>
      </c>
      <c r="K1104" s="7">
        <v>168425.69493999999</v>
      </c>
      <c r="L1104" s="7">
        <v>131878.72357</v>
      </c>
      <c r="M1104" s="8">
        <f t="shared" si="71"/>
        <v>-0.21699166141496096</v>
      </c>
    </row>
    <row r="1105" spans="1:13" x14ac:dyDescent="0.2">
      <c r="A1105" s="1" t="s">
        <v>8</v>
      </c>
      <c r="B1105" s="1" t="s">
        <v>85</v>
      </c>
      <c r="C1105" s="5">
        <v>0</v>
      </c>
      <c r="D1105" s="5">
        <v>0</v>
      </c>
      <c r="E1105" s="6" t="str">
        <f t="shared" si="68"/>
        <v/>
      </c>
      <c r="F1105" s="5">
        <v>70.952010000000001</v>
      </c>
      <c r="G1105" s="5">
        <v>225.83616000000001</v>
      </c>
      <c r="H1105" s="6">
        <f t="shared" si="69"/>
        <v>2.1829423859873738</v>
      </c>
      <c r="I1105" s="5">
        <v>0</v>
      </c>
      <c r="J1105" s="6" t="str">
        <f t="shared" si="70"/>
        <v/>
      </c>
      <c r="K1105" s="5">
        <v>355.05905000000001</v>
      </c>
      <c r="L1105" s="5">
        <v>1056.5897299999999</v>
      </c>
      <c r="M1105" s="6">
        <f t="shared" si="71"/>
        <v>1.9758141075407032</v>
      </c>
    </row>
    <row r="1106" spans="1:13" x14ac:dyDescent="0.2">
      <c r="A1106" s="1" t="s">
        <v>10</v>
      </c>
      <c r="B1106" s="1" t="s">
        <v>85</v>
      </c>
      <c r="C1106" s="5">
        <v>0.60299999999999998</v>
      </c>
      <c r="D1106" s="5">
        <v>241.5</v>
      </c>
      <c r="E1106" s="6">
        <f t="shared" si="68"/>
        <v>399.49751243781094</v>
      </c>
      <c r="F1106" s="5">
        <v>2081.7953400000001</v>
      </c>
      <c r="G1106" s="5">
        <v>1296.64768</v>
      </c>
      <c r="H1106" s="6">
        <f t="shared" si="69"/>
        <v>-0.37714930229404786</v>
      </c>
      <c r="I1106" s="5">
        <v>1293.97182</v>
      </c>
      <c r="J1106" s="6">
        <f t="shared" si="70"/>
        <v>2.0679430252199538E-3</v>
      </c>
      <c r="K1106" s="5">
        <v>18840.313590000002</v>
      </c>
      <c r="L1106" s="5">
        <v>8117.30825</v>
      </c>
      <c r="M1106" s="6">
        <f t="shared" si="71"/>
        <v>-0.56915216876705932</v>
      </c>
    </row>
    <row r="1107" spans="1:13" x14ac:dyDescent="0.2">
      <c r="A1107" s="1" t="s">
        <v>11</v>
      </c>
      <c r="B1107" s="1" t="s">
        <v>85</v>
      </c>
      <c r="C1107" s="5">
        <v>890.22933999999998</v>
      </c>
      <c r="D1107" s="5">
        <v>227.70680999999999</v>
      </c>
      <c r="E1107" s="6">
        <f t="shared" si="68"/>
        <v>-0.74421556359847685</v>
      </c>
      <c r="F1107" s="5">
        <v>8873.5491999999995</v>
      </c>
      <c r="G1107" s="5">
        <v>7042.9032399999996</v>
      </c>
      <c r="H1107" s="6">
        <f t="shared" si="69"/>
        <v>-0.20630369187562514</v>
      </c>
      <c r="I1107" s="5">
        <v>9933.8963399999993</v>
      </c>
      <c r="J1107" s="6">
        <f t="shared" si="70"/>
        <v>-0.29102307906708036</v>
      </c>
      <c r="K1107" s="5">
        <v>72332.374249999993</v>
      </c>
      <c r="L1107" s="5">
        <v>74545.486799999999</v>
      </c>
      <c r="M1107" s="6">
        <f t="shared" si="71"/>
        <v>3.0596431721581441E-2</v>
      </c>
    </row>
    <row r="1108" spans="1:13" x14ac:dyDescent="0.2">
      <c r="A1108" s="1" t="s">
        <v>12</v>
      </c>
      <c r="B1108" s="1" t="s">
        <v>85</v>
      </c>
      <c r="C1108" s="5">
        <v>0</v>
      </c>
      <c r="D1108" s="5">
        <v>0</v>
      </c>
      <c r="E1108" s="6" t="str">
        <f t="shared" si="68"/>
        <v/>
      </c>
      <c r="F1108" s="5">
        <v>7.5373400000000004</v>
      </c>
      <c r="G1108" s="5">
        <v>0</v>
      </c>
      <c r="H1108" s="6">
        <f t="shared" si="69"/>
        <v>-1</v>
      </c>
      <c r="I1108" s="5">
        <v>4.0243000000000002</v>
      </c>
      <c r="J1108" s="6">
        <f t="shared" si="70"/>
        <v>-1</v>
      </c>
      <c r="K1108" s="5">
        <v>130.13935000000001</v>
      </c>
      <c r="L1108" s="5">
        <v>118.9209</v>
      </c>
      <c r="M1108" s="6">
        <f t="shared" si="71"/>
        <v>-8.6203365853602332E-2</v>
      </c>
    </row>
    <row r="1109" spans="1:13" x14ac:dyDescent="0.2">
      <c r="A1109" s="1" t="s">
        <v>13</v>
      </c>
      <c r="B1109" s="1" t="s">
        <v>85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0</v>
      </c>
      <c r="H1109" s="6" t="str">
        <f t="shared" si="69"/>
        <v/>
      </c>
      <c r="I1109" s="5">
        <v>0</v>
      </c>
      <c r="J1109" s="6" t="str">
        <f t="shared" si="70"/>
        <v/>
      </c>
      <c r="K1109" s="5">
        <v>7.6280000000000001E-2</v>
      </c>
      <c r="L1109" s="5">
        <v>0.68981000000000003</v>
      </c>
      <c r="M1109" s="6">
        <f t="shared" si="71"/>
        <v>8.0431305715783949</v>
      </c>
    </row>
    <row r="1110" spans="1:13" x14ac:dyDescent="0.2">
      <c r="A1110" s="1" t="s">
        <v>14</v>
      </c>
      <c r="B1110" s="1" t="s">
        <v>85</v>
      </c>
      <c r="C1110" s="5">
        <v>0</v>
      </c>
      <c r="D1110" s="5">
        <v>0</v>
      </c>
      <c r="E1110" s="6" t="str">
        <f t="shared" si="68"/>
        <v/>
      </c>
      <c r="F1110" s="5">
        <v>66.141509999999997</v>
      </c>
      <c r="G1110" s="5">
        <v>0</v>
      </c>
      <c r="H1110" s="6">
        <f t="shared" si="69"/>
        <v>-1</v>
      </c>
      <c r="I1110" s="5">
        <v>2.4E-2</v>
      </c>
      <c r="J1110" s="6">
        <f t="shared" si="70"/>
        <v>-1</v>
      </c>
      <c r="K1110" s="5">
        <v>325.67784</v>
      </c>
      <c r="L1110" s="5">
        <v>158.64407</v>
      </c>
      <c r="M1110" s="6">
        <f t="shared" si="71"/>
        <v>-0.51288036668383707</v>
      </c>
    </row>
    <row r="1111" spans="1:13" x14ac:dyDescent="0.2">
      <c r="A1111" s="1" t="s">
        <v>15</v>
      </c>
      <c r="B1111" s="1" t="s">
        <v>85</v>
      </c>
      <c r="C1111" s="5">
        <v>0</v>
      </c>
      <c r="D1111" s="5">
        <v>0</v>
      </c>
      <c r="E1111" s="6" t="str">
        <f t="shared" si="68"/>
        <v/>
      </c>
      <c r="F1111" s="5">
        <v>0</v>
      </c>
      <c r="G1111" s="5">
        <v>0</v>
      </c>
      <c r="H1111" s="6" t="str">
        <f t="shared" si="69"/>
        <v/>
      </c>
      <c r="I1111" s="5">
        <v>0</v>
      </c>
      <c r="J1111" s="6" t="str">
        <f t="shared" si="70"/>
        <v/>
      </c>
      <c r="K1111" s="5">
        <v>0.24199999999999999</v>
      </c>
      <c r="L1111" s="5">
        <v>0</v>
      </c>
      <c r="M1111" s="6">
        <f t="shared" si="71"/>
        <v>-1</v>
      </c>
    </row>
    <row r="1112" spans="1:13" x14ac:dyDescent="0.2">
      <c r="A1112" s="1" t="s">
        <v>17</v>
      </c>
      <c r="B1112" s="1" t="s">
        <v>85</v>
      </c>
      <c r="C1112" s="5">
        <v>0</v>
      </c>
      <c r="D1112" s="5">
        <v>0</v>
      </c>
      <c r="E1112" s="6" t="str">
        <f t="shared" si="68"/>
        <v/>
      </c>
      <c r="F1112" s="5">
        <v>0</v>
      </c>
      <c r="G1112" s="5">
        <v>0</v>
      </c>
      <c r="H1112" s="6" t="str">
        <f t="shared" si="69"/>
        <v/>
      </c>
      <c r="I1112" s="5">
        <v>8.1118100000000002</v>
      </c>
      <c r="J1112" s="6">
        <f t="shared" si="70"/>
        <v>-1</v>
      </c>
      <c r="K1112" s="5">
        <v>76.420439999999999</v>
      </c>
      <c r="L1112" s="5">
        <v>20.196490000000001</v>
      </c>
      <c r="M1112" s="6">
        <f t="shared" si="71"/>
        <v>-0.73571874226319556</v>
      </c>
    </row>
    <row r="1113" spans="1:13" x14ac:dyDescent="0.2">
      <c r="A1113" s="1" t="s">
        <v>18</v>
      </c>
      <c r="B1113" s="1" t="s">
        <v>85</v>
      </c>
      <c r="C1113" s="5">
        <v>39.550759999999997</v>
      </c>
      <c r="D1113" s="5">
        <v>105.77397000000001</v>
      </c>
      <c r="E1113" s="6">
        <f t="shared" si="68"/>
        <v>1.6743852709783584</v>
      </c>
      <c r="F1113" s="5">
        <v>5445.0000099999997</v>
      </c>
      <c r="G1113" s="5">
        <v>3396.4760700000002</v>
      </c>
      <c r="H1113" s="6">
        <f t="shared" si="69"/>
        <v>-0.3762211085836159</v>
      </c>
      <c r="I1113" s="5">
        <v>5351.2503500000003</v>
      </c>
      <c r="J1113" s="6">
        <f t="shared" si="70"/>
        <v>-0.36529299736462528</v>
      </c>
      <c r="K1113" s="5">
        <v>56367.996879999999</v>
      </c>
      <c r="L1113" s="5">
        <v>38896.47651</v>
      </c>
      <c r="M1113" s="6">
        <f t="shared" si="71"/>
        <v>-0.30995460788139328</v>
      </c>
    </row>
    <row r="1114" spans="1:13" x14ac:dyDescent="0.2">
      <c r="A1114" s="1" t="s">
        <v>19</v>
      </c>
      <c r="B1114" s="1" t="s">
        <v>85</v>
      </c>
      <c r="C1114" s="5">
        <v>182.96036000000001</v>
      </c>
      <c r="D1114" s="5">
        <v>45.24</v>
      </c>
      <c r="E1114" s="6">
        <f t="shared" si="68"/>
        <v>-0.75273332431134266</v>
      </c>
      <c r="F1114" s="5">
        <v>2922.0139899999999</v>
      </c>
      <c r="G1114" s="5">
        <v>1182.3079499999999</v>
      </c>
      <c r="H1114" s="6">
        <f t="shared" si="69"/>
        <v>-0.59537909330817407</v>
      </c>
      <c r="I1114" s="5">
        <v>1175.9219000000001</v>
      </c>
      <c r="J1114" s="6">
        <f t="shared" si="70"/>
        <v>5.430675285492903E-3</v>
      </c>
      <c r="K1114" s="5">
        <v>22658.78702</v>
      </c>
      <c r="L1114" s="5">
        <v>14964.038420000001</v>
      </c>
      <c r="M1114" s="6">
        <f t="shared" si="71"/>
        <v>-0.33959225589649411</v>
      </c>
    </row>
    <row r="1115" spans="1:13" x14ac:dyDescent="0.2">
      <c r="A1115" s="1" t="s">
        <v>20</v>
      </c>
      <c r="B1115" s="1" t="s">
        <v>85</v>
      </c>
      <c r="C1115" s="5">
        <v>0</v>
      </c>
      <c r="D1115" s="5">
        <v>0</v>
      </c>
      <c r="E1115" s="6" t="str">
        <f t="shared" si="68"/>
        <v/>
      </c>
      <c r="F1115" s="5">
        <v>57.82564</v>
      </c>
      <c r="G1115" s="5">
        <v>908.43447000000003</v>
      </c>
      <c r="H1115" s="6">
        <f t="shared" si="69"/>
        <v>14.709890456897668</v>
      </c>
      <c r="I1115" s="5">
        <v>297.91048000000001</v>
      </c>
      <c r="J1115" s="6">
        <f t="shared" si="70"/>
        <v>2.0493538528755351</v>
      </c>
      <c r="K1115" s="5">
        <v>6123.7139200000001</v>
      </c>
      <c r="L1115" s="5">
        <v>4097.7958699999999</v>
      </c>
      <c r="M1115" s="6">
        <f t="shared" si="71"/>
        <v>-0.33083159606515389</v>
      </c>
    </row>
    <row r="1116" spans="1:13" x14ac:dyDescent="0.2">
      <c r="A1116" s="1" t="s">
        <v>21</v>
      </c>
      <c r="B1116" s="1" t="s">
        <v>85</v>
      </c>
      <c r="C1116" s="5">
        <v>59.787520000000001</v>
      </c>
      <c r="D1116" s="5">
        <v>0</v>
      </c>
      <c r="E1116" s="6">
        <f t="shared" si="68"/>
        <v>-1</v>
      </c>
      <c r="F1116" s="5">
        <v>705.54894999999999</v>
      </c>
      <c r="G1116" s="5">
        <v>1003.24787</v>
      </c>
      <c r="H1116" s="6">
        <f t="shared" si="69"/>
        <v>0.42193942744865542</v>
      </c>
      <c r="I1116" s="5">
        <v>829.96006999999997</v>
      </c>
      <c r="J1116" s="6">
        <f t="shared" si="70"/>
        <v>0.20879052651292018</v>
      </c>
      <c r="K1116" s="5">
        <v>9194.9934400000002</v>
      </c>
      <c r="L1116" s="5">
        <v>6792.7358400000003</v>
      </c>
      <c r="M1116" s="6">
        <f t="shared" si="71"/>
        <v>-0.26125713038029097</v>
      </c>
    </row>
    <row r="1117" spans="1:13" x14ac:dyDescent="0.2">
      <c r="A1117" s="1" t="s">
        <v>22</v>
      </c>
      <c r="B1117" s="1" t="s">
        <v>85</v>
      </c>
      <c r="C1117" s="5">
        <v>0</v>
      </c>
      <c r="D1117" s="5">
        <v>0</v>
      </c>
      <c r="E1117" s="6" t="str">
        <f t="shared" si="68"/>
        <v/>
      </c>
      <c r="F1117" s="5">
        <v>4.0131800000000002</v>
      </c>
      <c r="G1117" s="5">
        <v>0</v>
      </c>
      <c r="H1117" s="6">
        <f t="shared" si="69"/>
        <v>-1</v>
      </c>
      <c r="I1117" s="5">
        <v>2.6049000000000002</v>
      </c>
      <c r="J1117" s="6">
        <f t="shared" si="70"/>
        <v>-1</v>
      </c>
      <c r="K1117" s="5">
        <v>48.234099999999998</v>
      </c>
      <c r="L1117" s="5">
        <v>38.485469999999999</v>
      </c>
      <c r="M1117" s="6">
        <f t="shared" si="71"/>
        <v>-0.20211074737581913</v>
      </c>
    </row>
    <row r="1118" spans="1:13" x14ac:dyDescent="0.2">
      <c r="A1118" s="1" t="s">
        <v>23</v>
      </c>
      <c r="B1118" s="1" t="s">
        <v>85</v>
      </c>
      <c r="C1118" s="5">
        <v>96.941879999999998</v>
      </c>
      <c r="D1118" s="5">
        <v>0</v>
      </c>
      <c r="E1118" s="6">
        <f t="shared" si="68"/>
        <v>-1</v>
      </c>
      <c r="F1118" s="5">
        <v>103.95478</v>
      </c>
      <c r="G1118" s="5">
        <v>38.545990000000003</v>
      </c>
      <c r="H1118" s="6">
        <f t="shared" si="69"/>
        <v>-0.62920425592743301</v>
      </c>
      <c r="I1118" s="5">
        <v>184.82132999999999</v>
      </c>
      <c r="J1118" s="6">
        <f t="shared" si="70"/>
        <v>-0.79144187524243004</v>
      </c>
      <c r="K1118" s="5">
        <v>360.75214999999997</v>
      </c>
      <c r="L1118" s="5">
        <v>392.40285999999998</v>
      </c>
      <c r="M1118" s="6">
        <f t="shared" si="71"/>
        <v>8.7735332970295454E-2</v>
      </c>
    </row>
    <row r="1119" spans="1:13" x14ac:dyDescent="0.2">
      <c r="A1119" s="1" t="s">
        <v>24</v>
      </c>
      <c r="B1119" s="1" t="s">
        <v>85</v>
      </c>
      <c r="C1119" s="5">
        <v>0</v>
      </c>
      <c r="D1119" s="5">
        <v>0</v>
      </c>
      <c r="E1119" s="6" t="str">
        <f t="shared" si="68"/>
        <v/>
      </c>
      <c r="F1119" s="5">
        <v>532.64446999999996</v>
      </c>
      <c r="G1119" s="5">
        <v>286.03100000000001</v>
      </c>
      <c r="H1119" s="6">
        <f t="shared" si="69"/>
        <v>-0.46299827350127176</v>
      </c>
      <c r="I1119" s="5">
        <v>449.61779999999999</v>
      </c>
      <c r="J1119" s="6">
        <f t="shared" si="70"/>
        <v>-0.36383523961907194</v>
      </c>
      <c r="K1119" s="5">
        <v>1813.3493599999999</v>
      </c>
      <c r="L1119" s="5">
        <v>3763.80125</v>
      </c>
      <c r="M1119" s="6">
        <f t="shared" si="71"/>
        <v>1.0756073446321452</v>
      </c>
    </row>
    <row r="1120" spans="1:13" x14ac:dyDescent="0.2">
      <c r="A1120" s="1" t="s">
        <v>25</v>
      </c>
      <c r="B1120" s="1" t="s">
        <v>85</v>
      </c>
      <c r="C1120" s="5">
        <v>0.18099999999999999</v>
      </c>
      <c r="D1120" s="5">
        <v>0</v>
      </c>
      <c r="E1120" s="6">
        <f t="shared" si="68"/>
        <v>-1</v>
      </c>
      <c r="F1120" s="5">
        <v>0.18099999999999999</v>
      </c>
      <c r="G1120" s="5">
        <v>3.6810299999999998</v>
      </c>
      <c r="H1120" s="6">
        <f t="shared" si="69"/>
        <v>19.33718232044199</v>
      </c>
      <c r="I1120" s="5">
        <v>2.2218</v>
      </c>
      <c r="J1120" s="6">
        <f t="shared" si="70"/>
        <v>0.65677828787469617</v>
      </c>
      <c r="K1120" s="5">
        <v>24.633870000000002</v>
      </c>
      <c r="L1120" s="5">
        <v>74.650790000000001</v>
      </c>
      <c r="M1120" s="6">
        <f t="shared" si="71"/>
        <v>2.0304125985888533</v>
      </c>
    </row>
    <row r="1121" spans="1:13" x14ac:dyDescent="0.2">
      <c r="A1121" s="1" t="s">
        <v>26</v>
      </c>
      <c r="B1121" s="1" t="s">
        <v>85</v>
      </c>
      <c r="C1121" s="5">
        <v>5.8922400000000001</v>
      </c>
      <c r="D1121" s="5">
        <v>195.93772999999999</v>
      </c>
      <c r="E1121" s="6">
        <f t="shared" si="68"/>
        <v>32.253521580926773</v>
      </c>
      <c r="F1121" s="5">
        <v>2758.91752</v>
      </c>
      <c r="G1121" s="5">
        <v>4342.7487700000001</v>
      </c>
      <c r="H1121" s="6">
        <f t="shared" si="69"/>
        <v>0.57407705685960497</v>
      </c>
      <c r="I1121" s="5">
        <v>5832.48074</v>
      </c>
      <c r="J1121" s="6">
        <f t="shared" si="70"/>
        <v>-0.25541995531733208</v>
      </c>
      <c r="K1121" s="5">
        <v>6885.7397300000002</v>
      </c>
      <c r="L1121" s="5">
        <v>32913.52622</v>
      </c>
      <c r="M1121" s="6">
        <f t="shared" si="71"/>
        <v>3.7799550245271902</v>
      </c>
    </row>
    <row r="1122" spans="1:13" x14ac:dyDescent="0.2">
      <c r="A1122" s="1" t="s">
        <v>27</v>
      </c>
      <c r="B1122" s="1" t="s">
        <v>85</v>
      </c>
      <c r="C1122" s="5">
        <v>0</v>
      </c>
      <c r="D1122" s="5">
        <v>0</v>
      </c>
      <c r="E1122" s="6" t="str">
        <f t="shared" ref="E1122:E1182" si="72">IF(C1122=0,"",(D1122/C1122-1))</f>
        <v/>
      </c>
      <c r="F1122" s="5">
        <v>18.251999999999999</v>
      </c>
      <c r="G1122" s="5">
        <v>35.624000000000002</v>
      </c>
      <c r="H1122" s="6">
        <f t="shared" ref="H1122:H1182" si="73">IF(F1122=0,"",(G1122/F1122-1))</f>
        <v>0.95178610563225963</v>
      </c>
      <c r="I1122" s="5">
        <v>31.783999999999999</v>
      </c>
      <c r="J1122" s="6">
        <f t="shared" ref="J1122:J1182" si="74">IF(I1122=0,"",(G1122/I1122-1))</f>
        <v>0.12081550465643098</v>
      </c>
      <c r="K1122" s="5">
        <v>544.00783000000001</v>
      </c>
      <c r="L1122" s="5">
        <v>740.62405999999999</v>
      </c>
      <c r="M1122" s="6">
        <f t="shared" ref="M1122:M1182" si="75">IF(K1122=0,"",(L1122/K1122-1))</f>
        <v>0.36142169130175938</v>
      </c>
    </row>
    <row r="1123" spans="1:13" x14ac:dyDescent="0.2">
      <c r="A1123" s="1" t="s">
        <v>28</v>
      </c>
      <c r="B1123" s="1" t="s">
        <v>85</v>
      </c>
      <c r="C1123" s="5">
        <v>0</v>
      </c>
      <c r="D1123" s="5">
        <v>0</v>
      </c>
      <c r="E1123" s="6" t="str">
        <f t="shared" si="72"/>
        <v/>
      </c>
      <c r="F1123" s="5">
        <v>0</v>
      </c>
      <c r="G1123" s="5">
        <v>0</v>
      </c>
      <c r="H1123" s="6" t="str">
        <f t="shared" si="73"/>
        <v/>
      </c>
      <c r="I1123" s="5">
        <v>0</v>
      </c>
      <c r="J1123" s="6" t="str">
        <f t="shared" si="74"/>
        <v/>
      </c>
      <c r="K1123" s="5">
        <v>0.94621999999999995</v>
      </c>
      <c r="L1123" s="5">
        <v>0.71765000000000001</v>
      </c>
      <c r="M1123" s="6">
        <f t="shared" si="75"/>
        <v>-0.24156115913846665</v>
      </c>
    </row>
    <row r="1124" spans="1:13" x14ac:dyDescent="0.2">
      <c r="A1124" s="1" t="s">
        <v>29</v>
      </c>
      <c r="B1124" s="1" t="s">
        <v>85</v>
      </c>
      <c r="C1124" s="5">
        <v>1.7430000000000001</v>
      </c>
      <c r="D1124" s="5">
        <v>0</v>
      </c>
      <c r="E1124" s="6">
        <f t="shared" si="72"/>
        <v>-1</v>
      </c>
      <c r="F1124" s="5">
        <v>1.8967000000000001</v>
      </c>
      <c r="G1124" s="5">
        <v>0</v>
      </c>
      <c r="H1124" s="6">
        <f t="shared" si="73"/>
        <v>-1</v>
      </c>
      <c r="I1124" s="5">
        <v>1.5161</v>
      </c>
      <c r="J1124" s="6">
        <f t="shared" si="74"/>
        <v>-1</v>
      </c>
      <c r="K1124" s="5">
        <v>7.2089400000000001</v>
      </c>
      <c r="L1124" s="5">
        <v>53.405459999999998</v>
      </c>
      <c r="M1124" s="6">
        <f t="shared" si="75"/>
        <v>6.4082264521552403</v>
      </c>
    </row>
    <row r="1125" spans="1:13" x14ac:dyDescent="0.2">
      <c r="A1125" s="1" t="s">
        <v>31</v>
      </c>
      <c r="B1125" s="1" t="s">
        <v>85</v>
      </c>
      <c r="C1125" s="5">
        <v>1820.2049999999999</v>
      </c>
      <c r="D1125" s="5">
        <v>2622.0759200000002</v>
      </c>
      <c r="E1125" s="6">
        <f t="shared" si="72"/>
        <v>0.44053879645424576</v>
      </c>
      <c r="F1125" s="5">
        <v>58595.266580000003</v>
      </c>
      <c r="G1125" s="5">
        <v>44150.79146</v>
      </c>
      <c r="H1125" s="6">
        <f t="shared" si="73"/>
        <v>-0.24651266156932639</v>
      </c>
      <c r="I1125" s="5">
        <v>41019.644339999999</v>
      </c>
      <c r="J1125" s="6">
        <f t="shared" si="74"/>
        <v>7.6332868565285983E-2</v>
      </c>
      <c r="K1125" s="5">
        <v>471798.15386999998</v>
      </c>
      <c r="L1125" s="5">
        <v>402442.42087999999</v>
      </c>
      <c r="M1125" s="6">
        <f t="shared" si="75"/>
        <v>-0.14700297663544992</v>
      </c>
    </row>
    <row r="1126" spans="1:13" x14ac:dyDescent="0.2">
      <c r="A1126" s="1" t="s">
        <v>32</v>
      </c>
      <c r="B1126" s="1" t="s">
        <v>85</v>
      </c>
      <c r="C1126" s="5">
        <v>0</v>
      </c>
      <c r="D1126" s="5">
        <v>0</v>
      </c>
      <c r="E1126" s="6" t="str">
        <f t="shared" si="72"/>
        <v/>
      </c>
      <c r="F1126" s="5">
        <v>0</v>
      </c>
      <c r="G1126" s="5">
        <v>0</v>
      </c>
      <c r="H1126" s="6" t="str">
        <f t="shared" si="73"/>
        <v/>
      </c>
      <c r="I1126" s="5">
        <v>0</v>
      </c>
      <c r="J1126" s="6" t="str">
        <f t="shared" si="74"/>
        <v/>
      </c>
      <c r="K1126" s="5">
        <v>8.7694399999999995</v>
      </c>
      <c r="L1126" s="5">
        <v>0</v>
      </c>
      <c r="M1126" s="6">
        <f t="shared" si="75"/>
        <v>-1</v>
      </c>
    </row>
    <row r="1127" spans="1:13" x14ac:dyDescent="0.2">
      <c r="A1127" s="2" t="s">
        <v>34</v>
      </c>
      <c r="B1127" s="2" t="s">
        <v>85</v>
      </c>
      <c r="C1127" s="7">
        <v>3098.0940999999998</v>
      </c>
      <c r="D1127" s="7">
        <v>3438.23443</v>
      </c>
      <c r="E1127" s="8">
        <f t="shared" si="72"/>
        <v>0.10979018681194996</v>
      </c>
      <c r="F1127" s="7">
        <v>82311.955919999993</v>
      </c>
      <c r="G1127" s="7">
        <v>63954.366529999999</v>
      </c>
      <c r="H1127" s="8">
        <f t="shared" si="73"/>
        <v>-0.22302457990236513</v>
      </c>
      <c r="I1127" s="7">
        <v>66504.612340000007</v>
      </c>
      <c r="J1127" s="8">
        <f t="shared" si="74"/>
        <v>-3.8346901369217257E-2</v>
      </c>
      <c r="K1127" s="7">
        <v>668906.37136999995</v>
      </c>
      <c r="L1127" s="7">
        <v>589691.81877999997</v>
      </c>
      <c r="M1127" s="8">
        <f t="shared" si="75"/>
        <v>-0.11842397677833316</v>
      </c>
    </row>
    <row r="1128" spans="1:13" x14ac:dyDescent="0.2">
      <c r="A1128" s="1" t="s">
        <v>8</v>
      </c>
      <c r="B1128" s="1" t="s">
        <v>86</v>
      </c>
      <c r="C1128" s="5">
        <v>2119.1003099999998</v>
      </c>
      <c r="D1128" s="5">
        <v>3653.62264</v>
      </c>
      <c r="E1128" s="6">
        <f t="shared" si="72"/>
        <v>0.72413859917749734</v>
      </c>
      <c r="F1128" s="5">
        <v>41830.70983</v>
      </c>
      <c r="G1128" s="5">
        <v>27630.267319999999</v>
      </c>
      <c r="H1128" s="6">
        <f t="shared" si="73"/>
        <v>-0.33947409852021626</v>
      </c>
      <c r="I1128" s="5">
        <v>27194.430960000002</v>
      </c>
      <c r="J1128" s="6">
        <f t="shared" si="74"/>
        <v>1.6026676956067298E-2</v>
      </c>
      <c r="K1128" s="5">
        <v>385789.49453000003</v>
      </c>
      <c r="L1128" s="5">
        <v>274776.30471</v>
      </c>
      <c r="M1128" s="6">
        <f t="shared" si="75"/>
        <v>-0.2877558652944795</v>
      </c>
    </row>
    <row r="1129" spans="1:13" x14ac:dyDescent="0.2">
      <c r="A1129" s="1" t="s">
        <v>10</v>
      </c>
      <c r="B1129" s="1" t="s">
        <v>86</v>
      </c>
      <c r="C1129" s="5">
        <v>44.061459999999997</v>
      </c>
      <c r="D1129" s="5">
        <v>183.77244999999999</v>
      </c>
      <c r="E1129" s="6">
        <f t="shared" si="72"/>
        <v>3.1708207127044812</v>
      </c>
      <c r="F1129" s="5">
        <v>7575.1946200000002</v>
      </c>
      <c r="G1129" s="5">
        <v>4922.7279699999999</v>
      </c>
      <c r="H1129" s="6">
        <f t="shared" si="73"/>
        <v>-0.35015161762272984</v>
      </c>
      <c r="I1129" s="5">
        <v>3481.6315500000001</v>
      </c>
      <c r="J1129" s="6">
        <f t="shared" si="74"/>
        <v>0.41391410874594126</v>
      </c>
      <c r="K1129" s="5">
        <v>63768.690640000001</v>
      </c>
      <c r="L1129" s="5">
        <v>43332.472990000002</v>
      </c>
      <c r="M1129" s="6">
        <f t="shared" si="75"/>
        <v>-0.32047416129916628</v>
      </c>
    </row>
    <row r="1130" spans="1:13" x14ac:dyDescent="0.2">
      <c r="A1130" s="1" t="s">
        <v>11</v>
      </c>
      <c r="B1130" s="1" t="s">
        <v>86</v>
      </c>
      <c r="C1130" s="5">
        <v>4327.6286099999998</v>
      </c>
      <c r="D1130" s="5">
        <v>4381.35941</v>
      </c>
      <c r="E1130" s="6">
        <f t="shared" si="72"/>
        <v>1.2415760418036381E-2</v>
      </c>
      <c r="F1130" s="5">
        <v>62094.36073</v>
      </c>
      <c r="G1130" s="5">
        <v>50398.368020000002</v>
      </c>
      <c r="H1130" s="6">
        <f t="shared" si="73"/>
        <v>-0.1883583722015717</v>
      </c>
      <c r="I1130" s="5">
        <v>49796.66949</v>
      </c>
      <c r="J1130" s="6">
        <f t="shared" si="74"/>
        <v>1.2083107889792277E-2</v>
      </c>
      <c r="K1130" s="5">
        <v>539809.25459999999</v>
      </c>
      <c r="L1130" s="5">
        <v>461203.67762999999</v>
      </c>
      <c r="M1130" s="6">
        <f t="shared" si="75"/>
        <v>-0.14561732000731797</v>
      </c>
    </row>
    <row r="1131" spans="1:13" x14ac:dyDescent="0.2">
      <c r="A1131" s="1" t="s">
        <v>12</v>
      </c>
      <c r="B1131" s="1" t="s">
        <v>86</v>
      </c>
      <c r="C1131" s="5">
        <v>49.820650000000001</v>
      </c>
      <c r="D1131" s="5">
        <v>14.175000000000001</v>
      </c>
      <c r="E1131" s="6">
        <f t="shared" si="72"/>
        <v>-0.71547942469638592</v>
      </c>
      <c r="F1131" s="5">
        <v>159.41815</v>
      </c>
      <c r="G1131" s="5">
        <v>99.172049999999999</v>
      </c>
      <c r="H1131" s="6">
        <f t="shared" si="73"/>
        <v>-0.37791242716089735</v>
      </c>
      <c r="I1131" s="5">
        <v>13.503450000000001</v>
      </c>
      <c r="J1131" s="6">
        <f t="shared" si="74"/>
        <v>6.3442009264299122</v>
      </c>
      <c r="K1131" s="5">
        <v>1557.7873400000001</v>
      </c>
      <c r="L1131" s="5">
        <v>461.36845</v>
      </c>
      <c r="M1131" s="6">
        <f t="shared" si="75"/>
        <v>-0.70383091571407941</v>
      </c>
    </row>
    <row r="1132" spans="1:13" x14ac:dyDescent="0.2">
      <c r="A1132" s="1" t="s">
        <v>13</v>
      </c>
      <c r="B1132" s="1" t="s">
        <v>86</v>
      </c>
      <c r="C1132" s="5">
        <v>1.9669000000000001</v>
      </c>
      <c r="D1132" s="5">
        <v>82.588520000000003</v>
      </c>
      <c r="E1132" s="6">
        <f t="shared" si="72"/>
        <v>40.989180944633688</v>
      </c>
      <c r="F1132" s="5">
        <v>2270.75837</v>
      </c>
      <c r="G1132" s="5">
        <v>3662.8289500000001</v>
      </c>
      <c r="H1132" s="6">
        <f t="shared" si="73"/>
        <v>0.61304214415380542</v>
      </c>
      <c r="I1132" s="5">
        <v>2312.2201100000002</v>
      </c>
      <c r="J1132" s="6">
        <f t="shared" si="74"/>
        <v>0.58411776377120073</v>
      </c>
      <c r="K1132" s="5">
        <v>26972.062689999999</v>
      </c>
      <c r="L1132" s="5">
        <v>29749.01484</v>
      </c>
      <c r="M1132" s="6">
        <f t="shared" si="75"/>
        <v>0.10295661039782344</v>
      </c>
    </row>
    <row r="1133" spans="1:13" x14ac:dyDescent="0.2">
      <c r="A1133" s="1" t="s">
        <v>14</v>
      </c>
      <c r="B1133" s="1" t="s">
        <v>86</v>
      </c>
      <c r="C1133" s="5">
        <v>1571.81017</v>
      </c>
      <c r="D1133" s="5">
        <v>554.27008000000001</v>
      </c>
      <c r="E1133" s="6">
        <f t="shared" si="72"/>
        <v>-0.64736830784088895</v>
      </c>
      <c r="F1133" s="5">
        <v>58793.171119999999</v>
      </c>
      <c r="G1133" s="5">
        <v>37194.148630000003</v>
      </c>
      <c r="H1133" s="6">
        <f t="shared" si="73"/>
        <v>-0.36737298020403153</v>
      </c>
      <c r="I1133" s="5">
        <v>47069.772550000002</v>
      </c>
      <c r="J1133" s="6">
        <f t="shared" si="74"/>
        <v>-0.20980819292274222</v>
      </c>
      <c r="K1133" s="5">
        <v>485567.03962</v>
      </c>
      <c r="L1133" s="5">
        <v>476882.30969999998</v>
      </c>
      <c r="M1133" s="6">
        <f t="shared" si="75"/>
        <v>-1.7885748437119209E-2</v>
      </c>
    </row>
    <row r="1134" spans="1:13" x14ac:dyDescent="0.2">
      <c r="A1134" s="1" t="s">
        <v>16</v>
      </c>
      <c r="B1134" s="1" t="s">
        <v>86</v>
      </c>
      <c r="C1134" s="5">
        <v>0</v>
      </c>
      <c r="D1134" s="5">
        <v>0</v>
      </c>
      <c r="E1134" s="6" t="str">
        <f t="shared" si="72"/>
        <v/>
      </c>
      <c r="F1134" s="5">
        <v>5983.4449100000002</v>
      </c>
      <c r="G1134" s="5">
        <v>109.39972</v>
      </c>
      <c r="H1134" s="6">
        <f t="shared" si="73"/>
        <v>-0.98171626518744037</v>
      </c>
      <c r="I1134" s="5">
        <v>21569.744040000001</v>
      </c>
      <c r="J1134" s="6">
        <f t="shared" si="74"/>
        <v>-0.99492809373179747</v>
      </c>
      <c r="K1134" s="5">
        <v>34362.759749999997</v>
      </c>
      <c r="L1134" s="5">
        <v>29058.135679999999</v>
      </c>
      <c r="M1134" s="6">
        <f t="shared" si="75"/>
        <v>-0.15437130511614394</v>
      </c>
    </row>
    <row r="1135" spans="1:13" x14ac:dyDescent="0.2">
      <c r="A1135" s="1" t="s">
        <v>17</v>
      </c>
      <c r="B1135" s="1" t="s">
        <v>86</v>
      </c>
      <c r="C1135" s="5">
        <v>2.9649299999999998</v>
      </c>
      <c r="D1135" s="5">
        <v>5.0205599999999997</v>
      </c>
      <c r="E1135" s="6">
        <f t="shared" si="72"/>
        <v>0.69331485060355558</v>
      </c>
      <c r="F1135" s="5">
        <v>830.0684</v>
      </c>
      <c r="G1135" s="5">
        <v>842.63261</v>
      </c>
      <c r="H1135" s="6">
        <f t="shared" si="73"/>
        <v>1.513635502809163E-2</v>
      </c>
      <c r="I1135" s="5">
        <v>770.01756999999998</v>
      </c>
      <c r="J1135" s="6">
        <f t="shared" si="74"/>
        <v>9.4303094928080755E-2</v>
      </c>
      <c r="K1135" s="5">
        <v>5685.9961300000004</v>
      </c>
      <c r="L1135" s="5">
        <v>5889.6968399999996</v>
      </c>
      <c r="M1135" s="6">
        <f t="shared" si="75"/>
        <v>3.5824982174231579E-2</v>
      </c>
    </row>
    <row r="1136" spans="1:13" x14ac:dyDescent="0.2">
      <c r="A1136" s="1" t="s">
        <v>18</v>
      </c>
      <c r="B1136" s="1" t="s">
        <v>86</v>
      </c>
      <c r="C1136" s="5">
        <v>4.8719999999999999E-2</v>
      </c>
      <c r="D1136" s="5">
        <v>87.079210000000003</v>
      </c>
      <c r="E1136" s="6">
        <f t="shared" si="72"/>
        <v>1786.3401067323482</v>
      </c>
      <c r="F1136" s="5">
        <v>2793.38771</v>
      </c>
      <c r="G1136" s="5">
        <v>2453.5736900000002</v>
      </c>
      <c r="H1136" s="6">
        <f t="shared" si="73"/>
        <v>-0.12164942903683063</v>
      </c>
      <c r="I1136" s="5">
        <v>1895.0506499999999</v>
      </c>
      <c r="J1136" s="6">
        <f t="shared" si="74"/>
        <v>0.29472723591847028</v>
      </c>
      <c r="K1136" s="5">
        <v>22920.226070000001</v>
      </c>
      <c r="L1136" s="5">
        <v>21034.014090000001</v>
      </c>
      <c r="M1136" s="6">
        <f t="shared" si="75"/>
        <v>-8.2294649897403871E-2</v>
      </c>
    </row>
    <row r="1137" spans="1:13" x14ac:dyDescent="0.2">
      <c r="A1137" s="1" t="s">
        <v>19</v>
      </c>
      <c r="B1137" s="1" t="s">
        <v>86</v>
      </c>
      <c r="C1137" s="5">
        <v>662.37009999999998</v>
      </c>
      <c r="D1137" s="5">
        <v>543.24156000000005</v>
      </c>
      <c r="E1137" s="6">
        <f t="shared" si="72"/>
        <v>-0.1798519287026995</v>
      </c>
      <c r="F1137" s="5">
        <v>10521.70535</v>
      </c>
      <c r="G1137" s="5">
        <v>7367.83482</v>
      </c>
      <c r="H1137" s="6">
        <f t="shared" si="73"/>
        <v>-0.2997489879337859</v>
      </c>
      <c r="I1137" s="5">
        <v>6890.9170899999999</v>
      </c>
      <c r="J1137" s="6">
        <f t="shared" si="74"/>
        <v>6.9209616625934389E-2</v>
      </c>
      <c r="K1137" s="5">
        <v>93021.664770000003</v>
      </c>
      <c r="L1137" s="5">
        <v>62268.404210000001</v>
      </c>
      <c r="M1137" s="6">
        <f t="shared" si="75"/>
        <v>-0.33060320556548561</v>
      </c>
    </row>
    <row r="1138" spans="1:13" x14ac:dyDescent="0.2">
      <c r="A1138" s="1" t="s">
        <v>20</v>
      </c>
      <c r="B1138" s="1" t="s">
        <v>86</v>
      </c>
      <c r="C1138" s="5">
        <v>1119.61096</v>
      </c>
      <c r="D1138" s="5">
        <v>1087.31906</v>
      </c>
      <c r="E1138" s="6">
        <f t="shared" si="72"/>
        <v>-2.8842072071177283E-2</v>
      </c>
      <c r="F1138" s="5">
        <v>31153.816800000001</v>
      </c>
      <c r="G1138" s="5">
        <v>23233.317480000002</v>
      </c>
      <c r="H1138" s="6">
        <f t="shared" si="73"/>
        <v>-0.25423848932693216</v>
      </c>
      <c r="I1138" s="5">
        <v>22363.93089</v>
      </c>
      <c r="J1138" s="6">
        <f t="shared" si="74"/>
        <v>3.8874498149551462E-2</v>
      </c>
      <c r="K1138" s="5">
        <v>347741.77405000001</v>
      </c>
      <c r="L1138" s="5">
        <v>268764.87119999999</v>
      </c>
      <c r="M1138" s="6">
        <f t="shared" si="75"/>
        <v>-0.2271136479525877</v>
      </c>
    </row>
    <row r="1139" spans="1:13" x14ac:dyDescent="0.2">
      <c r="A1139" s="1" t="s">
        <v>21</v>
      </c>
      <c r="B1139" s="1" t="s">
        <v>86</v>
      </c>
      <c r="C1139" s="5">
        <v>5690.83878</v>
      </c>
      <c r="D1139" s="5">
        <v>5176.0949099999998</v>
      </c>
      <c r="E1139" s="6">
        <f t="shared" si="72"/>
        <v>-9.0451318320425189E-2</v>
      </c>
      <c r="F1139" s="5">
        <v>417784.70964999998</v>
      </c>
      <c r="G1139" s="5">
        <v>224511.05236999999</v>
      </c>
      <c r="H1139" s="6">
        <f t="shared" si="73"/>
        <v>-0.46261543999998322</v>
      </c>
      <c r="I1139" s="5">
        <v>239239.76897999999</v>
      </c>
      <c r="J1139" s="6">
        <f t="shared" si="74"/>
        <v>-6.1564666580292915E-2</v>
      </c>
      <c r="K1139" s="5">
        <v>3534497.15099</v>
      </c>
      <c r="L1139" s="5">
        <v>2913095.7556099999</v>
      </c>
      <c r="M1139" s="6">
        <f t="shared" si="75"/>
        <v>-0.17581041059997682</v>
      </c>
    </row>
    <row r="1140" spans="1:13" x14ac:dyDescent="0.2">
      <c r="A1140" s="1" t="s">
        <v>22</v>
      </c>
      <c r="B1140" s="1" t="s">
        <v>86</v>
      </c>
      <c r="C1140" s="5">
        <v>0</v>
      </c>
      <c r="D1140" s="5">
        <v>0</v>
      </c>
      <c r="E1140" s="6" t="str">
        <f t="shared" si="72"/>
        <v/>
      </c>
      <c r="F1140" s="5">
        <v>41.68242</v>
      </c>
      <c r="G1140" s="5">
        <v>47.0197</v>
      </c>
      <c r="H1140" s="6">
        <f t="shared" si="73"/>
        <v>0.12804630825177621</v>
      </c>
      <c r="I1140" s="5">
        <v>0</v>
      </c>
      <c r="J1140" s="6" t="str">
        <f t="shared" si="74"/>
        <v/>
      </c>
      <c r="K1140" s="5">
        <v>251.80240000000001</v>
      </c>
      <c r="L1140" s="5">
        <v>299.74671999999998</v>
      </c>
      <c r="M1140" s="6">
        <f t="shared" si="75"/>
        <v>0.19040453943250735</v>
      </c>
    </row>
    <row r="1141" spans="1:13" x14ac:dyDescent="0.2">
      <c r="A1141" s="1" t="s">
        <v>23</v>
      </c>
      <c r="B1141" s="1" t="s">
        <v>86</v>
      </c>
      <c r="C1141" s="5">
        <v>224.95012</v>
      </c>
      <c r="D1141" s="5">
        <v>33.364080000000001</v>
      </c>
      <c r="E1141" s="6">
        <f t="shared" si="72"/>
        <v>-0.8516823196182336</v>
      </c>
      <c r="F1141" s="5">
        <v>1200.98442</v>
      </c>
      <c r="G1141" s="5">
        <v>954.62381000000005</v>
      </c>
      <c r="H1141" s="6">
        <f t="shared" si="73"/>
        <v>-0.2051322281100032</v>
      </c>
      <c r="I1141" s="5">
        <v>480.79232999999999</v>
      </c>
      <c r="J1141" s="6">
        <f t="shared" si="74"/>
        <v>0.98552212760964819</v>
      </c>
      <c r="K1141" s="5">
        <v>14390.32762</v>
      </c>
      <c r="L1141" s="5">
        <v>6187.5568300000004</v>
      </c>
      <c r="M1141" s="6">
        <f t="shared" si="75"/>
        <v>-0.5700197387166922</v>
      </c>
    </row>
    <row r="1142" spans="1:13" x14ac:dyDescent="0.2">
      <c r="A1142" s="1" t="s">
        <v>24</v>
      </c>
      <c r="B1142" s="1" t="s">
        <v>86</v>
      </c>
      <c r="C1142" s="5">
        <v>744.4366</v>
      </c>
      <c r="D1142" s="5">
        <v>1092.23722</v>
      </c>
      <c r="E1142" s="6">
        <f t="shared" si="72"/>
        <v>0.46719978571714504</v>
      </c>
      <c r="F1142" s="5">
        <v>28539.52924</v>
      </c>
      <c r="G1142" s="5">
        <v>25705.397389999998</v>
      </c>
      <c r="H1142" s="6">
        <f t="shared" si="73"/>
        <v>-9.9305487002489978E-2</v>
      </c>
      <c r="I1142" s="5">
        <v>27222.77605</v>
      </c>
      <c r="J1142" s="6">
        <f t="shared" si="74"/>
        <v>-5.573930657229953E-2</v>
      </c>
      <c r="K1142" s="5">
        <v>263734.59240000002</v>
      </c>
      <c r="L1142" s="5">
        <v>220516.37395000001</v>
      </c>
      <c r="M1142" s="6">
        <f t="shared" si="75"/>
        <v>-0.1638701167590938</v>
      </c>
    </row>
    <row r="1143" spans="1:13" x14ac:dyDescent="0.2">
      <c r="A1143" s="1" t="s">
        <v>25</v>
      </c>
      <c r="B1143" s="1" t="s">
        <v>86</v>
      </c>
      <c r="C1143" s="5">
        <v>3.4261300000000001</v>
      </c>
      <c r="D1143" s="5">
        <v>0</v>
      </c>
      <c r="E1143" s="6">
        <f t="shared" si="72"/>
        <v>-1</v>
      </c>
      <c r="F1143" s="5">
        <v>138.01852</v>
      </c>
      <c r="G1143" s="5">
        <v>67.85154</v>
      </c>
      <c r="H1143" s="6">
        <f t="shared" si="73"/>
        <v>-0.50838814964832246</v>
      </c>
      <c r="I1143" s="5">
        <v>110.32983</v>
      </c>
      <c r="J1143" s="6">
        <f t="shared" si="74"/>
        <v>-0.38501183224881252</v>
      </c>
      <c r="K1143" s="5">
        <v>792.37451999999996</v>
      </c>
      <c r="L1143" s="5">
        <v>729.67343000000005</v>
      </c>
      <c r="M1143" s="6">
        <f t="shared" si="75"/>
        <v>-7.9130623735856553E-2</v>
      </c>
    </row>
    <row r="1144" spans="1:13" x14ac:dyDescent="0.2">
      <c r="A1144" s="1" t="s">
        <v>26</v>
      </c>
      <c r="B1144" s="1" t="s">
        <v>86</v>
      </c>
      <c r="C1144" s="5">
        <v>406.92084999999997</v>
      </c>
      <c r="D1144" s="5">
        <v>1196.9729199999999</v>
      </c>
      <c r="E1144" s="6">
        <f t="shared" si="72"/>
        <v>1.9415374513249937</v>
      </c>
      <c r="F1144" s="5">
        <v>13077.031590000001</v>
      </c>
      <c r="G1144" s="5">
        <v>9135.7114099999999</v>
      </c>
      <c r="H1144" s="6">
        <f t="shared" si="73"/>
        <v>-0.30139257161494715</v>
      </c>
      <c r="I1144" s="5">
        <v>8491.0074100000002</v>
      </c>
      <c r="J1144" s="6">
        <f t="shared" si="74"/>
        <v>7.5927857422515066E-2</v>
      </c>
      <c r="K1144" s="5">
        <v>92994.853040000002</v>
      </c>
      <c r="L1144" s="5">
        <v>76562.215460000007</v>
      </c>
      <c r="M1144" s="6">
        <f t="shared" si="75"/>
        <v>-0.17670480723198523</v>
      </c>
    </row>
    <row r="1145" spans="1:13" x14ac:dyDescent="0.2">
      <c r="A1145" s="1" t="s">
        <v>27</v>
      </c>
      <c r="B1145" s="1" t="s">
        <v>86</v>
      </c>
      <c r="C1145" s="5">
        <v>0</v>
      </c>
      <c r="D1145" s="5">
        <v>2.2680600000000002</v>
      </c>
      <c r="E1145" s="6" t="str">
        <f t="shared" si="72"/>
        <v/>
      </c>
      <c r="F1145" s="5">
        <v>270.63983999999999</v>
      </c>
      <c r="G1145" s="5">
        <v>201.31921</v>
      </c>
      <c r="H1145" s="6">
        <f t="shared" si="73"/>
        <v>-0.25613608846354619</v>
      </c>
      <c r="I1145" s="5">
        <v>59.300910000000002</v>
      </c>
      <c r="J1145" s="6">
        <f t="shared" si="74"/>
        <v>2.3948755592452122</v>
      </c>
      <c r="K1145" s="5">
        <v>1934.15948</v>
      </c>
      <c r="L1145" s="5">
        <v>1751.1750999999999</v>
      </c>
      <c r="M1145" s="6">
        <f t="shared" si="75"/>
        <v>-9.4606666043898335E-2</v>
      </c>
    </row>
    <row r="1146" spans="1:13" x14ac:dyDescent="0.2">
      <c r="A1146" s="1" t="s">
        <v>28</v>
      </c>
      <c r="B1146" s="1" t="s">
        <v>86</v>
      </c>
      <c r="C1146" s="5">
        <v>16596.348539999999</v>
      </c>
      <c r="D1146" s="5">
        <v>39025.14963</v>
      </c>
      <c r="E1146" s="6">
        <f t="shared" si="72"/>
        <v>1.3514298663915625</v>
      </c>
      <c r="F1146" s="5">
        <v>391281.8187</v>
      </c>
      <c r="G1146" s="5">
        <v>437904.26701000001</v>
      </c>
      <c r="H1146" s="6">
        <f t="shared" si="73"/>
        <v>0.11915311696541142</v>
      </c>
      <c r="I1146" s="5">
        <v>302539.43747</v>
      </c>
      <c r="J1146" s="6">
        <f t="shared" si="74"/>
        <v>0.44742870771491683</v>
      </c>
      <c r="K1146" s="5">
        <v>3251921.45585</v>
      </c>
      <c r="L1146" s="5">
        <v>3351961.8375300001</v>
      </c>
      <c r="M1146" s="6">
        <f t="shared" si="75"/>
        <v>3.0763468010592376E-2</v>
      </c>
    </row>
    <row r="1147" spans="1:13" x14ac:dyDescent="0.2">
      <c r="A1147" s="1" t="s">
        <v>29</v>
      </c>
      <c r="B1147" s="1" t="s">
        <v>86</v>
      </c>
      <c r="C1147" s="5">
        <v>0</v>
      </c>
      <c r="D1147" s="5">
        <v>0</v>
      </c>
      <c r="E1147" s="6" t="str">
        <f t="shared" si="72"/>
        <v/>
      </c>
      <c r="F1147" s="5">
        <v>560.87960999999996</v>
      </c>
      <c r="G1147" s="5">
        <v>493.65053</v>
      </c>
      <c r="H1147" s="6">
        <f t="shared" si="73"/>
        <v>-0.11986365487595452</v>
      </c>
      <c r="I1147" s="5">
        <v>547.48800000000006</v>
      </c>
      <c r="J1147" s="6">
        <f t="shared" si="74"/>
        <v>-9.8335433835992858E-2</v>
      </c>
      <c r="K1147" s="5">
        <v>3985.2408999999998</v>
      </c>
      <c r="L1147" s="5">
        <v>4001.23722</v>
      </c>
      <c r="M1147" s="6">
        <f t="shared" si="75"/>
        <v>4.0138903522746183E-3</v>
      </c>
    </row>
    <row r="1148" spans="1:13" x14ac:dyDescent="0.2">
      <c r="A1148" s="1" t="s">
        <v>30</v>
      </c>
      <c r="B1148" s="1" t="s">
        <v>86</v>
      </c>
      <c r="C1148" s="5">
        <v>0</v>
      </c>
      <c r="D1148" s="5">
        <v>0</v>
      </c>
      <c r="E1148" s="6" t="str">
        <f t="shared" si="72"/>
        <v/>
      </c>
      <c r="F1148" s="5">
        <v>0</v>
      </c>
      <c r="G1148" s="5">
        <v>0</v>
      </c>
      <c r="H1148" s="6" t="str">
        <f t="shared" si="73"/>
        <v/>
      </c>
      <c r="I1148" s="5">
        <v>0.78773000000000004</v>
      </c>
      <c r="J1148" s="6">
        <f t="shared" si="74"/>
        <v>-1</v>
      </c>
      <c r="K1148" s="5">
        <v>138.76489000000001</v>
      </c>
      <c r="L1148" s="5">
        <v>178.09162000000001</v>
      </c>
      <c r="M1148" s="6">
        <f t="shared" si="75"/>
        <v>0.28340547814364281</v>
      </c>
    </row>
    <row r="1149" spans="1:13" x14ac:dyDescent="0.2">
      <c r="A1149" s="1" t="s">
        <v>31</v>
      </c>
      <c r="B1149" s="1" t="s">
        <v>86</v>
      </c>
      <c r="C1149" s="5">
        <v>234.97172</v>
      </c>
      <c r="D1149" s="5">
        <v>141.84925999999999</v>
      </c>
      <c r="E1149" s="6">
        <f t="shared" si="72"/>
        <v>-0.39631347976684184</v>
      </c>
      <c r="F1149" s="5">
        <v>2320.78053</v>
      </c>
      <c r="G1149" s="5">
        <v>2479.05519</v>
      </c>
      <c r="H1149" s="6">
        <f t="shared" si="73"/>
        <v>6.8198891689254193E-2</v>
      </c>
      <c r="I1149" s="5">
        <v>1538.69939</v>
      </c>
      <c r="J1149" s="6">
        <f t="shared" si="74"/>
        <v>0.61113678611388811</v>
      </c>
      <c r="K1149" s="5">
        <v>21980.208750000002</v>
      </c>
      <c r="L1149" s="5">
        <v>20558.604749999999</v>
      </c>
      <c r="M1149" s="6">
        <f t="shared" si="75"/>
        <v>-6.4676546804861568E-2</v>
      </c>
    </row>
    <row r="1150" spans="1:13" x14ac:dyDescent="0.2">
      <c r="A1150" s="1" t="s">
        <v>41</v>
      </c>
      <c r="B1150" s="1" t="s">
        <v>86</v>
      </c>
      <c r="C1150" s="5">
        <v>0</v>
      </c>
      <c r="D1150" s="5">
        <v>0</v>
      </c>
      <c r="E1150" s="6" t="str">
        <f t="shared" si="72"/>
        <v/>
      </c>
      <c r="F1150" s="5">
        <v>0</v>
      </c>
      <c r="G1150" s="5">
        <v>6.1453300000000004</v>
      </c>
      <c r="H1150" s="6" t="str">
        <f t="shared" si="73"/>
        <v/>
      </c>
      <c r="I1150" s="5">
        <v>0</v>
      </c>
      <c r="J1150" s="6" t="str">
        <f t="shared" si="74"/>
        <v/>
      </c>
      <c r="K1150" s="5">
        <v>8.1350000000000006E-2</v>
      </c>
      <c r="L1150" s="5">
        <v>13.121549999999999</v>
      </c>
      <c r="M1150" s="6">
        <f t="shared" si="75"/>
        <v>160.2974800245851</v>
      </c>
    </row>
    <row r="1151" spans="1:13" x14ac:dyDescent="0.2">
      <c r="A1151" s="1" t="s">
        <v>32</v>
      </c>
      <c r="B1151" s="1" t="s">
        <v>86</v>
      </c>
      <c r="C1151" s="5">
        <v>0</v>
      </c>
      <c r="D1151" s="5">
        <v>0</v>
      </c>
      <c r="E1151" s="6" t="str">
        <f t="shared" si="72"/>
        <v/>
      </c>
      <c r="F1151" s="5">
        <v>0</v>
      </c>
      <c r="G1151" s="5">
        <v>6.4713799999999999</v>
      </c>
      <c r="H1151" s="6" t="str">
        <f t="shared" si="73"/>
        <v/>
      </c>
      <c r="I1151" s="5">
        <v>0.4904</v>
      </c>
      <c r="J1151" s="6">
        <f t="shared" si="74"/>
        <v>12.196125611745513</v>
      </c>
      <c r="K1151" s="5">
        <v>141.21188000000001</v>
      </c>
      <c r="L1151" s="5">
        <v>199.16972999999999</v>
      </c>
      <c r="M1151" s="6">
        <f t="shared" si="75"/>
        <v>0.41043182769041797</v>
      </c>
    </row>
    <row r="1152" spans="1:13" x14ac:dyDescent="0.2">
      <c r="A1152" s="1" t="s">
        <v>33</v>
      </c>
      <c r="B1152" s="1" t="s">
        <v>86</v>
      </c>
      <c r="C1152" s="5">
        <v>48.420160000000003</v>
      </c>
      <c r="D1152" s="5">
        <v>0</v>
      </c>
      <c r="E1152" s="6">
        <f t="shared" si="72"/>
        <v>-1</v>
      </c>
      <c r="F1152" s="5">
        <v>48.482430000000001</v>
      </c>
      <c r="G1152" s="5">
        <v>8.1246500000000008</v>
      </c>
      <c r="H1152" s="6">
        <f t="shared" si="73"/>
        <v>-0.83242073468677202</v>
      </c>
      <c r="I1152" s="5">
        <v>3.4070000000000003E-2</v>
      </c>
      <c r="J1152" s="6">
        <f t="shared" si="74"/>
        <v>237.46932785441737</v>
      </c>
      <c r="K1152" s="5">
        <v>144.33684</v>
      </c>
      <c r="L1152" s="5">
        <v>184.56525999999999</v>
      </c>
      <c r="M1152" s="6">
        <f t="shared" si="75"/>
        <v>0.27871207378518204</v>
      </c>
    </row>
    <row r="1153" spans="1:13" x14ac:dyDescent="0.2">
      <c r="A1153" s="2" t="s">
        <v>34</v>
      </c>
      <c r="B1153" s="2" t="s">
        <v>86</v>
      </c>
      <c r="C1153" s="7">
        <v>33849.69571</v>
      </c>
      <c r="D1153" s="7">
        <v>57260.384570000002</v>
      </c>
      <c r="E1153" s="8">
        <f t="shared" si="72"/>
        <v>0.6916070696932124</v>
      </c>
      <c r="F1153" s="7">
        <v>1079704.57641</v>
      </c>
      <c r="G1153" s="7">
        <v>859434.96077999996</v>
      </c>
      <c r="H1153" s="8">
        <f t="shared" si="73"/>
        <v>-0.20400915254281216</v>
      </c>
      <c r="I1153" s="7">
        <v>763589.17623999994</v>
      </c>
      <c r="J1153" s="8">
        <f t="shared" si="74"/>
        <v>0.12552009316312684</v>
      </c>
      <c r="K1153" s="7">
        <v>9196291.2891600002</v>
      </c>
      <c r="L1153" s="7">
        <v>8270667.8818699997</v>
      </c>
      <c r="M1153" s="8">
        <f t="shared" si="75"/>
        <v>-0.10065181475722351</v>
      </c>
    </row>
    <row r="1154" spans="1:13" x14ac:dyDescent="0.2">
      <c r="A1154" s="1" t="s">
        <v>8</v>
      </c>
      <c r="B1154" s="1" t="s">
        <v>87</v>
      </c>
      <c r="C1154" s="5">
        <v>275.75551999999999</v>
      </c>
      <c r="D1154" s="5">
        <v>81.012</v>
      </c>
      <c r="E1154" s="6">
        <f t="shared" si="72"/>
        <v>-0.70621802965177261</v>
      </c>
      <c r="F1154" s="5">
        <v>2639.8661200000001</v>
      </c>
      <c r="G1154" s="5">
        <v>2632.7035799999999</v>
      </c>
      <c r="H1154" s="6">
        <f t="shared" si="73"/>
        <v>-2.7132209265219309E-3</v>
      </c>
      <c r="I1154" s="5">
        <v>3025.3082399999998</v>
      </c>
      <c r="J1154" s="6">
        <f t="shared" si="74"/>
        <v>-0.12977344087093745</v>
      </c>
      <c r="K1154" s="5">
        <v>23934.371190000002</v>
      </c>
      <c r="L1154" s="5">
        <v>23764.451150000001</v>
      </c>
      <c r="M1154" s="6">
        <f t="shared" si="75"/>
        <v>-7.0994152572930735E-3</v>
      </c>
    </row>
    <row r="1155" spans="1:13" x14ac:dyDescent="0.2">
      <c r="A1155" s="1" t="s">
        <v>10</v>
      </c>
      <c r="B1155" s="1" t="s">
        <v>87</v>
      </c>
      <c r="C1155" s="5">
        <v>19.756049999999998</v>
      </c>
      <c r="D1155" s="5">
        <v>0</v>
      </c>
      <c r="E1155" s="6">
        <f t="shared" si="72"/>
        <v>-1</v>
      </c>
      <c r="F1155" s="5">
        <v>909.81659000000002</v>
      </c>
      <c r="G1155" s="5">
        <v>349.55004000000002</v>
      </c>
      <c r="H1155" s="6">
        <f t="shared" si="73"/>
        <v>-0.61580164195511089</v>
      </c>
      <c r="I1155" s="5">
        <v>426.27753000000001</v>
      </c>
      <c r="J1155" s="6">
        <f t="shared" si="74"/>
        <v>-0.17999421644392088</v>
      </c>
      <c r="K1155" s="5">
        <v>7586.47397</v>
      </c>
      <c r="L1155" s="5">
        <v>5666.4762499999997</v>
      </c>
      <c r="M1155" s="6">
        <f t="shared" si="75"/>
        <v>-0.25308169876973829</v>
      </c>
    </row>
    <row r="1156" spans="1:13" x14ac:dyDescent="0.2">
      <c r="A1156" s="1" t="s">
        <v>11</v>
      </c>
      <c r="B1156" s="1" t="s">
        <v>87</v>
      </c>
      <c r="C1156" s="5">
        <v>563.36514</v>
      </c>
      <c r="D1156" s="5">
        <v>355.65222</v>
      </c>
      <c r="E1156" s="6">
        <f t="shared" si="72"/>
        <v>-0.3687003423747518</v>
      </c>
      <c r="F1156" s="5">
        <v>17461.522140000001</v>
      </c>
      <c r="G1156" s="5">
        <v>6211.5529900000001</v>
      </c>
      <c r="H1156" s="6">
        <f t="shared" si="73"/>
        <v>-0.64427196322301827</v>
      </c>
      <c r="I1156" s="5">
        <v>7726.11024</v>
      </c>
      <c r="J1156" s="6">
        <f t="shared" si="74"/>
        <v>-0.19603101728457861</v>
      </c>
      <c r="K1156" s="5">
        <v>89735.252819999994</v>
      </c>
      <c r="L1156" s="5">
        <v>71222.860430000001</v>
      </c>
      <c r="M1156" s="6">
        <f t="shared" si="75"/>
        <v>-0.20630010846611213</v>
      </c>
    </row>
    <row r="1157" spans="1:13" x14ac:dyDescent="0.2">
      <c r="A1157" s="1" t="s">
        <v>12</v>
      </c>
      <c r="B1157" s="1" t="s">
        <v>87</v>
      </c>
      <c r="C1157" s="5">
        <v>0</v>
      </c>
      <c r="D1157" s="5">
        <v>13.561999999999999</v>
      </c>
      <c r="E1157" s="6" t="str">
        <f t="shared" si="72"/>
        <v/>
      </c>
      <c r="F1157" s="5">
        <v>395.12434999999999</v>
      </c>
      <c r="G1157" s="5">
        <v>211.02029999999999</v>
      </c>
      <c r="H1157" s="6">
        <f t="shared" si="73"/>
        <v>-0.46593952005235817</v>
      </c>
      <c r="I1157" s="5">
        <v>451.06871999999998</v>
      </c>
      <c r="J1157" s="6">
        <f t="shared" si="74"/>
        <v>-0.53217704832203838</v>
      </c>
      <c r="K1157" s="5">
        <v>3019.2669500000002</v>
      </c>
      <c r="L1157" s="5">
        <v>2830.0885699999999</v>
      </c>
      <c r="M1157" s="6">
        <f t="shared" si="75"/>
        <v>-6.2657056541489453E-2</v>
      </c>
    </row>
    <row r="1158" spans="1:13" x14ac:dyDescent="0.2">
      <c r="A1158" s="1" t="s">
        <v>13</v>
      </c>
      <c r="B1158" s="1" t="s">
        <v>87</v>
      </c>
      <c r="C1158" s="5">
        <v>0</v>
      </c>
      <c r="D1158" s="5">
        <v>0</v>
      </c>
      <c r="E1158" s="6" t="str">
        <f t="shared" si="72"/>
        <v/>
      </c>
      <c r="F1158" s="5">
        <v>0.28471000000000002</v>
      </c>
      <c r="G1158" s="5">
        <v>89.372</v>
      </c>
      <c r="H1158" s="6">
        <f t="shared" si="73"/>
        <v>312.90537740156651</v>
      </c>
      <c r="I1158" s="5">
        <v>4.8599999999999997E-3</v>
      </c>
      <c r="J1158" s="6">
        <f t="shared" si="74"/>
        <v>18388.300411522636</v>
      </c>
      <c r="K1158" s="5">
        <v>145.20747</v>
      </c>
      <c r="L1158" s="5">
        <v>206.56981999999999</v>
      </c>
      <c r="M1158" s="6">
        <f t="shared" si="75"/>
        <v>0.42258397587947782</v>
      </c>
    </row>
    <row r="1159" spans="1:13" x14ac:dyDescent="0.2">
      <c r="A1159" s="1" t="s">
        <v>14</v>
      </c>
      <c r="B1159" s="1" t="s">
        <v>87</v>
      </c>
      <c r="C1159" s="5">
        <v>82.549760000000006</v>
      </c>
      <c r="D1159" s="5">
        <v>70.501930000000002</v>
      </c>
      <c r="E1159" s="6">
        <f t="shared" si="72"/>
        <v>-0.14594627531321724</v>
      </c>
      <c r="F1159" s="5">
        <v>2119.33475</v>
      </c>
      <c r="G1159" s="5">
        <v>1867.98496</v>
      </c>
      <c r="H1159" s="6">
        <f t="shared" si="73"/>
        <v>-0.11859843755216115</v>
      </c>
      <c r="I1159" s="5">
        <v>2002.62753</v>
      </c>
      <c r="J1159" s="6">
        <f t="shared" si="74"/>
        <v>-6.7232956694648016E-2</v>
      </c>
      <c r="K1159" s="5">
        <v>17637.75272</v>
      </c>
      <c r="L1159" s="5">
        <v>19651.665519999999</v>
      </c>
      <c r="M1159" s="6">
        <f t="shared" si="75"/>
        <v>0.11418193870675819</v>
      </c>
    </row>
    <row r="1160" spans="1:13" x14ac:dyDescent="0.2">
      <c r="A1160" s="1" t="s">
        <v>15</v>
      </c>
      <c r="B1160" s="1" t="s">
        <v>87</v>
      </c>
      <c r="C1160" s="5">
        <v>0</v>
      </c>
      <c r="D1160" s="5">
        <v>0</v>
      </c>
      <c r="E1160" s="6" t="str">
        <f t="shared" si="72"/>
        <v/>
      </c>
      <c r="F1160" s="5">
        <v>29.35435</v>
      </c>
      <c r="G1160" s="5">
        <v>42.402670000000001</v>
      </c>
      <c r="H1160" s="6">
        <f t="shared" si="73"/>
        <v>0.44451060916014162</v>
      </c>
      <c r="I1160" s="5">
        <v>0</v>
      </c>
      <c r="J1160" s="6" t="str">
        <f t="shared" si="74"/>
        <v/>
      </c>
      <c r="K1160" s="5">
        <v>629.11811</v>
      </c>
      <c r="L1160" s="5">
        <v>208.11651000000001</v>
      </c>
      <c r="M1160" s="6">
        <f t="shared" si="75"/>
        <v>-0.66919326165956339</v>
      </c>
    </row>
    <row r="1161" spans="1:13" x14ac:dyDescent="0.2">
      <c r="A1161" s="1" t="s">
        <v>16</v>
      </c>
      <c r="B1161" s="1" t="s">
        <v>87</v>
      </c>
      <c r="C1161" s="5">
        <v>0</v>
      </c>
      <c r="D1161" s="5">
        <v>0</v>
      </c>
      <c r="E1161" s="6" t="str">
        <f t="shared" si="72"/>
        <v/>
      </c>
      <c r="F1161" s="5">
        <v>0</v>
      </c>
      <c r="G1161" s="5">
        <v>0</v>
      </c>
      <c r="H1161" s="6" t="str">
        <f t="shared" si="73"/>
        <v/>
      </c>
      <c r="I1161" s="5">
        <v>2.5640900000000002</v>
      </c>
      <c r="J1161" s="6">
        <f t="shared" si="74"/>
        <v>-1</v>
      </c>
      <c r="K1161" s="5">
        <v>42.982199999999999</v>
      </c>
      <c r="L1161" s="5">
        <v>34.790199999999999</v>
      </c>
      <c r="M1161" s="6">
        <f t="shared" si="75"/>
        <v>-0.19059052351903816</v>
      </c>
    </row>
    <row r="1162" spans="1:13" x14ac:dyDescent="0.2">
      <c r="A1162" s="1" t="s">
        <v>17</v>
      </c>
      <c r="B1162" s="1" t="s">
        <v>87</v>
      </c>
      <c r="C1162" s="5">
        <v>0</v>
      </c>
      <c r="D1162" s="5">
        <v>0</v>
      </c>
      <c r="E1162" s="6" t="str">
        <f t="shared" si="72"/>
        <v/>
      </c>
      <c r="F1162" s="5">
        <v>79.568860000000001</v>
      </c>
      <c r="G1162" s="5">
        <v>142.26127</v>
      </c>
      <c r="H1162" s="6">
        <f t="shared" si="73"/>
        <v>0.78790132220066988</v>
      </c>
      <c r="I1162" s="5">
        <v>39.775460000000002</v>
      </c>
      <c r="J1162" s="6">
        <f t="shared" si="74"/>
        <v>2.5766090448733965</v>
      </c>
      <c r="K1162" s="5">
        <v>740.96882000000005</v>
      </c>
      <c r="L1162" s="5">
        <v>684.84001000000001</v>
      </c>
      <c r="M1162" s="6">
        <f t="shared" si="75"/>
        <v>-7.5750569369437248E-2</v>
      </c>
    </row>
    <row r="1163" spans="1:13" x14ac:dyDescent="0.2">
      <c r="A1163" s="1" t="s">
        <v>18</v>
      </c>
      <c r="B1163" s="1" t="s">
        <v>87</v>
      </c>
      <c r="C1163" s="5">
        <v>26.351179999999999</v>
      </c>
      <c r="D1163" s="5">
        <v>26.821449999999999</v>
      </c>
      <c r="E1163" s="6">
        <f t="shared" si="72"/>
        <v>1.7846259636190798E-2</v>
      </c>
      <c r="F1163" s="5">
        <v>1445.2148500000001</v>
      </c>
      <c r="G1163" s="5">
        <v>739.75143000000003</v>
      </c>
      <c r="H1163" s="6">
        <f t="shared" si="73"/>
        <v>-0.48813740047024845</v>
      </c>
      <c r="I1163" s="5">
        <v>436.93921999999998</v>
      </c>
      <c r="J1163" s="6">
        <f t="shared" si="74"/>
        <v>0.6930305089115143</v>
      </c>
      <c r="K1163" s="5">
        <v>10773.12724</v>
      </c>
      <c r="L1163" s="5">
        <v>7450.2432699999999</v>
      </c>
      <c r="M1163" s="6">
        <f t="shared" si="75"/>
        <v>-0.30844191254534925</v>
      </c>
    </row>
    <row r="1164" spans="1:13" x14ac:dyDescent="0.2">
      <c r="A1164" s="1" t="s">
        <v>19</v>
      </c>
      <c r="B1164" s="1" t="s">
        <v>87</v>
      </c>
      <c r="C1164" s="5">
        <v>534.99338</v>
      </c>
      <c r="D1164" s="5">
        <v>548.78795000000002</v>
      </c>
      <c r="E1164" s="6">
        <f t="shared" si="72"/>
        <v>2.5784562044487425E-2</v>
      </c>
      <c r="F1164" s="5">
        <v>18021.717349999999</v>
      </c>
      <c r="G1164" s="5">
        <v>12958.28851</v>
      </c>
      <c r="H1164" s="6">
        <f t="shared" si="73"/>
        <v>-0.28096261536362399</v>
      </c>
      <c r="I1164" s="5">
        <v>15605.5995</v>
      </c>
      <c r="J1164" s="6">
        <f t="shared" si="74"/>
        <v>-0.16963853198975154</v>
      </c>
      <c r="K1164" s="5">
        <v>149521.17593999999</v>
      </c>
      <c r="L1164" s="5">
        <v>142485.03357</v>
      </c>
      <c r="M1164" s="6">
        <f t="shared" si="75"/>
        <v>-4.7057831947653117E-2</v>
      </c>
    </row>
    <row r="1165" spans="1:13" x14ac:dyDescent="0.2">
      <c r="A1165" s="1" t="s">
        <v>20</v>
      </c>
      <c r="B1165" s="1" t="s">
        <v>87</v>
      </c>
      <c r="C1165" s="5">
        <v>256.19463000000002</v>
      </c>
      <c r="D1165" s="5">
        <v>162.95514</v>
      </c>
      <c r="E1165" s="6">
        <f t="shared" si="72"/>
        <v>-0.36394006384911348</v>
      </c>
      <c r="F1165" s="5">
        <v>6517.3365299999996</v>
      </c>
      <c r="G1165" s="5">
        <v>5402.0504099999998</v>
      </c>
      <c r="H1165" s="6">
        <f t="shared" si="73"/>
        <v>-0.17112605968192962</v>
      </c>
      <c r="I1165" s="5">
        <v>6044.3739400000004</v>
      </c>
      <c r="J1165" s="6">
        <f t="shared" si="74"/>
        <v>-0.10626800002383718</v>
      </c>
      <c r="K1165" s="5">
        <v>65397.560310000001</v>
      </c>
      <c r="L1165" s="5">
        <v>58426.094420000001</v>
      </c>
      <c r="M1165" s="6">
        <f t="shared" si="75"/>
        <v>-0.10660131443670973</v>
      </c>
    </row>
    <row r="1166" spans="1:13" x14ac:dyDescent="0.2">
      <c r="A1166" s="1" t="s">
        <v>21</v>
      </c>
      <c r="B1166" s="1" t="s">
        <v>87</v>
      </c>
      <c r="C1166" s="5">
        <v>361.44873000000001</v>
      </c>
      <c r="D1166" s="5">
        <v>171.79491999999999</v>
      </c>
      <c r="E1166" s="6">
        <f t="shared" si="72"/>
        <v>-0.52470459641675871</v>
      </c>
      <c r="F1166" s="5">
        <v>8361.8244400000003</v>
      </c>
      <c r="G1166" s="5">
        <v>9395.5123000000003</v>
      </c>
      <c r="H1166" s="6">
        <f t="shared" si="73"/>
        <v>0.12361989508595816</v>
      </c>
      <c r="I1166" s="5">
        <v>7661.6608800000004</v>
      </c>
      <c r="J1166" s="6">
        <f t="shared" si="74"/>
        <v>0.22630229230401544</v>
      </c>
      <c r="K1166" s="5">
        <v>81884.087450000006</v>
      </c>
      <c r="L1166" s="5">
        <v>70510.255990000005</v>
      </c>
      <c r="M1166" s="6">
        <f t="shared" si="75"/>
        <v>-0.13890160853224476</v>
      </c>
    </row>
    <row r="1167" spans="1:13" x14ac:dyDescent="0.2">
      <c r="A1167" s="1" t="s">
        <v>22</v>
      </c>
      <c r="B1167" s="1" t="s">
        <v>87</v>
      </c>
      <c r="C1167" s="5">
        <v>0</v>
      </c>
      <c r="D1167" s="5">
        <v>24.096450000000001</v>
      </c>
      <c r="E1167" s="6" t="str">
        <f t="shared" si="72"/>
        <v/>
      </c>
      <c r="F1167" s="5">
        <v>421.90481</v>
      </c>
      <c r="G1167" s="5">
        <v>290.49256000000003</v>
      </c>
      <c r="H1167" s="6">
        <f t="shared" si="73"/>
        <v>-0.31147369474171194</v>
      </c>
      <c r="I1167" s="5">
        <v>198.61213000000001</v>
      </c>
      <c r="J1167" s="6">
        <f t="shared" si="74"/>
        <v>0.46261237921369669</v>
      </c>
      <c r="K1167" s="5">
        <v>4653.6156600000004</v>
      </c>
      <c r="L1167" s="5">
        <v>3635.5215199999998</v>
      </c>
      <c r="M1167" s="6">
        <f t="shared" si="75"/>
        <v>-0.21877486547739533</v>
      </c>
    </row>
    <row r="1168" spans="1:13" x14ac:dyDescent="0.2">
      <c r="A1168" s="1" t="s">
        <v>23</v>
      </c>
      <c r="B1168" s="1" t="s">
        <v>87</v>
      </c>
      <c r="C1168" s="5">
        <v>177.51912999999999</v>
      </c>
      <c r="D1168" s="5">
        <v>552.73566000000005</v>
      </c>
      <c r="E1168" s="6">
        <f t="shared" si="72"/>
        <v>2.1136681438220211</v>
      </c>
      <c r="F1168" s="5">
        <v>5771.1990800000003</v>
      </c>
      <c r="G1168" s="5">
        <v>2739.7593499999998</v>
      </c>
      <c r="H1168" s="6">
        <f t="shared" si="73"/>
        <v>-0.52527034468545841</v>
      </c>
      <c r="I1168" s="5">
        <v>3883.55681</v>
      </c>
      <c r="J1168" s="6">
        <f t="shared" si="74"/>
        <v>-0.29452316934176648</v>
      </c>
      <c r="K1168" s="5">
        <v>33160.53701</v>
      </c>
      <c r="L1168" s="5">
        <v>29892.410230000001</v>
      </c>
      <c r="M1168" s="6">
        <f t="shared" si="75"/>
        <v>-9.8554700094707459E-2</v>
      </c>
    </row>
    <row r="1169" spans="1:13" x14ac:dyDescent="0.2">
      <c r="A1169" s="1" t="s">
        <v>24</v>
      </c>
      <c r="B1169" s="1" t="s">
        <v>87</v>
      </c>
      <c r="C1169" s="5">
        <v>1010.20841</v>
      </c>
      <c r="D1169" s="5">
        <v>524.96753999999999</v>
      </c>
      <c r="E1169" s="6">
        <f t="shared" si="72"/>
        <v>-0.48033738899481149</v>
      </c>
      <c r="F1169" s="5">
        <v>30413.68691</v>
      </c>
      <c r="G1169" s="5">
        <v>24404.115170000001</v>
      </c>
      <c r="H1169" s="6">
        <f t="shared" si="73"/>
        <v>-0.19759431856399023</v>
      </c>
      <c r="I1169" s="5">
        <v>26916.88524</v>
      </c>
      <c r="J1169" s="6">
        <f t="shared" si="74"/>
        <v>-9.3352928750681796E-2</v>
      </c>
      <c r="K1169" s="5">
        <v>256717.53899999999</v>
      </c>
      <c r="L1169" s="5">
        <v>271691.90205999999</v>
      </c>
      <c r="M1169" s="6">
        <f t="shared" si="75"/>
        <v>5.8330113004082751E-2</v>
      </c>
    </row>
    <row r="1170" spans="1:13" x14ac:dyDescent="0.2">
      <c r="A1170" s="1" t="s">
        <v>25</v>
      </c>
      <c r="B1170" s="1" t="s">
        <v>87</v>
      </c>
      <c r="C1170" s="5">
        <v>67.644959999999998</v>
      </c>
      <c r="D1170" s="5">
        <v>8.7449499999999993</v>
      </c>
      <c r="E1170" s="6">
        <f t="shared" si="72"/>
        <v>-0.87072281512177696</v>
      </c>
      <c r="F1170" s="5">
        <v>2424.4494399999999</v>
      </c>
      <c r="G1170" s="5">
        <v>1612.72109</v>
      </c>
      <c r="H1170" s="6">
        <f t="shared" si="73"/>
        <v>-0.33480935366505304</v>
      </c>
      <c r="I1170" s="5">
        <v>1159.4763600000001</v>
      </c>
      <c r="J1170" s="6">
        <f t="shared" si="74"/>
        <v>0.39090467527945094</v>
      </c>
      <c r="K1170" s="5">
        <v>18460.555639999999</v>
      </c>
      <c r="L1170" s="5">
        <v>13973.69866</v>
      </c>
      <c r="M1170" s="6">
        <f t="shared" si="75"/>
        <v>-0.24305102552156976</v>
      </c>
    </row>
    <row r="1171" spans="1:13" x14ac:dyDescent="0.2">
      <c r="A1171" s="1" t="s">
        <v>26</v>
      </c>
      <c r="B1171" s="1" t="s">
        <v>87</v>
      </c>
      <c r="C1171" s="5">
        <v>111.44964</v>
      </c>
      <c r="D1171" s="5">
        <v>7.8798000000000004</v>
      </c>
      <c r="E1171" s="6">
        <f t="shared" si="72"/>
        <v>-0.92929721441899682</v>
      </c>
      <c r="F1171" s="5">
        <v>2087.7772399999999</v>
      </c>
      <c r="G1171" s="5">
        <v>1186.06726</v>
      </c>
      <c r="H1171" s="6">
        <f t="shared" si="73"/>
        <v>-0.43189951625298872</v>
      </c>
      <c r="I1171" s="5">
        <v>1484.87753</v>
      </c>
      <c r="J1171" s="6">
        <f t="shared" si="74"/>
        <v>-0.20123563321750848</v>
      </c>
      <c r="K1171" s="5">
        <v>15596.44463</v>
      </c>
      <c r="L1171" s="5">
        <v>12425.81251</v>
      </c>
      <c r="M1171" s="6">
        <f t="shared" si="75"/>
        <v>-0.20329198065443976</v>
      </c>
    </row>
    <row r="1172" spans="1:13" x14ac:dyDescent="0.2">
      <c r="A1172" s="1" t="s">
        <v>27</v>
      </c>
      <c r="B1172" s="1" t="s">
        <v>87</v>
      </c>
      <c r="C1172" s="5">
        <v>0</v>
      </c>
      <c r="D1172" s="5">
        <v>0</v>
      </c>
      <c r="E1172" s="6" t="str">
        <f t="shared" si="72"/>
        <v/>
      </c>
      <c r="F1172" s="5">
        <v>0.38999</v>
      </c>
      <c r="G1172" s="5">
        <v>8.7100000000000007E-3</v>
      </c>
      <c r="H1172" s="6">
        <f t="shared" si="73"/>
        <v>-0.97766609400241034</v>
      </c>
      <c r="I1172" s="5">
        <v>0.13149</v>
      </c>
      <c r="J1172" s="6">
        <f t="shared" si="74"/>
        <v>-0.93375922123355393</v>
      </c>
      <c r="K1172" s="5">
        <v>4.1878599999999997</v>
      </c>
      <c r="L1172" s="5">
        <v>1.3008299999999999</v>
      </c>
      <c r="M1172" s="6">
        <f t="shared" si="75"/>
        <v>-0.68938073383541953</v>
      </c>
    </row>
    <row r="1173" spans="1:13" x14ac:dyDescent="0.2">
      <c r="A1173" s="1" t="s">
        <v>28</v>
      </c>
      <c r="B1173" s="1" t="s">
        <v>87</v>
      </c>
      <c r="C1173" s="5">
        <v>1512.1129100000001</v>
      </c>
      <c r="D1173" s="5">
        <v>714.82199000000003</v>
      </c>
      <c r="E1173" s="6">
        <f t="shared" si="72"/>
        <v>-0.52726943519052427</v>
      </c>
      <c r="F1173" s="5">
        <v>28661.90364</v>
      </c>
      <c r="G1173" s="5">
        <v>21232.623200000002</v>
      </c>
      <c r="H1173" s="6">
        <f t="shared" si="73"/>
        <v>-0.25920401287065375</v>
      </c>
      <c r="I1173" s="5">
        <v>22477.052729999999</v>
      </c>
      <c r="J1173" s="6">
        <f t="shared" si="74"/>
        <v>-5.5364444126567602E-2</v>
      </c>
      <c r="K1173" s="5">
        <v>243939.7732</v>
      </c>
      <c r="L1173" s="5">
        <v>209206.52257999999</v>
      </c>
      <c r="M1173" s="6">
        <f t="shared" si="75"/>
        <v>-0.1423845327244897</v>
      </c>
    </row>
    <row r="1174" spans="1:13" x14ac:dyDescent="0.2">
      <c r="A1174" s="1" t="s">
        <v>29</v>
      </c>
      <c r="B1174" s="1" t="s">
        <v>87</v>
      </c>
      <c r="C1174" s="5">
        <v>78.190479999999994</v>
      </c>
      <c r="D1174" s="5">
        <v>187.02</v>
      </c>
      <c r="E1174" s="6">
        <f t="shared" si="72"/>
        <v>1.3918512841972581</v>
      </c>
      <c r="F1174" s="5">
        <v>8148.7895200000003</v>
      </c>
      <c r="G1174" s="5">
        <v>4222.4390400000002</v>
      </c>
      <c r="H1174" s="6">
        <f t="shared" si="73"/>
        <v>-0.48183235931709278</v>
      </c>
      <c r="I1174" s="5">
        <v>5850.68624</v>
      </c>
      <c r="J1174" s="6">
        <f t="shared" si="74"/>
        <v>-0.27830020842136283</v>
      </c>
      <c r="K1174" s="5">
        <v>91200.659239999994</v>
      </c>
      <c r="L1174" s="5">
        <v>41196.60181</v>
      </c>
      <c r="M1174" s="6">
        <f t="shared" si="75"/>
        <v>-0.54828614010794952</v>
      </c>
    </row>
    <row r="1175" spans="1:13" x14ac:dyDescent="0.2">
      <c r="A1175" s="1" t="s">
        <v>30</v>
      </c>
      <c r="B1175" s="1" t="s">
        <v>87</v>
      </c>
      <c r="C1175" s="5">
        <v>0</v>
      </c>
      <c r="D1175" s="5">
        <v>0</v>
      </c>
      <c r="E1175" s="6" t="str">
        <f t="shared" si="72"/>
        <v/>
      </c>
      <c r="F1175" s="5">
        <v>0</v>
      </c>
      <c r="G1175" s="5">
        <v>2.1328299999999998</v>
      </c>
      <c r="H1175" s="6" t="str">
        <f t="shared" si="73"/>
        <v/>
      </c>
      <c r="I1175" s="5">
        <v>0</v>
      </c>
      <c r="J1175" s="6" t="str">
        <f t="shared" si="74"/>
        <v/>
      </c>
      <c r="K1175" s="5">
        <v>241.24637000000001</v>
      </c>
      <c r="L1175" s="5">
        <v>7.2698799999999997</v>
      </c>
      <c r="M1175" s="6">
        <f t="shared" si="75"/>
        <v>-0.96986532895811028</v>
      </c>
    </row>
    <row r="1176" spans="1:13" x14ac:dyDescent="0.2">
      <c r="A1176" s="1" t="s">
        <v>31</v>
      </c>
      <c r="B1176" s="1" t="s">
        <v>87</v>
      </c>
      <c r="C1176" s="5">
        <v>0</v>
      </c>
      <c r="D1176" s="5">
        <v>27.889980000000001</v>
      </c>
      <c r="E1176" s="6" t="str">
        <f t="shared" si="72"/>
        <v/>
      </c>
      <c r="F1176" s="5">
        <v>655.00536999999997</v>
      </c>
      <c r="G1176" s="5">
        <v>349.74986000000001</v>
      </c>
      <c r="H1176" s="6">
        <f t="shared" si="73"/>
        <v>-0.46603512578835804</v>
      </c>
      <c r="I1176" s="5">
        <v>681.55110000000002</v>
      </c>
      <c r="J1176" s="6">
        <f t="shared" si="74"/>
        <v>-0.48683252070167593</v>
      </c>
      <c r="K1176" s="5">
        <v>5692.4168799999998</v>
      </c>
      <c r="L1176" s="5">
        <v>6010.9048000000003</v>
      </c>
      <c r="M1176" s="6">
        <f t="shared" si="75"/>
        <v>5.5949507338260984E-2</v>
      </c>
    </row>
    <row r="1177" spans="1:13" x14ac:dyDescent="0.2">
      <c r="A1177" s="1" t="s">
        <v>32</v>
      </c>
      <c r="B1177" s="1" t="s">
        <v>87</v>
      </c>
      <c r="C1177" s="5">
        <v>6.47</v>
      </c>
      <c r="D1177" s="5">
        <v>30.321470000000001</v>
      </c>
      <c r="E1177" s="6">
        <f t="shared" si="72"/>
        <v>3.6864714064915001</v>
      </c>
      <c r="F1177" s="5">
        <v>340.15210000000002</v>
      </c>
      <c r="G1177" s="5">
        <v>552.52023999999994</v>
      </c>
      <c r="H1177" s="6">
        <f t="shared" si="73"/>
        <v>0.62433287932075077</v>
      </c>
      <c r="I1177" s="5">
        <v>441.36552</v>
      </c>
      <c r="J1177" s="6">
        <f t="shared" si="74"/>
        <v>0.25184278101288915</v>
      </c>
      <c r="K1177" s="5">
        <v>2326.2422700000002</v>
      </c>
      <c r="L1177" s="5">
        <v>2370.73477</v>
      </c>
      <c r="M1177" s="6">
        <f t="shared" si="75"/>
        <v>1.9126339751362131E-2</v>
      </c>
    </row>
    <row r="1178" spans="1:13" x14ac:dyDescent="0.2">
      <c r="A1178" s="1" t="s">
        <v>33</v>
      </c>
      <c r="B1178" s="1" t="s">
        <v>87</v>
      </c>
      <c r="C1178" s="5">
        <v>0</v>
      </c>
      <c r="D1178" s="5">
        <v>0</v>
      </c>
      <c r="E1178" s="6" t="str">
        <f t="shared" si="72"/>
        <v/>
      </c>
      <c r="F1178" s="5">
        <v>318.70569</v>
      </c>
      <c r="G1178" s="5">
        <v>428.07168000000001</v>
      </c>
      <c r="H1178" s="6">
        <f t="shared" si="73"/>
        <v>0.34315669105248792</v>
      </c>
      <c r="I1178" s="5">
        <v>61.296309999999998</v>
      </c>
      <c r="J1178" s="6">
        <f t="shared" si="74"/>
        <v>5.983645181904099</v>
      </c>
      <c r="K1178" s="5">
        <v>3072.17481</v>
      </c>
      <c r="L1178" s="5">
        <v>2650.9274599999999</v>
      </c>
      <c r="M1178" s="6">
        <f t="shared" si="75"/>
        <v>-0.13711698586578802</v>
      </c>
    </row>
    <row r="1179" spans="1:13" x14ac:dyDescent="0.2">
      <c r="A1179" s="2" t="s">
        <v>34</v>
      </c>
      <c r="B1179" s="2" t="s">
        <v>87</v>
      </c>
      <c r="C1179" s="7">
        <v>5161.4349199999997</v>
      </c>
      <c r="D1179" s="7">
        <v>3582.60545</v>
      </c>
      <c r="E1179" s="8">
        <f t="shared" si="72"/>
        <v>-0.30588964008481578</v>
      </c>
      <c r="F1179" s="7">
        <v>140925.01499</v>
      </c>
      <c r="G1179" s="7">
        <v>98539.989010000005</v>
      </c>
      <c r="H1179" s="8">
        <f t="shared" si="73"/>
        <v>-0.30076296946292769</v>
      </c>
      <c r="I1179" s="7">
        <v>108729.70002</v>
      </c>
      <c r="J1179" s="8">
        <f t="shared" si="74"/>
        <v>-9.3715985679401981E-2</v>
      </c>
      <c r="K1179" s="7">
        <v>1152406.17714</v>
      </c>
      <c r="L1179" s="7">
        <v>1014883.1515799999</v>
      </c>
      <c r="M1179" s="8">
        <f t="shared" si="75"/>
        <v>-0.11933555050989031</v>
      </c>
    </row>
    <row r="1180" spans="1:13" x14ac:dyDescent="0.2">
      <c r="A1180" s="1" t="s">
        <v>8</v>
      </c>
      <c r="B1180" s="1" t="s">
        <v>88</v>
      </c>
      <c r="C1180" s="5">
        <v>0</v>
      </c>
      <c r="D1180" s="5">
        <v>5.5513399999999997</v>
      </c>
      <c r="E1180" s="6" t="str">
        <f t="shared" si="72"/>
        <v/>
      </c>
      <c r="F1180" s="5">
        <v>8.3294999999999995</v>
      </c>
      <c r="G1180" s="5">
        <v>11.13542</v>
      </c>
      <c r="H1180" s="6">
        <f t="shared" si="73"/>
        <v>0.33686535806470985</v>
      </c>
      <c r="I1180" s="5">
        <v>27.533280000000001</v>
      </c>
      <c r="J1180" s="6">
        <f t="shared" si="74"/>
        <v>-0.59556507615511123</v>
      </c>
      <c r="K1180" s="5">
        <v>258.55894999999998</v>
      </c>
      <c r="L1180" s="5">
        <v>232.53357</v>
      </c>
      <c r="M1180" s="6">
        <f t="shared" si="75"/>
        <v>-0.10065549848496824</v>
      </c>
    </row>
    <row r="1181" spans="1:13" x14ac:dyDescent="0.2">
      <c r="A1181" s="1" t="s">
        <v>10</v>
      </c>
      <c r="B1181" s="1" t="s">
        <v>88</v>
      </c>
      <c r="C1181" s="5">
        <v>875.03147000000001</v>
      </c>
      <c r="D1181" s="5">
        <v>783.81547</v>
      </c>
      <c r="E1181" s="6">
        <f t="shared" si="72"/>
        <v>-0.10424310796501979</v>
      </c>
      <c r="F1181" s="5">
        <v>12216.26737</v>
      </c>
      <c r="G1181" s="5">
        <v>11353.81955</v>
      </c>
      <c r="H1181" s="6">
        <f t="shared" si="73"/>
        <v>-7.0598309113465318E-2</v>
      </c>
      <c r="I1181" s="5">
        <v>9991.1471600000004</v>
      </c>
      <c r="J1181" s="6">
        <f t="shared" si="74"/>
        <v>0.13638798109745776</v>
      </c>
      <c r="K1181" s="5">
        <v>102397.97354000001</v>
      </c>
      <c r="L1181" s="5">
        <v>91944.628580000004</v>
      </c>
      <c r="M1181" s="6">
        <f t="shared" si="75"/>
        <v>-0.1020854671105047</v>
      </c>
    </row>
    <row r="1182" spans="1:13" x14ac:dyDescent="0.2">
      <c r="A1182" s="1" t="s">
        <v>11</v>
      </c>
      <c r="B1182" s="1" t="s">
        <v>88</v>
      </c>
      <c r="C1182" s="5">
        <v>34.201720000000002</v>
      </c>
      <c r="D1182" s="5">
        <v>214.00519</v>
      </c>
      <c r="E1182" s="6">
        <f t="shared" si="72"/>
        <v>5.2571470089808345</v>
      </c>
      <c r="F1182" s="5">
        <v>722.11103000000003</v>
      </c>
      <c r="G1182" s="5">
        <v>1548.9087300000001</v>
      </c>
      <c r="H1182" s="6">
        <f t="shared" si="73"/>
        <v>1.1449730936806213</v>
      </c>
      <c r="I1182" s="5">
        <v>1212.7077200000001</v>
      </c>
      <c r="J1182" s="6">
        <f t="shared" si="74"/>
        <v>0.27723168942966736</v>
      </c>
      <c r="K1182" s="5">
        <v>6773.8594800000001</v>
      </c>
      <c r="L1182" s="5">
        <v>9627.5089000000007</v>
      </c>
      <c r="M1182" s="6">
        <f t="shared" si="75"/>
        <v>0.42127378467555698</v>
      </c>
    </row>
    <row r="1183" spans="1:13" x14ac:dyDescent="0.2">
      <c r="A1183" s="1" t="s">
        <v>12</v>
      </c>
      <c r="B1183" s="1" t="s">
        <v>88</v>
      </c>
      <c r="C1183" s="5">
        <v>0</v>
      </c>
      <c r="D1183" s="5">
        <v>0</v>
      </c>
      <c r="E1183" s="6" t="str">
        <f t="shared" ref="E1183:E1245" si="76">IF(C1183=0,"",(D1183/C1183-1))</f>
        <v/>
      </c>
      <c r="F1183" s="5">
        <v>4.1634900000000004</v>
      </c>
      <c r="G1183" s="5">
        <v>0.17927999999999999</v>
      </c>
      <c r="H1183" s="6">
        <f t="shared" ref="H1183:H1245" si="77">IF(F1183=0,"",(G1183/F1183-1))</f>
        <v>-0.95693997103391626</v>
      </c>
      <c r="I1183" s="5">
        <v>0.31694</v>
      </c>
      <c r="J1183" s="6">
        <f t="shared" ref="J1183:J1245" si="78">IF(I1183=0,"",(G1183/I1183-1))</f>
        <v>-0.43434088471003973</v>
      </c>
      <c r="K1183" s="5">
        <v>72.922479999999993</v>
      </c>
      <c r="L1183" s="5">
        <v>8.4720099999999992</v>
      </c>
      <c r="M1183" s="6">
        <f t="shared" ref="M1183:M1245" si="79">IF(K1183=0,"",(L1183/K1183-1))</f>
        <v>-0.88382169668393062</v>
      </c>
    </row>
    <row r="1184" spans="1:13" x14ac:dyDescent="0.2">
      <c r="A1184" s="1" t="s">
        <v>13</v>
      </c>
      <c r="B1184" s="1" t="s">
        <v>88</v>
      </c>
      <c r="C1184" s="5">
        <v>0</v>
      </c>
      <c r="D1184" s="5">
        <v>0</v>
      </c>
      <c r="E1184" s="6" t="str">
        <f t="shared" si="76"/>
        <v/>
      </c>
      <c r="F1184" s="5">
        <v>0</v>
      </c>
      <c r="G1184" s="5">
        <v>0</v>
      </c>
      <c r="H1184" s="6" t="str">
        <f t="shared" si="77"/>
        <v/>
      </c>
      <c r="I1184" s="5">
        <v>0</v>
      </c>
      <c r="J1184" s="6" t="str">
        <f t="shared" si="78"/>
        <v/>
      </c>
      <c r="K1184" s="5">
        <v>0</v>
      </c>
      <c r="L1184" s="5">
        <v>9.9140000000000006E-2</v>
      </c>
      <c r="M1184" s="6" t="str">
        <f t="shared" si="79"/>
        <v/>
      </c>
    </row>
    <row r="1185" spans="1:13" x14ac:dyDescent="0.2">
      <c r="A1185" s="1" t="s">
        <v>14</v>
      </c>
      <c r="B1185" s="1" t="s">
        <v>88</v>
      </c>
      <c r="C1185" s="5">
        <v>1.5117499999999999</v>
      </c>
      <c r="D1185" s="5">
        <v>2.83629</v>
      </c>
      <c r="E1185" s="6">
        <f t="shared" si="76"/>
        <v>0.87616338680337358</v>
      </c>
      <c r="F1185" s="5">
        <v>75.513850000000005</v>
      </c>
      <c r="G1185" s="5">
        <v>110.19878</v>
      </c>
      <c r="H1185" s="6">
        <f t="shared" si="77"/>
        <v>0.45931878721585506</v>
      </c>
      <c r="I1185" s="5">
        <v>134.72324</v>
      </c>
      <c r="J1185" s="6">
        <f t="shared" si="78"/>
        <v>-0.18203585365078812</v>
      </c>
      <c r="K1185" s="5">
        <v>1822.24108</v>
      </c>
      <c r="L1185" s="5">
        <v>1363.1545599999999</v>
      </c>
      <c r="M1185" s="6">
        <f t="shared" si="79"/>
        <v>-0.25193511716901917</v>
      </c>
    </row>
    <row r="1186" spans="1:13" x14ac:dyDescent="0.2">
      <c r="A1186" s="1" t="s">
        <v>17</v>
      </c>
      <c r="B1186" s="1" t="s">
        <v>88</v>
      </c>
      <c r="C1186" s="5">
        <v>0</v>
      </c>
      <c r="D1186" s="5">
        <v>0</v>
      </c>
      <c r="E1186" s="6" t="str">
        <f t="shared" si="76"/>
        <v/>
      </c>
      <c r="F1186" s="5">
        <v>0.83526999999999996</v>
      </c>
      <c r="G1186" s="5">
        <v>0</v>
      </c>
      <c r="H1186" s="6">
        <f t="shared" si="77"/>
        <v>-1</v>
      </c>
      <c r="I1186" s="5">
        <v>0</v>
      </c>
      <c r="J1186" s="6" t="str">
        <f t="shared" si="78"/>
        <v/>
      </c>
      <c r="K1186" s="5">
        <v>62.964750000000002</v>
      </c>
      <c r="L1186" s="5">
        <v>11.609629999999999</v>
      </c>
      <c r="M1186" s="6">
        <f t="shared" si="79"/>
        <v>-0.81561699204713745</v>
      </c>
    </row>
    <row r="1187" spans="1:13" x14ac:dyDescent="0.2">
      <c r="A1187" s="1" t="s">
        <v>18</v>
      </c>
      <c r="B1187" s="1" t="s">
        <v>88</v>
      </c>
      <c r="C1187" s="5">
        <v>0</v>
      </c>
      <c r="D1187" s="5">
        <v>34.196939999999998</v>
      </c>
      <c r="E1187" s="6" t="str">
        <f t="shared" si="76"/>
        <v/>
      </c>
      <c r="F1187" s="5">
        <v>15.45434</v>
      </c>
      <c r="G1187" s="5">
        <v>48.356839999999998</v>
      </c>
      <c r="H1187" s="6">
        <f t="shared" si="77"/>
        <v>2.1290135974748838</v>
      </c>
      <c r="I1187" s="5">
        <v>2.5333999999999999</v>
      </c>
      <c r="J1187" s="6">
        <f t="shared" si="78"/>
        <v>18.087724007262967</v>
      </c>
      <c r="K1187" s="5">
        <v>559.44622000000004</v>
      </c>
      <c r="L1187" s="5">
        <v>658.44168000000002</v>
      </c>
      <c r="M1187" s="6">
        <f t="shared" si="79"/>
        <v>0.17695259429941279</v>
      </c>
    </row>
    <row r="1188" spans="1:13" x14ac:dyDescent="0.2">
      <c r="A1188" s="1" t="s">
        <v>19</v>
      </c>
      <c r="B1188" s="1" t="s">
        <v>88</v>
      </c>
      <c r="C1188" s="5">
        <v>0</v>
      </c>
      <c r="D1188" s="5">
        <v>0</v>
      </c>
      <c r="E1188" s="6" t="str">
        <f t="shared" si="76"/>
        <v/>
      </c>
      <c r="F1188" s="5">
        <v>10.243449999999999</v>
      </c>
      <c r="G1188" s="5">
        <v>0</v>
      </c>
      <c r="H1188" s="6">
        <f t="shared" si="77"/>
        <v>-1</v>
      </c>
      <c r="I1188" s="5">
        <v>0</v>
      </c>
      <c r="J1188" s="6" t="str">
        <f t="shared" si="78"/>
        <v/>
      </c>
      <c r="K1188" s="5">
        <v>130.79510999999999</v>
      </c>
      <c r="L1188" s="5">
        <v>69.987970000000004</v>
      </c>
      <c r="M1188" s="6">
        <f t="shared" si="79"/>
        <v>-0.4649037720141066</v>
      </c>
    </row>
    <row r="1189" spans="1:13" x14ac:dyDescent="0.2">
      <c r="A1189" s="1" t="s">
        <v>20</v>
      </c>
      <c r="B1189" s="1" t="s">
        <v>88</v>
      </c>
      <c r="C1189" s="5">
        <v>0.39332</v>
      </c>
      <c r="D1189" s="5">
        <v>0.39171</v>
      </c>
      <c r="E1189" s="6">
        <f t="shared" si="76"/>
        <v>-4.0933590969185474E-3</v>
      </c>
      <c r="F1189" s="5">
        <v>20.587209999999999</v>
      </c>
      <c r="G1189" s="5">
        <v>12.78858</v>
      </c>
      <c r="H1189" s="6">
        <f t="shared" si="77"/>
        <v>-0.37880946471134258</v>
      </c>
      <c r="I1189" s="5">
        <v>7.3587199999999999</v>
      </c>
      <c r="J1189" s="6">
        <f t="shared" si="78"/>
        <v>0.73788104452948344</v>
      </c>
      <c r="K1189" s="5">
        <v>481.7407</v>
      </c>
      <c r="L1189" s="5">
        <v>437.97354000000001</v>
      </c>
      <c r="M1189" s="6">
        <f t="shared" si="79"/>
        <v>-9.0852111934906055E-2</v>
      </c>
    </row>
    <row r="1190" spans="1:13" x14ac:dyDescent="0.2">
      <c r="A1190" s="1" t="s">
        <v>21</v>
      </c>
      <c r="B1190" s="1" t="s">
        <v>88</v>
      </c>
      <c r="C1190" s="5">
        <v>145.12437</v>
      </c>
      <c r="D1190" s="5">
        <v>29.139759999999999</v>
      </c>
      <c r="E1190" s="6">
        <f t="shared" si="76"/>
        <v>-0.79920836176584265</v>
      </c>
      <c r="F1190" s="5">
        <v>981.26820999999995</v>
      </c>
      <c r="G1190" s="5">
        <v>1410.5589199999999</v>
      </c>
      <c r="H1190" s="6">
        <f t="shared" si="77"/>
        <v>0.43748559835643719</v>
      </c>
      <c r="I1190" s="5">
        <v>1021.41877</v>
      </c>
      <c r="J1190" s="6">
        <f t="shared" si="78"/>
        <v>0.38098002643910678</v>
      </c>
      <c r="K1190" s="5">
        <v>9550.1549099999993</v>
      </c>
      <c r="L1190" s="5">
        <v>8854.5650800000003</v>
      </c>
      <c r="M1190" s="6">
        <f t="shared" si="79"/>
        <v>-7.2835449953973508E-2</v>
      </c>
    </row>
    <row r="1191" spans="1:13" x14ac:dyDescent="0.2">
      <c r="A1191" s="1" t="s">
        <v>22</v>
      </c>
      <c r="B1191" s="1" t="s">
        <v>88</v>
      </c>
      <c r="C1191" s="5">
        <v>0</v>
      </c>
      <c r="D1191" s="5">
        <v>0</v>
      </c>
      <c r="E1191" s="6" t="str">
        <f t="shared" si="76"/>
        <v/>
      </c>
      <c r="F1191" s="5">
        <v>0</v>
      </c>
      <c r="G1191" s="5">
        <v>0</v>
      </c>
      <c r="H1191" s="6" t="str">
        <f t="shared" si="77"/>
        <v/>
      </c>
      <c r="I1191" s="5">
        <v>14.10778</v>
      </c>
      <c r="J1191" s="6">
        <f t="shared" si="78"/>
        <v>-1</v>
      </c>
      <c r="K1191" s="5">
        <v>33.932630000000003</v>
      </c>
      <c r="L1191" s="5">
        <v>46.4681</v>
      </c>
      <c r="M1191" s="6">
        <f t="shared" si="79"/>
        <v>0.36942229352690892</v>
      </c>
    </row>
    <row r="1192" spans="1:13" x14ac:dyDescent="0.2">
      <c r="A1192" s="1" t="s">
        <v>23</v>
      </c>
      <c r="B1192" s="1" t="s">
        <v>88</v>
      </c>
      <c r="C1192" s="5">
        <v>33.442</v>
      </c>
      <c r="D1192" s="5">
        <v>0</v>
      </c>
      <c r="E1192" s="6">
        <f t="shared" si="76"/>
        <v>-1</v>
      </c>
      <c r="F1192" s="5">
        <v>1779.5752399999999</v>
      </c>
      <c r="G1192" s="5">
        <v>680.60892000000001</v>
      </c>
      <c r="H1192" s="6">
        <f t="shared" si="77"/>
        <v>-0.61754417306907461</v>
      </c>
      <c r="I1192" s="5">
        <v>985.28184999999996</v>
      </c>
      <c r="J1192" s="6">
        <f t="shared" si="78"/>
        <v>-0.30922413723545195</v>
      </c>
      <c r="K1192" s="5">
        <v>11980.3051</v>
      </c>
      <c r="L1192" s="5">
        <v>9439.0418699999991</v>
      </c>
      <c r="M1192" s="6">
        <f t="shared" si="79"/>
        <v>-0.21212007614063189</v>
      </c>
    </row>
    <row r="1193" spans="1:13" x14ac:dyDescent="0.2">
      <c r="A1193" s="1" t="s">
        <v>24</v>
      </c>
      <c r="B1193" s="1" t="s">
        <v>88</v>
      </c>
      <c r="C1193" s="5">
        <v>0</v>
      </c>
      <c r="D1193" s="5">
        <v>0</v>
      </c>
      <c r="E1193" s="6" t="str">
        <f t="shared" si="76"/>
        <v/>
      </c>
      <c r="F1193" s="5">
        <v>24.43178</v>
      </c>
      <c r="G1193" s="5">
        <v>1716.30016</v>
      </c>
      <c r="H1193" s="6">
        <f t="shared" si="77"/>
        <v>69.248674472347076</v>
      </c>
      <c r="I1193" s="5">
        <v>5.6620200000000001</v>
      </c>
      <c r="J1193" s="6">
        <f t="shared" si="78"/>
        <v>302.125061373856</v>
      </c>
      <c r="K1193" s="5">
        <v>619.69110999999998</v>
      </c>
      <c r="L1193" s="5">
        <v>3033.0550499999999</v>
      </c>
      <c r="M1193" s="6">
        <f t="shared" si="79"/>
        <v>3.8944627428978285</v>
      </c>
    </row>
    <row r="1194" spans="1:13" x14ac:dyDescent="0.2">
      <c r="A1194" s="1" t="s">
        <v>25</v>
      </c>
      <c r="B1194" s="1" t="s">
        <v>88</v>
      </c>
      <c r="C1194" s="5">
        <v>0</v>
      </c>
      <c r="D1194" s="5">
        <v>0</v>
      </c>
      <c r="E1194" s="6" t="str">
        <f t="shared" si="76"/>
        <v/>
      </c>
      <c r="F1194" s="5">
        <v>0</v>
      </c>
      <c r="G1194" s="5">
        <v>0</v>
      </c>
      <c r="H1194" s="6" t="str">
        <f t="shared" si="77"/>
        <v/>
      </c>
      <c r="I1194" s="5">
        <v>4.0582000000000003</v>
      </c>
      <c r="J1194" s="6">
        <f t="shared" si="78"/>
        <v>-1</v>
      </c>
      <c r="K1194" s="5">
        <v>60.707479999999997</v>
      </c>
      <c r="L1194" s="5">
        <v>63.811120000000003</v>
      </c>
      <c r="M1194" s="6">
        <f t="shared" si="79"/>
        <v>5.1124507227116034E-2</v>
      </c>
    </row>
    <row r="1195" spans="1:13" x14ac:dyDescent="0.2">
      <c r="A1195" s="1" t="s">
        <v>26</v>
      </c>
      <c r="B1195" s="1" t="s">
        <v>88</v>
      </c>
      <c r="C1195" s="5">
        <v>0.42488999999999999</v>
      </c>
      <c r="D1195" s="5">
        <v>0.56574999999999998</v>
      </c>
      <c r="E1195" s="6">
        <f t="shared" si="76"/>
        <v>0.33152109957871456</v>
      </c>
      <c r="F1195" s="5">
        <v>191.56331</v>
      </c>
      <c r="G1195" s="5">
        <v>276.56067000000002</v>
      </c>
      <c r="H1195" s="6">
        <f t="shared" si="77"/>
        <v>0.44370375517107119</v>
      </c>
      <c r="I1195" s="5">
        <v>512.65359000000001</v>
      </c>
      <c r="J1195" s="6">
        <f t="shared" si="78"/>
        <v>-0.46053109664169134</v>
      </c>
      <c r="K1195" s="5">
        <v>2128.24613</v>
      </c>
      <c r="L1195" s="5">
        <v>2450.5607799999998</v>
      </c>
      <c r="M1195" s="6">
        <f t="shared" si="79"/>
        <v>0.15144613466300516</v>
      </c>
    </row>
    <row r="1196" spans="1:13" x14ac:dyDescent="0.2">
      <c r="A1196" s="1" t="s">
        <v>27</v>
      </c>
      <c r="B1196" s="1" t="s">
        <v>88</v>
      </c>
      <c r="C1196" s="5">
        <v>0</v>
      </c>
      <c r="D1196" s="5">
        <v>0</v>
      </c>
      <c r="E1196" s="6" t="str">
        <f t="shared" si="76"/>
        <v/>
      </c>
      <c r="F1196" s="5">
        <v>2.597E-2</v>
      </c>
      <c r="G1196" s="5">
        <v>0.22933000000000001</v>
      </c>
      <c r="H1196" s="6">
        <f t="shared" si="77"/>
        <v>7.8305737389295338</v>
      </c>
      <c r="I1196" s="5">
        <v>0.75468000000000002</v>
      </c>
      <c r="J1196" s="6">
        <f t="shared" si="78"/>
        <v>-0.69612286002014101</v>
      </c>
      <c r="K1196" s="5">
        <v>2.3877100000000002</v>
      </c>
      <c r="L1196" s="5">
        <v>3.64839</v>
      </c>
      <c r="M1196" s="6">
        <f t="shared" si="79"/>
        <v>0.5279870671061393</v>
      </c>
    </row>
    <row r="1197" spans="1:13" x14ac:dyDescent="0.2">
      <c r="A1197" s="1" t="s">
        <v>28</v>
      </c>
      <c r="B1197" s="1" t="s">
        <v>88</v>
      </c>
      <c r="C1197" s="5">
        <v>72.179640000000006</v>
      </c>
      <c r="D1197" s="5">
        <v>96.698089999999993</v>
      </c>
      <c r="E1197" s="6">
        <f t="shared" si="76"/>
        <v>0.33968650993548843</v>
      </c>
      <c r="F1197" s="5">
        <v>1026.5896399999999</v>
      </c>
      <c r="G1197" s="5">
        <v>1116.36338</v>
      </c>
      <c r="H1197" s="6">
        <f t="shared" si="77"/>
        <v>8.7448515455503806E-2</v>
      </c>
      <c r="I1197" s="5">
        <v>953.01669000000004</v>
      </c>
      <c r="J1197" s="6">
        <f t="shared" si="78"/>
        <v>0.17139961106032664</v>
      </c>
      <c r="K1197" s="5">
        <v>9525.3908800000008</v>
      </c>
      <c r="L1197" s="5">
        <v>9909.0749500000002</v>
      </c>
      <c r="M1197" s="6">
        <f t="shared" si="79"/>
        <v>4.028013913902484E-2</v>
      </c>
    </row>
    <row r="1198" spans="1:13" x14ac:dyDescent="0.2">
      <c r="A1198" s="1" t="s">
        <v>29</v>
      </c>
      <c r="B1198" s="1" t="s">
        <v>88</v>
      </c>
      <c r="C1198" s="5">
        <v>0</v>
      </c>
      <c r="D1198" s="5">
        <v>0</v>
      </c>
      <c r="E1198" s="6" t="str">
        <f t="shared" si="76"/>
        <v/>
      </c>
      <c r="F1198" s="5">
        <v>0</v>
      </c>
      <c r="G1198" s="5">
        <v>101.97</v>
      </c>
      <c r="H1198" s="6" t="str">
        <f t="shared" si="77"/>
        <v/>
      </c>
      <c r="I1198" s="5">
        <v>261.40825000000001</v>
      </c>
      <c r="J1198" s="6">
        <f t="shared" si="78"/>
        <v>-0.60992049791848579</v>
      </c>
      <c r="K1198" s="5">
        <v>0</v>
      </c>
      <c r="L1198" s="5">
        <v>1443.8895</v>
      </c>
      <c r="M1198" s="6" t="str">
        <f t="shared" si="79"/>
        <v/>
      </c>
    </row>
    <row r="1199" spans="1:13" x14ac:dyDescent="0.2">
      <c r="A1199" s="1" t="s">
        <v>31</v>
      </c>
      <c r="B1199" s="1" t="s">
        <v>88</v>
      </c>
      <c r="C1199" s="5">
        <v>73.834800000000001</v>
      </c>
      <c r="D1199" s="5">
        <v>0</v>
      </c>
      <c r="E1199" s="6">
        <f t="shared" si="76"/>
        <v>-1</v>
      </c>
      <c r="F1199" s="5">
        <v>432.92791</v>
      </c>
      <c r="G1199" s="5">
        <v>0</v>
      </c>
      <c r="H1199" s="6">
        <f t="shared" si="77"/>
        <v>-1</v>
      </c>
      <c r="I1199" s="5">
        <v>352.46350000000001</v>
      </c>
      <c r="J1199" s="6">
        <f t="shared" si="78"/>
        <v>-1</v>
      </c>
      <c r="K1199" s="5">
        <v>1143.40076</v>
      </c>
      <c r="L1199" s="5">
        <v>1291.0146</v>
      </c>
      <c r="M1199" s="6">
        <f t="shared" si="79"/>
        <v>0.12910070131490903</v>
      </c>
    </row>
    <row r="1200" spans="1:13" x14ac:dyDescent="0.2">
      <c r="A1200" s="2" t="s">
        <v>34</v>
      </c>
      <c r="B1200" s="2" t="s">
        <v>88</v>
      </c>
      <c r="C1200" s="7">
        <v>1236.1439600000001</v>
      </c>
      <c r="D1200" s="7">
        <v>1167.20054</v>
      </c>
      <c r="E1200" s="8">
        <f t="shared" si="76"/>
        <v>-5.5772970002620159E-2</v>
      </c>
      <c r="F1200" s="7">
        <v>17509.887569999999</v>
      </c>
      <c r="G1200" s="7">
        <v>18387.97856</v>
      </c>
      <c r="H1200" s="8">
        <f t="shared" si="77"/>
        <v>5.0148294013289352E-2</v>
      </c>
      <c r="I1200" s="7">
        <v>15487.14579</v>
      </c>
      <c r="J1200" s="8">
        <f t="shared" si="78"/>
        <v>0.18730583474413076</v>
      </c>
      <c r="K1200" s="7">
        <v>147604.71901999999</v>
      </c>
      <c r="L1200" s="7">
        <v>140889.53902</v>
      </c>
      <c r="M1200" s="8">
        <f t="shared" si="79"/>
        <v>-4.549434492734683E-2</v>
      </c>
    </row>
    <row r="1201" spans="1:13" x14ac:dyDescent="0.2">
      <c r="A1201" s="1" t="s">
        <v>8</v>
      </c>
      <c r="B1201" s="1" t="s">
        <v>89</v>
      </c>
      <c r="C1201" s="5">
        <v>0</v>
      </c>
      <c r="D1201" s="5">
        <v>0</v>
      </c>
      <c r="E1201" s="6" t="str">
        <f t="shared" si="76"/>
        <v/>
      </c>
      <c r="F1201" s="5">
        <v>2.7865700000000002</v>
      </c>
      <c r="G1201" s="5">
        <v>48.681649999999998</v>
      </c>
      <c r="H1201" s="6">
        <f t="shared" si="77"/>
        <v>16.470097646927943</v>
      </c>
      <c r="I1201" s="5">
        <v>47.32</v>
      </c>
      <c r="J1201" s="6">
        <f t="shared" si="78"/>
        <v>2.8775359256128397E-2</v>
      </c>
      <c r="K1201" s="5">
        <v>73.178100000000001</v>
      </c>
      <c r="L1201" s="5">
        <v>191.20354</v>
      </c>
      <c r="M1201" s="6">
        <f t="shared" si="79"/>
        <v>1.6128519324770663</v>
      </c>
    </row>
    <row r="1202" spans="1:13" x14ac:dyDescent="0.2">
      <c r="A1202" s="1" t="s">
        <v>10</v>
      </c>
      <c r="B1202" s="1" t="s">
        <v>89</v>
      </c>
      <c r="C1202" s="5">
        <v>0</v>
      </c>
      <c r="D1202" s="5">
        <v>0</v>
      </c>
      <c r="E1202" s="6" t="str">
        <f t="shared" si="76"/>
        <v/>
      </c>
      <c r="F1202" s="5">
        <v>8.677E-2</v>
      </c>
      <c r="G1202" s="5">
        <v>30.767299999999999</v>
      </c>
      <c r="H1202" s="6">
        <f t="shared" si="77"/>
        <v>353.58453382505473</v>
      </c>
      <c r="I1202" s="5">
        <v>0.01</v>
      </c>
      <c r="J1202" s="6">
        <f t="shared" si="78"/>
        <v>3075.73</v>
      </c>
      <c r="K1202" s="5">
        <v>52.063639999999999</v>
      </c>
      <c r="L1202" s="5">
        <v>78.973529999999997</v>
      </c>
      <c r="M1202" s="6">
        <f t="shared" si="79"/>
        <v>0.51686532098024651</v>
      </c>
    </row>
    <row r="1203" spans="1:13" x14ac:dyDescent="0.2">
      <c r="A1203" s="1" t="s">
        <v>11</v>
      </c>
      <c r="B1203" s="1" t="s">
        <v>89</v>
      </c>
      <c r="C1203" s="5">
        <v>0</v>
      </c>
      <c r="D1203" s="5">
        <v>0</v>
      </c>
      <c r="E1203" s="6" t="str">
        <f t="shared" si="76"/>
        <v/>
      </c>
      <c r="F1203" s="5">
        <v>40.939810000000001</v>
      </c>
      <c r="G1203" s="5">
        <v>260.73246999999998</v>
      </c>
      <c r="H1203" s="6">
        <f t="shared" si="77"/>
        <v>5.3686780666544367</v>
      </c>
      <c r="I1203" s="5">
        <v>5.8512300000000002</v>
      </c>
      <c r="J1203" s="6">
        <f t="shared" si="78"/>
        <v>43.560283906118876</v>
      </c>
      <c r="K1203" s="5">
        <v>1477.5122200000001</v>
      </c>
      <c r="L1203" s="5">
        <v>1159.3865000000001</v>
      </c>
      <c r="M1203" s="6">
        <f t="shared" si="79"/>
        <v>-0.21531173528974268</v>
      </c>
    </row>
    <row r="1204" spans="1:13" x14ac:dyDescent="0.2">
      <c r="A1204" s="1" t="s">
        <v>12</v>
      </c>
      <c r="B1204" s="1" t="s">
        <v>89</v>
      </c>
      <c r="C1204" s="5">
        <v>0</v>
      </c>
      <c r="D1204" s="5">
        <v>0</v>
      </c>
      <c r="E1204" s="6" t="str">
        <f t="shared" si="76"/>
        <v/>
      </c>
      <c r="F1204" s="5">
        <v>24.984780000000001</v>
      </c>
      <c r="G1204" s="5">
        <v>6.5208000000000004</v>
      </c>
      <c r="H1204" s="6">
        <f t="shared" si="77"/>
        <v>-0.73900910874540426</v>
      </c>
      <c r="I1204" s="5">
        <v>0</v>
      </c>
      <c r="J1204" s="6" t="str">
        <f t="shared" si="78"/>
        <v/>
      </c>
      <c r="K1204" s="5">
        <v>252.43143000000001</v>
      </c>
      <c r="L1204" s="5">
        <v>131.53416000000001</v>
      </c>
      <c r="M1204" s="6">
        <f t="shared" si="79"/>
        <v>-0.47893112993100739</v>
      </c>
    </row>
    <row r="1205" spans="1:13" x14ac:dyDescent="0.2">
      <c r="A1205" s="1" t="s">
        <v>13</v>
      </c>
      <c r="B1205" s="1" t="s">
        <v>89</v>
      </c>
      <c r="C1205" s="5">
        <v>0</v>
      </c>
      <c r="D1205" s="5">
        <v>0</v>
      </c>
      <c r="E1205" s="6" t="str">
        <f t="shared" si="76"/>
        <v/>
      </c>
      <c r="F1205" s="5">
        <v>0</v>
      </c>
      <c r="G1205" s="5">
        <v>0</v>
      </c>
      <c r="H1205" s="6" t="str">
        <f t="shared" si="77"/>
        <v/>
      </c>
      <c r="I1205" s="5">
        <v>0</v>
      </c>
      <c r="J1205" s="6" t="str">
        <f t="shared" si="78"/>
        <v/>
      </c>
      <c r="K1205" s="5">
        <v>0.45448</v>
      </c>
      <c r="L1205" s="5">
        <v>0</v>
      </c>
      <c r="M1205" s="6">
        <f t="shared" si="79"/>
        <v>-1</v>
      </c>
    </row>
    <row r="1206" spans="1:13" x14ac:dyDescent="0.2">
      <c r="A1206" s="1" t="s">
        <v>14</v>
      </c>
      <c r="B1206" s="1" t="s">
        <v>89</v>
      </c>
      <c r="C1206" s="5">
        <v>0</v>
      </c>
      <c r="D1206" s="5">
        <v>0</v>
      </c>
      <c r="E1206" s="6" t="str">
        <f t="shared" si="76"/>
        <v/>
      </c>
      <c r="F1206" s="5">
        <v>243.25664</v>
      </c>
      <c r="G1206" s="5">
        <v>101.25</v>
      </c>
      <c r="H1206" s="6">
        <f t="shared" si="77"/>
        <v>-0.58377292393745139</v>
      </c>
      <c r="I1206" s="5">
        <v>302.02524</v>
      </c>
      <c r="J1206" s="6">
        <f t="shared" si="78"/>
        <v>-0.66476311714875225</v>
      </c>
      <c r="K1206" s="5">
        <v>4649.4276099999997</v>
      </c>
      <c r="L1206" s="5">
        <v>3060.9847399999999</v>
      </c>
      <c r="M1206" s="6">
        <f t="shared" si="79"/>
        <v>-0.34164267158038408</v>
      </c>
    </row>
    <row r="1207" spans="1:13" x14ac:dyDescent="0.2">
      <c r="A1207" s="1" t="s">
        <v>15</v>
      </c>
      <c r="B1207" s="1" t="s">
        <v>89</v>
      </c>
      <c r="C1207" s="5">
        <v>0</v>
      </c>
      <c r="D1207" s="5">
        <v>0</v>
      </c>
      <c r="E1207" s="6" t="str">
        <f t="shared" si="76"/>
        <v/>
      </c>
      <c r="F1207" s="5">
        <v>344.52499999999998</v>
      </c>
      <c r="G1207" s="5">
        <v>602.84124999999995</v>
      </c>
      <c r="H1207" s="6">
        <f t="shared" si="77"/>
        <v>0.74977505260866395</v>
      </c>
      <c r="I1207" s="5">
        <v>0</v>
      </c>
      <c r="J1207" s="6" t="str">
        <f t="shared" si="78"/>
        <v/>
      </c>
      <c r="K1207" s="5">
        <v>2752.56052</v>
      </c>
      <c r="L1207" s="5">
        <v>1454.6333</v>
      </c>
      <c r="M1207" s="6">
        <f t="shared" si="79"/>
        <v>-0.47153448963948663</v>
      </c>
    </row>
    <row r="1208" spans="1:13" x14ac:dyDescent="0.2">
      <c r="A1208" s="1" t="s">
        <v>17</v>
      </c>
      <c r="B1208" s="1" t="s">
        <v>89</v>
      </c>
      <c r="C1208" s="5">
        <v>0</v>
      </c>
      <c r="D1208" s="5">
        <v>0</v>
      </c>
      <c r="E1208" s="6" t="str">
        <f t="shared" si="76"/>
        <v/>
      </c>
      <c r="F1208" s="5">
        <v>54.048859999999998</v>
      </c>
      <c r="G1208" s="5">
        <v>22.882000000000001</v>
      </c>
      <c r="H1208" s="6">
        <f t="shared" si="77"/>
        <v>-0.5766423195604865</v>
      </c>
      <c r="I1208" s="5">
        <v>40.777149999999999</v>
      </c>
      <c r="J1208" s="6">
        <f t="shared" si="78"/>
        <v>-0.43885239650147201</v>
      </c>
      <c r="K1208" s="5">
        <v>199.79617999999999</v>
      </c>
      <c r="L1208" s="5">
        <v>222.83285000000001</v>
      </c>
      <c r="M1208" s="6">
        <f t="shared" si="79"/>
        <v>0.11530085309939375</v>
      </c>
    </row>
    <row r="1209" spans="1:13" x14ac:dyDescent="0.2">
      <c r="A1209" s="1" t="s">
        <v>18</v>
      </c>
      <c r="B1209" s="1" t="s">
        <v>89</v>
      </c>
      <c r="C1209" s="5">
        <v>189.99591000000001</v>
      </c>
      <c r="D1209" s="5">
        <v>127.84426999999999</v>
      </c>
      <c r="E1209" s="6">
        <f t="shared" si="76"/>
        <v>-0.3271209364454214</v>
      </c>
      <c r="F1209" s="5">
        <v>7346.9944299999997</v>
      </c>
      <c r="G1209" s="5">
        <v>7314.5636100000002</v>
      </c>
      <c r="H1209" s="6">
        <f t="shared" si="77"/>
        <v>-4.414161506312686E-3</v>
      </c>
      <c r="I1209" s="5">
        <v>9170.0171399999999</v>
      </c>
      <c r="J1209" s="6">
        <f t="shared" si="78"/>
        <v>-0.20233915615123921</v>
      </c>
      <c r="K1209" s="5">
        <v>77011.039139999993</v>
      </c>
      <c r="L1209" s="5">
        <v>62846.437189999997</v>
      </c>
      <c r="M1209" s="6">
        <f t="shared" si="79"/>
        <v>-0.18392950034409827</v>
      </c>
    </row>
    <row r="1210" spans="1:13" x14ac:dyDescent="0.2">
      <c r="A1210" s="1" t="s">
        <v>19</v>
      </c>
      <c r="B1210" s="1" t="s">
        <v>89</v>
      </c>
      <c r="C1210" s="5">
        <v>11.19</v>
      </c>
      <c r="D1210" s="5">
        <v>63.019620000000003</v>
      </c>
      <c r="E1210" s="6">
        <f t="shared" si="76"/>
        <v>4.6317801608579092</v>
      </c>
      <c r="F1210" s="5">
        <v>628.55411000000004</v>
      </c>
      <c r="G1210" s="5">
        <v>2119.33482</v>
      </c>
      <c r="H1210" s="6">
        <f t="shared" si="77"/>
        <v>2.3717619315224905</v>
      </c>
      <c r="I1210" s="5">
        <v>1536.35427</v>
      </c>
      <c r="J1210" s="6">
        <f t="shared" si="78"/>
        <v>0.3794571091991692</v>
      </c>
      <c r="K1210" s="5">
        <v>11846.063179999999</v>
      </c>
      <c r="L1210" s="5">
        <v>11322.225469999999</v>
      </c>
      <c r="M1210" s="6">
        <f t="shared" si="79"/>
        <v>-4.4220404875470187E-2</v>
      </c>
    </row>
    <row r="1211" spans="1:13" x14ac:dyDescent="0.2">
      <c r="A1211" s="1" t="s">
        <v>20</v>
      </c>
      <c r="B1211" s="1" t="s">
        <v>89</v>
      </c>
      <c r="C1211" s="5">
        <v>0</v>
      </c>
      <c r="D1211" s="5">
        <v>0</v>
      </c>
      <c r="E1211" s="6" t="str">
        <f t="shared" si="76"/>
        <v/>
      </c>
      <c r="F1211" s="5">
        <v>17.544519999999999</v>
      </c>
      <c r="G1211" s="5">
        <v>50.7896</v>
      </c>
      <c r="H1211" s="6">
        <f t="shared" si="77"/>
        <v>1.8948982360303961</v>
      </c>
      <c r="I1211" s="5">
        <v>48.578519999999997</v>
      </c>
      <c r="J1211" s="6">
        <f t="shared" si="78"/>
        <v>4.5515590017975116E-2</v>
      </c>
      <c r="K1211" s="5">
        <v>704.50585000000001</v>
      </c>
      <c r="L1211" s="5">
        <v>550.35744999999997</v>
      </c>
      <c r="M1211" s="6">
        <f t="shared" si="79"/>
        <v>-0.21880357700365449</v>
      </c>
    </row>
    <row r="1212" spans="1:13" x14ac:dyDescent="0.2">
      <c r="A1212" s="1" t="s">
        <v>21</v>
      </c>
      <c r="B1212" s="1" t="s">
        <v>89</v>
      </c>
      <c r="C1212" s="5">
        <v>0</v>
      </c>
      <c r="D1212" s="5">
        <v>17.28</v>
      </c>
      <c r="E1212" s="6" t="str">
        <f t="shared" si="76"/>
        <v/>
      </c>
      <c r="F1212" s="5">
        <v>307.42250999999999</v>
      </c>
      <c r="G1212" s="5">
        <v>79.62039</v>
      </c>
      <c r="H1212" s="6">
        <f t="shared" si="77"/>
        <v>-0.74100663611132445</v>
      </c>
      <c r="I1212" s="5">
        <v>137.18967000000001</v>
      </c>
      <c r="J1212" s="6">
        <f t="shared" si="78"/>
        <v>-0.41963276097974433</v>
      </c>
      <c r="K1212" s="5">
        <v>2564.3376699999999</v>
      </c>
      <c r="L1212" s="5">
        <v>1426.53181</v>
      </c>
      <c r="M1212" s="6">
        <f t="shared" si="79"/>
        <v>-0.44370360163995093</v>
      </c>
    </row>
    <row r="1213" spans="1:13" x14ac:dyDescent="0.2">
      <c r="A1213" s="1" t="s">
        <v>22</v>
      </c>
      <c r="B1213" s="1" t="s">
        <v>89</v>
      </c>
      <c r="C1213" s="5">
        <v>1448.24973</v>
      </c>
      <c r="D1213" s="5">
        <v>418.11844000000002</v>
      </c>
      <c r="E1213" s="6">
        <f t="shared" si="76"/>
        <v>-0.71129396309295356</v>
      </c>
      <c r="F1213" s="5">
        <v>18222.39473</v>
      </c>
      <c r="G1213" s="5">
        <v>20909.399379999999</v>
      </c>
      <c r="H1213" s="6">
        <f t="shared" si="77"/>
        <v>0.14745617630466068</v>
      </c>
      <c r="I1213" s="5">
        <v>16401.970270000002</v>
      </c>
      <c r="J1213" s="6">
        <f t="shared" si="78"/>
        <v>0.27481022315009951</v>
      </c>
      <c r="K1213" s="5">
        <v>143185.06026999999</v>
      </c>
      <c r="L1213" s="5">
        <v>100664.6879</v>
      </c>
      <c r="M1213" s="6">
        <f t="shared" si="79"/>
        <v>-0.29696095591132576</v>
      </c>
    </row>
    <row r="1214" spans="1:13" x14ac:dyDescent="0.2">
      <c r="A1214" s="1" t="s">
        <v>23</v>
      </c>
      <c r="B1214" s="1" t="s">
        <v>89</v>
      </c>
      <c r="C1214" s="5">
        <v>100.503</v>
      </c>
      <c r="D1214" s="5">
        <v>0</v>
      </c>
      <c r="E1214" s="6">
        <f t="shared" si="76"/>
        <v>-1</v>
      </c>
      <c r="F1214" s="5">
        <v>1231.3526199999999</v>
      </c>
      <c r="G1214" s="5">
        <v>292.91322000000002</v>
      </c>
      <c r="H1214" s="6">
        <f t="shared" si="77"/>
        <v>-0.76212076439972165</v>
      </c>
      <c r="I1214" s="5">
        <v>1017.91842</v>
      </c>
      <c r="J1214" s="6">
        <f t="shared" si="78"/>
        <v>-0.71224293200235045</v>
      </c>
      <c r="K1214" s="5">
        <v>3064.03982</v>
      </c>
      <c r="L1214" s="5">
        <v>4838.3735399999996</v>
      </c>
      <c r="M1214" s="6">
        <f t="shared" si="79"/>
        <v>0.57908311387415323</v>
      </c>
    </row>
    <row r="1215" spans="1:13" x14ac:dyDescent="0.2">
      <c r="A1215" s="1" t="s">
        <v>24</v>
      </c>
      <c r="B1215" s="1" t="s">
        <v>89</v>
      </c>
      <c r="C1215" s="5">
        <v>0</v>
      </c>
      <c r="D1215" s="5">
        <v>0</v>
      </c>
      <c r="E1215" s="6" t="str">
        <f t="shared" si="76"/>
        <v/>
      </c>
      <c r="F1215" s="5">
        <v>380.41690999999997</v>
      </c>
      <c r="G1215" s="5">
        <v>221.02636000000001</v>
      </c>
      <c r="H1215" s="6">
        <f t="shared" si="77"/>
        <v>-0.41898912958417112</v>
      </c>
      <c r="I1215" s="5">
        <v>185.81504000000001</v>
      </c>
      <c r="J1215" s="6">
        <f t="shared" si="78"/>
        <v>0.18949660910117938</v>
      </c>
      <c r="K1215" s="5">
        <v>3771.59728</v>
      </c>
      <c r="L1215" s="5">
        <v>6767.3644400000003</v>
      </c>
      <c r="M1215" s="6">
        <f t="shared" si="79"/>
        <v>0.79429666997744786</v>
      </c>
    </row>
    <row r="1216" spans="1:13" x14ac:dyDescent="0.2">
      <c r="A1216" s="1" t="s">
        <v>25</v>
      </c>
      <c r="B1216" s="1" t="s">
        <v>89</v>
      </c>
      <c r="C1216" s="5">
        <v>0</v>
      </c>
      <c r="D1216" s="5">
        <v>23.667999999999999</v>
      </c>
      <c r="E1216" s="6" t="str">
        <f t="shared" si="76"/>
        <v/>
      </c>
      <c r="F1216" s="5">
        <v>142.21368000000001</v>
      </c>
      <c r="G1216" s="5">
        <v>127.95563</v>
      </c>
      <c r="H1216" s="6">
        <f t="shared" si="77"/>
        <v>-0.10025793580476938</v>
      </c>
      <c r="I1216" s="5">
        <v>198.11494999999999</v>
      </c>
      <c r="J1216" s="6">
        <f t="shared" si="78"/>
        <v>-0.35413440530358764</v>
      </c>
      <c r="K1216" s="5">
        <v>3092.6468199999999</v>
      </c>
      <c r="L1216" s="5">
        <v>3152.2351699999999</v>
      </c>
      <c r="M1216" s="6">
        <f t="shared" si="79"/>
        <v>1.9267751369036024E-2</v>
      </c>
    </row>
    <row r="1217" spans="1:13" x14ac:dyDescent="0.2">
      <c r="A1217" s="1" t="s">
        <v>26</v>
      </c>
      <c r="B1217" s="1" t="s">
        <v>89</v>
      </c>
      <c r="C1217" s="5">
        <v>0</v>
      </c>
      <c r="D1217" s="5">
        <v>0</v>
      </c>
      <c r="E1217" s="6" t="str">
        <f t="shared" si="76"/>
        <v/>
      </c>
      <c r="F1217" s="5">
        <v>451.99525</v>
      </c>
      <c r="G1217" s="5">
        <v>28.187449999999998</v>
      </c>
      <c r="H1217" s="6">
        <f t="shared" si="77"/>
        <v>-0.93763772960003455</v>
      </c>
      <c r="I1217" s="5">
        <v>303.62362000000002</v>
      </c>
      <c r="J1217" s="6">
        <f t="shared" si="78"/>
        <v>-0.90716318447161659</v>
      </c>
      <c r="K1217" s="5">
        <v>3258.2944600000001</v>
      </c>
      <c r="L1217" s="5">
        <v>1320.22281</v>
      </c>
      <c r="M1217" s="6">
        <f t="shared" si="79"/>
        <v>-0.59481169482760621</v>
      </c>
    </row>
    <row r="1218" spans="1:13" x14ac:dyDescent="0.2">
      <c r="A1218" s="1" t="s">
        <v>27</v>
      </c>
      <c r="B1218" s="1" t="s">
        <v>89</v>
      </c>
      <c r="C1218" s="5">
        <v>0</v>
      </c>
      <c r="D1218" s="5">
        <v>0</v>
      </c>
      <c r="E1218" s="6" t="str">
        <f t="shared" si="76"/>
        <v/>
      </c>
      <c r="F1218" s="5">
        <v>0</v>
      </c>
      <c r="G1218" s="5">
        <v>0</v>
      </c>
      <c r="H1218" s="6" t="str">
        <f t="shared" si="77"/>
        <v/>
      </c>
      <c r="I1218" s="5">
        <v>0</v>
      </c>
      <c r="J1218" s="6" t="str">
        <f t="shared" si="78"/>
        <v/>
      </c>
      <c r="K1218" s="5">
        <v>0</v>
      </c>
      <c r="L1218" s="5">
        <v>0</v>
      </c>
      <c r="M1218" s="6" t="str">
        <f t="shared" si="79"/>
        <v/>
      </c>
    </row>
    <row r="1219" spans="1:13" x14ac:dyDescent="0.2">
      <c r="A1219" s="1" t="s">
        <v>28</v>
      </c>
      <c r="B1219" s="1" t="s">
        <v>89</v>
      </c>
      <c r="C1219" s="5">
        <v>0</v>
      </c>
      <c r="D1219" s="5">
        <v>0</v>
      </c>
      <c r="E1219" s="6" t="str">
        <f t="shared" si="76"/>
        <v/>
      </c>
      <c r="F1219" s="5">
        <v>11.991009999999999</v>
      </c>
      <c r="G1219" s="5">
        <v>1.6</v>
      </c>
      <c r="H1219" s="6">
        <f t="shared" si="77"/>
        <v>-0.86656670288824711</v>
      </c>
      <c r="I1219" s="5">
        <v>14.827999999999999</v>
      </c>
      <c r="J1219" s="6">
        <f t="shared" si="78"/>
        <v>-0.892096034529269</v>
      </c>
      <c r="K1219" s="5">
        <v>301.14013999999997</v>
      </c>
      <c r="L1219" s="5">
        <v>111.51600000000001</v>
      </c>
      <c r="M1219" s="6">
        <f t="shared" si="79"/>
        <v>-0.62968736084136767</v>
      </c>
    </row>
    <row r="1220" spans="1:13" x14ac:dyDescent="0.2">
      <c r="A1220" s="1" t="s">
        <v>29</v>
      </c>
      <c r="B1220" s="1" t="s">
        <v>89</v>
      </c>
      <c r="C1220" s="5">
        <v>102.59914999999999</v>
      </c>
      <c r="D1220" s="5">
        <v>0</v>
      </c>
      <c r="E1220" s="6">
        <f t="shared" si="76"/>
        <v>-1</v>
      </c>
      <c r="F1220" s="5">
        <v>2546.7109099999998</v>
      </c>
      <c r="G1220" s="5">
        <v>940.62040999999999</v>
      </c>
      <c r="H1220" s="6">
        <f t="shared" si="77"/>
        <v>-0.63065285254540338</v>
      </c>
      <c r="I1220" s="5">
        <v>1401.1377500000001</v>
      </c>
      <c r="J1220" s="6">
        <f t="shared" si="78"/>
        <v>-0.32867385094720347</v>
      </c>
      <c r="K1220" s="5">
        <v>20283.239570000002</v>
      </c>
      <c r="L1220" s="5">
        <v>12571.81849</v>
      </c>
      <c r="M1220" s="6">
        <f t="shared" si="79"/>
        <v>-0.38018685592047174</v>
      </c>
    </row>
    <row r="1221" spans="1:13" x14ac:dyDescent="0.2">
      <c r="A1221" s="1" t="s">
        <v>30</v>
      </c>
      <c r="B1221" s="1" t="s">
        <v>89</v>
      </c>
      <c r="C1221" s="5">
        <v>0</v>
      </c>
      <c r="D1221" s="5">
        <v>0</v>
      </c>
      <c r="E1221" s="6" t="str">
        <f t="shared" si="76"/>
        <v/>
      </c>
      <c r="F1221" s="5">
        <v>0</v>
      </c>
      <c r="G1221" s="5">
        <v>0</v>
      </c>
      <c r="H1221" s="6" t="str">
        <f t="shared" si="77"/>
        <v/>
      </c>
      <c r="I1221" s="5">
        <v>0</v>
      </c>
      <c r="J1221" s="6" t="str">
        <f t="shared" si="78"/>
        <v/>
      </c>
      <c r="K1221" s="5">
        <v>407.95</v>
      </c>
      <c r="L1221" s="5">
        <v>0</v>
      </c>
      <c r="M1221" s="6">
        <f t="shared" si="79"/>
        <v>-1</v>
      </c>
    </row>
    <row r="1222" spans="1:13" x14ac:dyDescent="0.2">
      <c r="A1222" s="1" t="s">
        <v>31</v>
      </c>
      <c r="B1222" s="1" t="s">
        <v>89</v>
      </c>
      <c r="C1222" s="5">
        <v>54.468420000000002</v>
      </c>
      <c r="D1222" s="5">
        <v>13.50019</v>
      </c>
      <c r="E1222" s="6">
        <f t="shared" si="76"/>
        <v>-0.75214647313066907</v>
      </c>
      <c r="F1222" s="5">
        <v>2230.71416</v>
      </c>
      <c r="G1222" s="5">
        <v>1365.8247200000001</v>
      </c>
      <c r="H1222" s="6">
        <f t="shared" si="77"/>
        <v>-0.38771863088007652</v>
      </c>
      <c r="I1222" s="5">
        <v>1549.1567500000001</v>
      </c>
      <c r="J1222" s="6">
        <f t="shared" si="78"/>
        <v>-0.11834311150243515</v>
      </c>
      <c r="K1222" s="5">
        <v>17189.456910000001</v>
      </c>
      <c r="L1222" s="5">
        <v>12504.21919</v>
      </c>
      <c r="M1222" s="6">
        <f t="shared" si="79"/>
        <v>-0.27256461588814684</v>
      </c>
    </row>
    <row r="1223" spans="1:13" x14ac:dyDescent="0.2">
      <c r="A1223" s="1" t="s">
        <v>32</v>
      </c>
      <c r="B1223" s="1" t="s">
        <v>89</v>
      </c>
      <c r="C1223" s="5">
        <v>23.11383</v>
      </c>
      <c r="D1223" s="5">
        <v>0</v>
      </c>
      <c r="E1223" s="6">
        <f t="shared" si="76"/>
        <v>-1</v>
      </c>
      <c r="F1223" s="5">
        <v>558.02526</v>
      </c>
      <c r="G1223" s="5">
        <v>354.48334999999997</v>
      </c>
      <c r="H1223" s="6">
        <f t="shared" si="77"/>
        <v>-0.3647539360494183</v>
      </c>
      <c r="I1223" s="5">
        <v>269.94873000000001</v>
      </c>
      <c r="J1223" s="6">
        <f t="shared" si="78"/>
        <v>0.31315064901398104</v>
      </c>
      <c r="K1223" s="5">
        <v>3167.7430599999998</v>
      </c>
      <c r="L1223" s="5">
        <v>2831.96693</v>
      </c>
      <c r="M1223" s="6">
        <f t="shared" si="79"/>
        <v>-0.10599853701518325</v>
      </c>
    </row>
    <row r="1224" spans="1:13" x14ac:dyDescent="0.2">
      <c r="A1224" s="1" t="s">
        <v>33</v>
      </c>
      <c r="B1224" s="1" t="s">
        <v>89</v>
      </c>
      <c r="C1224" s="5">
        <v>0</v>
      </c>
      <c r="D1224" s="5">
        <v>0</v>
      </c>
      <c r="E1224" s="6" t="str">
        <f t="shared" si="76"/>
        <v/>
      </c>
      <c r="F1224" s="5">
        <v>0</v>
      </c>
      <c r="G1224" s="5">
        <v>0</v>
      </c>
      <c r="H1224" s="6" t="str">
        <f t="shared" si="77"/>
        <v/>
      </c>
      <c r="I1224" s="5">
        <v>0</v>
      </c>
      <c r="J1224" s="6" t="str">
        <f t="shared" si="78"/>
        <v/>
      </c>
      <c r="K1224" s="5">
        <v>0</v>
      </c>
      <c r="L1224" s="5">
        <v>0</v>
      </c>
      <c r="M1224" s="6" t="str">
        <f t="shared" si="79"/>
        <v/>
      </c>
    </row>
    <row r="1225" spans="1:13" x14ac:dyDescent="0.2">
      <c r="A1225" s="2" t="s">
        <v>34</v>
      </c>
      <c r="B1225" s="2" t="s">
        <v>89</v>
      </c>
      <c r="C1225" s="7">
        <v>1930.12004</v>
      </c>
      <c r="D1225" s="7">
        <v>663.43052</v>
      </c>
      <c r="E1225" s="8">
        <f t="shared" si="76"/>
        <v>-0.65627499520703392</v>
      </c>
      <c r="F1225" s="7">
        <v>34854.864889999997</v>
      </c>
      <c r="G1225" s="7">
        <v>34879.994409999999</v>
      </c>
      <c r="H1225" s="8">
        <f t="shared" si="77"/>
        <v>7.209759693318496E-4</v>
      </c>
      <c r="I1225" s="7">
        <v>32630.636750000001</v>
      </c>
      <c r="J1225" s="8">
        <f t="shared" si="78"/>
        <v>6.893391867383647E-2</v>
      </c>
      <c r="K1225" s="7">
        <v>299567.62167999998</v>
      </c>
      <c r="L1225" s="7">
        <v>227981.22901000001</v>
      </c>
      <c r="M1225" s="8">
        <f t="shared" si="79"/>
        <v>-0.23896572088978629</v>
      </c>
    </row>
    <row r="1226" spans="1:13" x14ac:dyDescent="0.2">
      <c r="A1226" s="1" t="s">
        <v>8</v>
      </c>
      <c r="B1226" s="1" t="s">
        <v>90</v>
      </c>
      <c r="C1226" s="5">
        <v>27.225860000000001</v>
      </c>
      <c r="D1226" s="5">
        <v>109.51057</v>
      </c>
      <c r="E1226" s="6">
        <f t="shared" si="76"/>
        <v>3.0222997547184915</v>
      </c>
      <c r="F1226" s="5">
        <v>1635.61645</v>
      </c>
      <c r="G1226" s="5">
        <v>1835.1820399999999</v>
      </c>
      <c r="H1226" s="6">
        <f t="shared" si="77"/>
        <v>0.12201246202922444</v>
      </c>
      <c r="I1226" s="5">
        <v>1327.44129</v>
      </c>
      <c r="J1226" s="6">
        <f t="shared" si="78"/>
        <v>0.38249582397726978</v>
      </c>
      <c r="K1226" s="5">
        <v>17847.88999</v>
      </c>
      <c r="L1226" s="5">
        <v>14442.905849999999</v>
      </c>
      <c r="M1226" s="6">
        <f t="shared" si="79"/>
        <v>-0.1907779654574171</v>
      </c>
    </row>
    <row r="1227" spans="1:13" x14ac:dyDescent="0.2">
      <c r="A1227" s="1" t="s">
        <v>10</v>
      </c>
      <c r="B1227" s="1" t="s">
        <v>90</v>
      </c>
      <c r="C1227" s="5">
        <v>145.83552</v>
      </c>
      <c r="D1227" s="5">
        <v>70.150509999999997</v>
      </c>
      <c r="E1227" s="6">
        <f t="shared" si="76"/>
        <v>-0.51897514405269718</v>
      </c>
      <c r="F1227" s="5">
        <v>1469.57834</v>
      </c>
      <c r="G1227" s="5">
        <v>1538.8243199999999</v>
      </c>
      <c r="H1227" s="6">
        <f t="shared" si="77"/>
        <v>4.7119624803397597E-2</v>
      </c>
      <c r="I1227" s="5">
        <v>1665.89292</v>
      </c>
      <c r="J1227" s="6">
        <f t="shared" si="78"/>
        <v>-7.6276571245647684E-2</v>
      </c>
      <c r="K1227" s="5">
        <v>12748.618630000001</v>
      </c>
      <c r="L1227" s="5">
        <v>14739.38933</v>
      </c>
      <c r="M1227" s="6">
        <f t="shared" si="79"/>
        <v>0.15615579677905855</v>
      </c>
    </row>
    <row r="1228" spans="1:13" x14ac:dyDescent="0.2">
      <c r="A1228" s="1" t="s">
        <v>11</v>
      </c>
      <c r="B1228" s="1" t="s">
        <v>90</v>
      </c>
      <c r="C1228" s="5">
        <v>313.30106999999998</v>
      </c>
      <c r="D1228" s="5">
        <v>127.9337</v>
      </c>
      <c r="E1228" s="6">
        <f t="shared" si="76"/>
        <v>-0.59165891134683957</v>
      </c>
      <c r="F1228" s="5">
        <v>10269.9169</v>
      </c>
      <c r="G1228" s="5">
        <v>6541.3037599999998</v>
      </c>
      <c r="H1228" s="6">
        <f t="shared" si="77"/>
        <v>-0.36306166605885593</v>
      </c>
      <c r="I1228" s="5">
        <v>7873.5967099999998</v>
      </c>
      <c r="J1228" s="6">
        <f t="shared" si="78"/>
        <v>-0.16921020965017142</v>
      </c>
      <c r="K1228" s="5">
        <v>84820.894790000006</v>
      </c>
      <c r="L1228" s="5">
        <v>59534.738920000003</v>
      </c>
      <c r="M1228" s="6">
        <f t="shared" si="79"/>
        <v>-0.29811234522582664</v>
      </c>
    </row>
    <row r="1229" spans="1:13" x14ac:dyDescent="0.2">
      <c r="A1229" s="1" t="s">
        <v>12</v>
      </c>
      <c r="B1229" s="1" t="s">
        <v>90</v>
      </c>
      <c r="C1229" s="5">
        <v>0</v>
      </c>
      <c r="D1229" s="5">
        <v>12.68294</v>
      </c>
      <c r="E1229" s="6" t="str">
        <f t="shared" si="76"/>
        <v/>
      </c>
      <c r="F1229" s="5">
        <v>753.94286999999997</v>
      </c>
      <c r="G1229" s="5">
        <v>411.40908999999999</v>
      </c>
      <c r="H1229" s="6">
        <f t="shared" si="77"/>
        <v>-0.45432325661492101</v>
      </c>
      <c r="I1229" s="5">
        <v>366.69083000000001</v>
      </c>
      <c r="J1229" s="6">
        <f t="shared" si="78"/>
        <v>0.12195085434778941</v>
      </c>
      <c r="K1229" s="5">
        <v>5016.0638399999998</v>
      </c>
      <c r="L1229" s="5">
        <v>3900.26953</v>
      </c>
      <c r="M1229" s="6">
        <f t="shared" si="79"/>
        <v>-0.2224442003911975</v>
      </c>
    </row>
    <row r="1230" spans="1:13" x14ac:dyDescent="0.2">
      <c r="A1230" s="1" t="s">
        <v>13</v>
      </c>
      <c r="B1230" s="1" t="s">
        <v>90</v>
      </c>
      <c r="C1230" s="5">
        <v>2.4392100000000001</v>
      </c>
      <c r="D1230" s="5">
        <v>0</v>
      </c>
      <c r="E1230" s="6">
        <f t="shared" si="76"/>
        <v>-1</v>
      </c>
      <c r="F1230" s="5">
        <v>8.2535399999999992</v>
      </c>
      <c r="G1230" s="5">
        <v>39.961190000000002</v>
      </c>
      <c r="H1230" s="6">
        <f t="shared" si="77"/>
        <v>3.8417030752864836</v>
      </c>
      <c r="I1230" s="5">
        <v>10.79346</v>
      </c>
      <c r="J1230" s="6">
        <f t="shared" si="78"/>
        <v>2.7023521651073894</v>
      </c>
      <c r="K1230" s="5">
        <v>603.29110000000003</v>
      </c>
      <c r="L1230" s="5">
        <v>332.85901999999999</v>
      </c>
      <c r="M1230" s="6">
        <f t="shared" si="79"/>
        <v>-0.44826134514498894</v>
      </c>
    </row>
    <row r="1231" spans="1:13" x14ac:dyDescent="0.2">
      <c r="A1231" s="1" t="s">
        <v>14</v>
      </c>
      <c r="B1231" s="1" t="s">
        <v>90</v>
      </c>
      <c r="C1231" s="5">
        <v>4000.7130200000001</v>
      </c>
      <c r="D1231" s="5">
        <v>9707.2952100000002</v>
      </c>
      <c r="E1231" s="6">
        <f t="shared" si="76"/>
        <v>1.4263912861212926</v>
      </c>
      <c r="F1231" s="5">
        <v>221861.83087999999</v>
      </c>
      <c r="G1231" s="5">
        <v>230754.33632999999</v>
      </c>
      <c r="H1231" s="6">
        <f t="shared" si="77"/>
        <v>4.008127677811224E-2</v>
      </c>
      <c r="I1231" s="5">
        <v>187709.05306999999</v>
      </c>
      <c r="J1231" s="6">
        <f t="shared" si="78"/>
        <v>0.22931916471789804</v>
      </c>
      <c r="K1231" s="5">
        <v>1784834.4297</v>
      </c>
      <c r="L1231" s="5">
        <v>1522465.7008100001</v>
      </c>
      <c r="M1231" s="6">
        <f t="shared" si="79"/>
        <v>-0.14699891739207405</v>
      </c>
    </row>
    <row r="1232" spans="1:13" x14ac:dyDescent="0.2">
      <c r="A1232" s="1" t="s">
        <v>15</v>
      </c>
      <c r="B1232" s="1" t="s">
        <v>90</v>
      </c>
      <c r="C1232" s="5">
        <v>0</v>
      </c>
      <c r="D1232" s="5">
        <v>0</v>
      </c>
      <c r="E1232" s="6" t="str">
        <f t="shared" si="76"/>
        <v/>
      </c>
      <c r="F1232" s="5">
        <v>0</v>
      </c>
      <c r="G1232" s="5">
        <v>0</v>
      </c>
      <c r="H1232" s="6" t="str">
        <f t="shared" si="77"/>
        <v/>
      </c>
      <c r="I1232" s="5">
        <v>16.992999999999999</v>
      </c>
      <c r="J1232" s="6">
        <f t="shared" si="78"/>
        <v>-1</v>
      </c>
      <c r="K1232" s="5">
        <v>506.42171000000002</v>
      </c>
      <c r="L1232" s="5">
        <v>58.120950000000001</v>
      </c>
      <c r="M1232" s="6">
        <f t="shared" si="79"/>
        <v>-0.88523211218571185</v>
      </c>
    </row>
    <row r="1233" spans="1:13" x14ac:dyDescent="0.2">
      <c r="A1233" s="1" t="s">
        <v>16</v>
      </c>
      <c r="B1233" s="1" t="s">
        <v>90</v>
      </c>
      <c r="C1233" s="5">
        <v>3.90781</v>
      </c>
      <c r="D1233" s="5">
        <v>0</v>
      </c>
      <c r="E1233" s="6">
        <f t="shared" si="76"/>
        <v>-1</v>
      </c>
      <c r="F1233" s="5">
        <v>63.821379999999998</v>
      </c>
      <c r="G1233" s="5">
        <v>8.2944700000000005</v>
      </c>
      <c r="H1233" s="6">
        <f t="shared" si="77"/>
        <v>-0.87003618536609517</v>
      </c>
      <c r="I1233" s="5">
        <v>20.377880000000001</v>
      </c>
      <c r="J1233" s="6">
        <f t="shared" si="78"/>
        <v>-0.59296698184502017</v>
      </c>
      <c r="K1233" s="5">
        <v>937.21927000000005</v>
      </c>
      <c r="L1233" s="5">
        <v>217.30328</v>
      </c>
      <c r="M1233" s="6">
        <f t="shared" si="79"/>
        <v>-0.76814040539307304</v>
      </c>
    </row>
    <row r="1234" spans="1:13" x14ac:dyDescent="0.2">
      <c r="A1234" s="1" t="s">
        <v>17</v>
      </c>
      <c r="B1234" s="1" t="s">
        <v>90</v>
      </c>
      <c r="C1234" s="5">
        <v>0</v>
      </c>
      <c r="D1234" s="5">
        <v>0</v>
      </c>
      <c r="E1234" s="6" t="str">
        <f t="shared" si="76"/>
        <v/>
      </c>
      <c r="F1234" s="5">
        <v>83.388890000000004</v>
      </c>
      <c r="G1234" s="5">
        <v>64.563559999999995</v>
      </c>
      <c r="H1234" s="6">
        <f t="shared" si="77"/>
        <v>-0.2257534546868295</v>
      </c>
      <c r="I1234" s="5">
        <v>168.66449</v>
      </c>
      <c r="J1234" s="6">
        <f t="shared" si="78"/>
        <v>-0.61720715486703814</v>
      </c>
      <c r="K1234" s="5">
        <v>1245.2790600000001</v>
      </c>
      <c r="L1234" s="5">
        <v>1081.0797500000001</v>
      </c>
      <c r="M1234" s="6">
        <f t="shared" si="79"/>
        <v>-0.13185744085345819</v>
      </c>
    </row>
    <row r="1235" spans="1:13" x14ac:dyDescent="0.2">
      <c r="A1235" s="1" t="s">
        <v>18</v>
      </c>
      <c r="B1235" s="1" t="s">
        <v>90</v>
      </c>
      <c r="C1235" s="5">
        <v>4.2441000000000004</v>
      </c>
      <c r="D1235" s="5">
        <v>0</v>
      </c>
      <c r="E1235" s="6">
        <f t="shared" si="76"/>
        <v>-1</v>
      </c>
      <c r="F1235" s="5">
        <v>141.74991</v>
      </c>
      <c r="G1235" s="5">
        <v>203.01025000000001</v>
      </c>
      <c r="H1235" s="6">
        <f t="shared" si="77"/>
        <v>0.43217198515328881</v>
      </c>
      <c r="I1235" s="5">
        <v>365.88654000000002</v>
      </c>
      <c r="J1235" s="6">
        <f t="shared" si="78"/>
        <v>-0.44515518389935849</v>
      </c>
      <c r="K1235" s="5">
        <v>2523.9838</v>
      </c>
      <c r="L1235" s="5">
        <v>2157.9631300000001</v>
      </c>
      <c r="M1235" s="6">
        <f t="shared" si="79"/>
        <v>-0.14501704408720839</v>
      </c>
    </row>
    <row r="1236" spans="1:13" x14ac:dyDescent="0.2">
      <c r="A1236" s="1" t="s">
        <v>19</v>
      </c>
      <c r="B1236" s="1" t="s">
        <v>90</v>
      </c>
      <c r="C1236" s="5">
        <v>7.8583100000000004</v>
      </c>
      <c r="D1236" s="5">
        <v>322.09143</v>
      </c>
      <c r="E1236" s="6">
        <f t="shared" si="76"/>
        <v>39.987366240323936</v>
      </c>
      <c r="F1236" s="5">
        <v>3808.8199300000001</v>
      </c>
      <c r="G1236" s="5">
        <v>3436.3301999999999</v>
      </c>
      <c r="H1236" s="6">
        <f t="shared" si="77"/>
        <v>-9.7796623848269038E-2</v>
      </c>
      <c r="I1236" s="5">
        <v>3290.46974</v>
      </c>
      <c r="J1236" s="6">
        <f t="shared" si="78"/>
        <v>4.432815723143535E-2</v>
      </c>
      <c r="K1236" s="5">
        <v>54497.022680000002</v>
      </c>
      <c r="L1236" s="5">
        <v>45395.163070000002</v>
      </c>
      <c r="M1236" s="6">
        <f t="shared" si="79"/>
        <v>-0.16701572237156936</v>
      </c>
    </row>
    <row r="1237" spans="1:13" x14ac:dyDescent="0.2">
      <c r="A1237" s="1" t="s">
        <v>20</v>
      </c>
      <c r="B1237" s="1" t="s">
        <v>90</v>
      </c>
      <c r="C1237" s="5">
        <v>1171.4790800000001</v>
      </c>
      <c r="D1237" s="5">
        <v>908.73101999999994</v>
      </c>
      <c r="E1237" s="6">
        <f t="shared" si="76"/>
        <v>-0.22428745377168846</v>
      </c>
      <c r="F1237" s="5">
        <v>35774.525869999998</v>
      </c>
      <c r="G1237" s="5">
        <v>28637.7726</v>
      </c>
      <c r="H1237" s="6">
        <f t="shared" si="77"/>
        <v>-0.19949260252767675</v>
      </c>
      <c r="I1237" s="5">
        <v>28871.697230000002</v>
      </c>
      <c r="J1237" s="6">
        <f t="shared" si="78"/>
        <v>-8.1022126318550658E-3</v>
      </c>
      <c r="K1237" s="5">
        <v>283621.56222999998</v>
      </c>
      <c r="L1237" s="5">
        <v>260517.72223000001</v>
      </c>
      <c r="M1237" s="6">
        <f t="shared" si="79"/>
        <v>-8.1460097103844831E-2</v>
      </c>
    </row>
    <row r="1238" spans="1:13" x14ac:dyDescent="0.2">
      <c r="A1238" s="1" t="s">
        <v>21</v>
      </c>
      <c r="B1238" s="1" t="s">
        <v>90</v>
      </c>
      <c r="C1238" s="5">
        <v>820.05055000000004</v>
      </c>
      <c r="D1238" s="5">
        <v>679.49558000000002</v>
      </c>
      <c r="E1238" s="6">
        <f t="shared" si="76"/>
        <v>-0.17139793394443792</v>
      </c>
      <c r="F1238" s="5">
        <v>15103.990110000001</v>
      </c>
      <c r="G1238" s="5">
        <v>12171.47358</v>
      </c>
      <c r="H1238" s="6">
        <f t="shared" si="77"/>
        <v>-0.19415508806897652</v>
      </c>
      <c r="I1238" s="5">
        <v>11938.38659</v>
      </c>
      <c r="J1238" s="6">
        <f t="shared" si="78"/>
        <v>1.9524161681549357E-2</v>
      </c>
      <c r="K1238" s="5">
        <v>113103.52063</v>
      </c>
      <c r="L1238" s="5">
        <v>105699.10545</v>
      </c>
      <c r="M1238" s="6">
        <f t="shared" si="79"/>
        <v>-6.5465824041166298E-2</v>
      </c>
    </row>
    <row r="1239" spans="1:13" x14ac:dyDescent="0.2">
      <c r="A1239" s="1" t="s">
        <v>22</v>
      </c>
      <c r="B1239" s="1" t="s">
        <v>90</v>
      </c>
      <c r="C1239" s="5">
        <v>848.51271999999994</v>
      </c>
      <c r="D1239" s="5">
        <v>1486.46622</v>
      </c>
      <c r="E1239" s="6">
        <f t="shared" si="76"/>
        <v>0.75184907068924089</v>
      </c>
      <c r="F1239" s="5">
        <v>33442.707029999998</v>
      </c>
      <c r="G1239" s="5">
        <v>25094.079710000002</v>
      </c>
      <c r="H1239" s="6">
        <f t="shared" si="77"/>
        <v>-0.24963969909824602</v>
      </c>
      <c r="I1239" s="5">
        <v>14598.12091</v>
      </c>
      <c r="J1239" s="6">
        <f t="shared" si="78"/>
        <v>0.71899382562382153</v>
      </c>
      <c r="K1239" s="5">
        <v>166122.16058</v>
      </c>
      <c r="L1239" s="5">
        <v>156028.64087999999</v>
      </c>
      <c r="M1239" s="6">
        <f t="shared" si="79"/>
        <v>-6.075962210435637E-2</v>
      </c>
    </row>
    <row r="1240" spans="1:13" x14ac:dyDescent="0.2">
      <c r="A1240" s="1" t="s">
        <v>23</v>
      </c>
      <c r="B1240" s="1" t="s">
        <v>90</v>
      </c>
      <c r="C1240" s="5">
        <v>206.48754</v>
      </c>
      <c r="D1240" s="5">
        <v>252.53576000000001</v>
      </c>
      <c r="E1240" s="6">
        <f t="shared" si="76"/>
        <v>0.22300725748391415</v>
      </c>
      <c r="F1240" s="5">
        <v>4100.2101300000004</v>
      </c>
      <c r="G1240" s="5">
        <v>3535.6023</v>
      </c>
      <c r="H1240" s="6">
        <f t="shared" si="77"/>
        <v>-0.1377021694251559</v>
      </c>
      <c r="I1240" s="5">
        <v>2844.5388200000002</v>
      </c>
      <c r="J1240" s="6">
        <f t="shared" si="78"/>
        <v>0.24294394407315556</v>
      </c>
      <c r="K1240" s="5">
        <v>27010.97452</v>
      </c>
      <c r="L1240" s="5">
        <v>27206.015360000001</v>
      </c>
      <c r="M1240" s="6">
        <f t="shared" si="79"/>
        <v>7.220799821775703E-3</v>
      </c>
    </row>
    <row r="1241" spans="1:13" x14ac:dyDescent="0.2">
      <c r="A1241" s="1" t="s">
        <v>24</v>
      </c>
      <c r="B1241" s="1" t="s">
        <v>90</v>
      </c>
      <c r="C1241" s="5">
        <v>0.53222999999999998</v>
      </c>
      <c r="D1241" s="5">
        <v>326.67273</v>
      </c>
      <c r="E1241" s="6">
        <f t="shared" si="76"/>
        <v>612.78112845950056</v>
      </c>
      <c r="F1241" s="5">
        <v>3234.75531</v>
      </c>
      <c r="G1241" s="5">
        <v>3183.1108300000001</v>
      </c>
      <c r="H1241" s="6">
        <f t="shared" si="77"/>
        <v>-1.5965498175501858E-2</v>
      </c>
      <c r="I1241" s="5">
        <v>1985.51936</v>
      </c>
      <c r="J1241" s="6">
        <f t="shared" si="78"/>
        <v>0.60316282687870637</v>
      </c>
      <c r="K1241" s="5">
        <v>22284.917539999999</v>
      </c>
      <c r="L1241" s="5">
        <v>26041.464459999999</v>
      </c>
      <c r="M1241" s="6">
        <f t="shared" si="79"/>
        <v>0.16856902940103957</v>
      </c>
    </row>
    <row r="1242" spans="1:13" x14ac:dyDescent="0.2">
      <c r="A1242" s="1" t="s">
        <v>25</v>
      </c>
      <c r="B1242" s="1" t="s">
        <v>90</v>
      </c>
      <c r="C1242" s="5">
        <v>844.21335999999997</v>
      </c>
      <c r="D1242" s="5">
        <v>1006.28077</v>
      </c>
      <c r="E1242" s="6">
        <f t="shared" si="76"/>
        <v>0.19197446721288558</v>
      </c>
      <c r="F1242" s="5">
        <v>11883.23573</v>
      </c>
      <c r="G1242" s="5">
        <v>10322.04248</v>
      </c>
      <c r="H1242" s="6">
        <f t="shared" si="77"/>
        <v>-0.13137779014672468</v>
      </c>
      <c r="I1242" s="5">
        <v>9424.6913100000002</v>
      </c>
      <c r="J1242" s="6">
        <f t="shared" si="78"/>
        <v>9.5212791643146222E-2</v>
      </c>
      <c r="K1242" s="5">
        <v>80811.839049999995</v>
      </c>
      <c r="L1242" s="5">
        <v>66338.583259999999</v>
      </c>
      <c r="M1242" s="6">
        <f t="shared" si="79"/>
        <v>-0.17909821085800415</v>
      </c>
    </row>
    <row r="1243" spans="1:13" x14ac:dyDescent="0.2">
      <c r="A1243" s="1" t="s">
        <v>26</v>
      </c>
      <c r="B1243" s="1" t="s">
        <v>90</v>
      </c>
      <c r="C1243" s="5">
        <v>30.154730000000001</v>
      </c>
      <c r="D1243" s="5">
        <v>46.362400000000001</v>
      </c>
      <c r="E1243" s="6">
        <f t="shared" si="76"/>
        <v>0.53748350590438054</v>
      </c>
      <c r="F1243" s="5">
        <v>1525.5742</v>
      </c>
      <c r="G1243" s="5">
        <v>813.57061999999996</v>
      </c>
      <c r="H1243" s="6">
        <f t="shared" si="77"/>
        <v>-0.46671186494894845</v>
      </c>
      <c r="I1243" s="5">
        <v>1356.31583</v>
      </c>
      <c r="J1243" s="6">
        <f t="shared" si="78"/>
        <v>-0.4001613768675103</v>
      </c>
      <c r="K1243" s="5">
        <v>9993.9017000000003</v>
      </c>
      <c r="L1243" s="5">
        <v>11850.378269999999</v>
      </c>
      <c r="M1243" s="6">
        <f t="shared" si="79"/>
        <v>0.18576093959379247</v>
      </c>
    </row>
    <row r="1244" spans="1:13" x14ac:dyDescent="0.2">
      <c r="A1244" s="1" t="s">
        <v>27</v>
      </c>
      <c r="B1244" s="1" t="s">
        <v>90</v>
      </c>
      <c r="C1244" s="5">
        <v>0</v>
      </c>
      <c r="D1244" s="5">
        <v>0</v>
      </c>
      <c r="E1244" s="6" t="str">
        <f t="shared" si="76"/>
        <v/>
      </c>
      <c r="F1244" s="5">
        <v>0</v>
      </c>
      <c r="G1244" s="5">
        <v>0</v>
      </c>
      <c r="H1244" s="6" t="str">
        <f t="shared" si="77"/>
        <v/>
      </c>
      <c r="I1244" s="5">
        <v>0</v>
      </c>
      <c r="J1244" s="6" t="str">
        <f t="shared" si="78"/>
        <v/>
      </c>
      <c r="K1244" s="5">
        <v>0</v>
      </c>
      <c r="L1244" s="5">
        <v>1.4779500000000001</v>
      </c>
      <c r="M1244" s="6" t="str">
        <f t="shared" si="79"/>
        <v/>
      </c>
    </row>
    <row r="1245" spans="1:13" x14ac:dyDescent="0.2">
      <c r="A1245" s="1" t="s">
        <v>28</v>
      </c>
      <c r="B1245" s="1" t="s">
        <v>90</v>
      </c>
      <c r="C1245" s="5">
        <v>2148.9705100000001</v>
      </c>
      <c r="D1245" s="5">
        <v>1841.5059699999999</v>
      </c>
      <c r="E1245" s="6">
        <f t="shared" si="76"/>
        <v>-0.14307527188914293</v>
      </c>
      <c r="F1245" s="5">
        <v>37530.313000000002</v>
      </c>
      <c r="G1245" s="5">
        <v>34202.143250000001</v>
      </c>
      <c r="H1245" s="6">
        <f t="shared" si="77"/>
        <v>-8.8679509547389124E-2</v>
      </c>
      <c r="I1245" s="5">
        <v>29724.148010000001</v>
      </c>
      <c r="J1245" s="6">
        <f t="shared" si="78"/>
        <v>0.15065176093503108</v>
      </c>
      <c r="K1245" s="5">
        <v>325568.37683999998</v>
      </c>
      <c r="L1245" s="5">
        <v>298073.84360999998</v>
      </c>
      <c r="M1245" s="6">
        <f t="shared" si="79"/>
        <v>-8.4450871724289556E-2</v>
      </c>
    </row>
    <row r="1246" spans="1:13" x14ac:dyDescent="0.2">
      <c r="A1246" s="1" t="s">
        <v>29</v>
      </c>
      <c r="B1246" s="1" t="s">
        <v>90</v>
      </c>
      <c r="C1246" s="5">
        <v>29.023199999999999</v>
      </c>
      <c r="D1246" s="5">
        <v>36.475000000000001</v>
      </c>
      <c r="E1246" s="6">
        <f t="shared" ref="E1246:E1306" si="80">IF(C1246=0,"",(D1246/C1246-1))</f>
        <v>0.25675321811516305</v>
      </c>
      <c r="F1246" s="5">
        <v>6033.3533200000002</v>
      </c>
      <c r="G1246" s="5">
        <v>1635.72883</v>
      </c>
      <c r="H1246" s="6">
        <f t="shared" ref="H1246:H1306" si="81">IF(F1246=0,"",(G1246/F1246-1))</f>
        <v>-0.728885622431938</v>
      </c>
      <c r="I1246" s="5">
        <v>2611.78937</v>
      </c>
      <c r="J1246" s="6">
        <f t="shared" ref="J1246:J1306" si="82">IF(I1246=0,"",(G1246/I1246-1))</f>
        <v>-0.37371334427324054</v>
      </c>
      <c r="K1246" s="5">
        <v>43383.090929999998</v>
      </c>
      <c r="L1246" s="5">
        <v>25886.75706</v>
      </c>
      <c r="M1246" s="6">
        <f t="shared" ref="M1246:M1306" si="83">IF(K1246=0,"",(L1246/K1246-1))</f>
        <v>-0.40329846248693735</v>
      </c>
    </row>
    <row r="1247" spans="1:13" x14ac:dyDescent="0.2">
      <c r="A1247" s="1" t="s">
        <v>30</v>
      </c>
      <c r="B1247" s="1" t="s">
        <v>90</v>
      </c>
      <c r="C1247" s="5">
        <v>0</v>
      </c>
      <c r="D1247" s="5">
        <v>16.423469999999998</v>
      </c>
      <c r="E1247" s="6" t="str">
        <f t="shared" si="80"/>
        <v/>
      </c>
      <c r="F1247" s="5">
        <v>436.26913000000002</v>
      </c>
      <c r="G1247" s="5">
        <v>579.38570000000004</v>
      </c>
      <c r="H1247" s="6">
        <f t="shared" si="81"/>
        <v>0.32804652027522563</v>
      </c>
      <c r="I1247" s="5">
        <v>597.98474999999996</v>
      </c>
      <c r="J1247" s="6">
        <f t="shared" si="82"/>
        <v>-3.110288347654333E-2</v>
      </c>
      <c r="K1247" s="5">
        <v>2313.8147600000002</v>
      </c>
      <c r="L1247" s="5">
        <v>2592.9834999999998</v>
      </c>
      <c r="M1247" s="6">
        <f t="shared" si="83"/>
        <v>0.12065302064198069</v>
      </c>
    </row>
    <row r="1248" spans="1:13" x14ac:dyDescent="0.2">
      <c r="A1248" s="1" t="s">
        <v>31</v>
      </c>
      <c r="B1248" s="1" t="s">
        <v>90</v>
      </c>
      <c r="C1248" s="5">
        <v>0</v>
      </c>
      <c r="D1248" s="5">
        <v>3.3279999999999997E-2</v>
      </c>
      <c r="E1248" s="6" t="str">
        <f t="shared" si="80"/>
        <v/>
      </c>
      <c r="F1248" s="5">
        <v>313.06333999999998</v>
      </c>
      <c r="G1248" s="5">
        <v>145.03052</v>
      </c>
      <c r="H1248" s="6">
        <f t="shared" si="81"/>
        <v>-0.53673745383282501</v>
      </c>
      <c r="I1248" s="5">
        <v>399.45235000000002</v>
      </c>
      <c r="J1248" s="6">
        <f t="shared" si="82"/>
        <v>-0.63692660714100202</v>
      </c>
      <c r="K1248" s="5">
        <v>2659.1927799999999</v>
      </c>
      <c r="L1248" s="5">
        <v>2027.6998799999999</v>
      </c>
      <c r="M1248" s="6">
        <f t="shared" si="83"/>
        <v>-0.23747541161720509</v>
      </c>
    </row>
    <row r="1249" spans="1:13" x14ac:dyDescent="0.2">
      <c r="A1249" s="1" t="s">
        <v>32</v>
      </c>
      <c r="B1249" s="1" t="s">
        <v>90</v>
      </c>
      <c r="C1249" s="5">
        <v>158.29094000000001</v>
      </c>
      <c r="D1249" s="5">
        <v>179.92538999999999</v>
      </c>
      <c r="E1249" s="6">
        <f t="shared" si="80"/>
        <v>0.13667522601103999</v>
      </c>
      <c r="F1249" s="5">
        <v>5661.5283399999998</v>
      </c>
      <c r="G1249" s="5">
        <v>3927.7299699999999</v>
      </c>
      <c r="H1249" s="6">
        <f t="shared" si="81"/>
        <v>-0.30624210740946323</v>
      </c>
      <c r="I1249" s="5">
        <v>2592.2011299999999</v>
      </c>
      <c r="J1249" s="6">
        <f t="shared" si="82"/>
        <v>0.51521034557993572</v>
      </c>
      <c r="K1249" s="5">
        <v>43762.97178</v>
      </c>
      <c r="L1249" s="5">
        <v>30953.651109999999</v>
      </c>
      <c r="M1249" s="6">
        <f t="shared" si="83"/>
        <v>-0.29269768822815534</v>
      </c>
    </row>
    <row r="1250" spans="1:13" x14ac:dyDescent="0.2">
      <c r="A1250" s="1" t="s">
        <v>33</v>
      </c>
      <c r="B1250" s="1" t="s">
        <v>90</v>
      </c>
      <c r="C1250" s="5">
        <v>164.57966999999999</v>
      </c>
      <c r="D1250" s="5">
        <v>21.396920000000001</v>
      </c>
      <c r="E1250" s="6">
        <f t="shared" si="80"/>
        <v>-0.86999050368736308</v>
      </c>
      <c r="F1250" s="5">
        <v>1828.9563499999999</v>
      </c>
      <c r="G1250" s="5">
        <v>1007.85705</v>
      </c>
      <c r="H1250" s="6">
        <f t="shared" si="81"/>
        <v>-0.44894417518493535</v>
      </c>
      <c r="I1250" s="5">
        <v>1144.85049</v>
      </c>
      <c r="J1250" s="6">
        <f t="shared" si="82"/>
        <v>-0.11966055061041203</v>
      </c>
      <c r="K1250" s="5">
        <v>15154.593199999999</v>
      </c>
      <c r="L1250" s="5">
        <v>15066.996929999999</v>
      </c>
      <c r="M1250" s="6">
        <f t="shared" si="83"/>
        <v>-5.7801795695842095E-3</v>
      </c>
    </row>
    <row r="1251" spans="1:13" x14ac:dyDescent="0.2">
      <c r="A1251" s="2" t="s">
        <v>34</v>
      </c>
      <c r="B1251" s="2" t="s">
        <v>90</v>
      </c>
      <c r="C1251" s="7">
        <v>10933.53334</v>
      </c>
      <c r="D1251" s="7">
        <v>17151.968870000001</v>
      </c>
      <c r="E1251" s="8">
        <f t="shared" si="80"/>
        <v>0.56874894296522083</v>
      </c>
      <c r="F1251" s="7">
        <v>397005.93336999998</v>
      </c>
      <c r="G1251" s="7">
        <v>370139.98787999997</v>
      </c>
      <c r="H1251" s="8">
        <f t="shared" si="81"/>
        <v>-6.7671395391870837E-2</v>
      </c>
      <c r="I1251" s="7">
        <v>310947.35923</v>
      </c>
      <c r="J1251" s="8">
        <f t="shared" si="82"/>
        <v>0.19036221692500899</v>
      </c>
      <c r="K1251" s="7">
        <v>3101668.36993</v>
      </c>
      <c r="L1251" s="7">
        <v>2693063.4606400002</v>
      </c>
      <c r="M1251" s="8">
        <f t="shared" si="83"/>
        <v>-0.13173713645576546</v>
      </c>
    </row>
    <row r="1252" spans="1:13" x14ac:dyDescent="0.2">
      <c r="A1252" s="1" t="s">
        <v>8</v>
      </c>
      <c r="B1252" s="1" t="s">
        <v>91</v>
      </c>
      <c r="C1252" s="5">
        <v>83.035120000000006</v>
      </c>
      <c r="D1252" s="5">
        <v>694.4932</v>
      </c>
      <c r="E1252" s="6">
        <f t="shared" si="80"/>
        <v>7.3638489352457128</v>
      </c>
      <c r="F1252" s="5">
        <v>6593.2313299999996</v>
      </c>
      <c r="G1252" s="5">
        <v>5439.4157400000004</v>
      </c>
      <c r="H1252" s="6">
        <f t="shared" si="81"/>
        <v>-0.17500001626668227</v>
      </c>
      <c r="I1252" s="5">
        <v>6843.2933400000002</v>
      </c>
      <c r="J1252" s="6">
        <f t="shared" si="82"/>
        <v>-0.20514648872263597</v>
      </c>
      <c r="K1252" s="5">
        <v>79171.813370000003</v>
      </c>
      <c r="L1252" s="5">
        <v>64800.987240000002</v>
      </c>
      <c r="M1252" s="6">
        <f t="shared" si="83"/>
        <v>-0.18151442436766807</v>
      </c>
    </row>
    <row r="1253" spans="1:13" x14ac:dyDescent="0.2">
      <c r="A1253" s="1" t="s">
        <v>10</v>
      </c>
      <c r="B1253" s="1" t="s">
        <v>91</v>
      </c>
      <c r="C1253" s="5">
        <v>30.825800000000001</v>
      </c>
      <c r="D1253" s="5">
        <v>16.95909</v>
      </c>
      <c r="E1253" s="6">
        <f t="shared" si="80"/>
        <v>-0.4498410422438347</v>
      </c>
      <c r="F1253" s="5">
        <v>2287.8691899999999</v>
      </c>
      <c r="G1253" s="5">
        <v>464.14631000000003</v>
      </c>
      <c r="H1253" s="6">
        <f t="shared" si="81"/>
        <v>-0.79712725184257582</v>
      </c>
      <c r="I1253" s="5">
        <v>2047.71569</v>
      </c>
      <c r="J1253" s="6">
        <f t="shared" si="82"/>
        <v>-0.77333459314364095</v>
      </c>
      <c r="K1253" s="5">
        <v>19400.974760000001</v>
      </c>
      <c r="L1253" s="5">
        <v>10497.810750000001</v>
      </c>
      <c r="M1253" s="6">
        <f t="shared" si="83"/>
        <v>-0.45890292215400008</v>
      </c>
    </row>
    <row r="1254" spans="1:13" x14ac:dyDescent="0.2">
      <c r="A1254" s="1" t="s">
        <v>11</v>
      </c>
      <c r="B1254" s="1" t="s">
        <v>91</v>
      </c>
      <c r="C1254" s="5">
        <v>0.19825000000000001</v>
      </c>
      <c r="D1254" s="5">
        <v>9.5939999999999998E-2</v>
      </c>
      <c r="E1254" s="6">
        <f t="shared" si="80"/>
        <v>-0.51606557377049178</v>
      </c>
      <c r="F1254" s="5">
        <v>429.77722</v>
      </c>
      <c r="G1254" s="5">
        <v>514.51769999999999</v>
      </c>
      <c r="H1254" s="6">
        <f t="shared" si="81"/>
        <v>0.1971730376961347</v>
      </c>
      <c r="I1254" s="5">
        <v>758.79326000000003</v>
      </c>
      <c r="J1254" s="6">
        <f t="shared" si="82"/>
        <v>-0.32192637030012627</v>
      </c>
      <c r="K1254" s="5">
        <v>6943.89138</v>
      </c>
      <c r="L1254" s="5">
        <v>5234.2666600000002</v>
      </c>
      <c r="M1254" s="6">
        <f t="shared" si="83"/>
        <v>-0.24620556780656322</v>
      </c>
    </row>
    <row r="1255" spans="1:13" x14ac:dyDescent="0.2">
      <c r="A1255" s="1" t="s">
        <v>12</v>
      </c>
      <c r="B1255" s="1" t="s">
        <v>91</v>
      </c>
      <c r="C1255" s="5">
        <v>94.840900000000005</v>
      </c>
      <c r="D1255" s="5">
        <v>8.3946900000000007</v>
      </c>
      <c r="E1255" s="6">
        <f t="shared" si="80"/>
        <v>-0.91148660546241123</v>
      </c>
      <c r="F1255" s="5">
        <v>2001.3727799999999</v>
      </c>
      <c r="G1255" s="5">
        <v>1984.06979</v>
      </c>
      <c r="H1255" s="6">
        <f t="shared" si="81"/>
        <v>-8.645560773540617E-3</v>
      </c>
      <c r="I1255" s="5">
        <v>1336.08583</v>
      </c>
      <c r="J1255" s="6">
        <f t="shared" si="82"/>
        <v>0.48498677663545009</v>
      </c>
      <c r="K1255" s="5">
        <v>11275.730149999999</v>
      </c>
      <c r="L1255" s="5">
        <v>13397.003189999999</v>
      </c>
      <c r="M1255" s="6">
        <f t="shared" si="83"/>
        <v>0.18812733293373474</v>
      </c>
    </row>
    <row r="1256" spans="1:13" x14ac:dyDescent="0.2">
      <c r="A1256" s="1" t="s">
        <v>13</v>
      </c>
      <c r="B1256" s="1" t="s">
        <v>91</v>
      </c>
      <c r="C1256" s="5">
        <v>0</v>
      </c>
      <c r="D1256" s="5">
        <v>0</v>
      </c>
      <c r="E1256" s="6" t="str">
        <f t="shared" si="80"/>
        <v/>
      </c>
      <c r="F1256" s="5">
        <v>26.939440000000001</v>
      </c>
      <c r="G1256" s="5">
        <v>7.0097899999999997</v>
      </c>
      <c r="H1256" s="6">
        <f t="shared" si="81"/>
        <v>-0.73979451688676523</v>
      </c>
      <c r="I1256" s="5">
        <v>19.360189999999999</v>
      </c>
      <c r="J1256" s="6">
        <f t="shared" si="82"/>
        <v>-0.63792762364418942</v>
      </c>
      <c r="K1256" s="5">
        <v>393.14697999999999</v>
      </c>
      <c r="L1256" s="5">
        <v>109.41247</v>
      </c>
      <c r="M1256" s="6">
        <f t="shared" si="83"/>
        <v>-0.72170085091331493</v>
      </c>
    </row>
    <row r="1257" spans="1:13" x14ac:dyDescent="0.2">
      <c r="A1257" s="1" t="s">
        <v>14</v>
      </c>
      <c r="B1257" s="1" t="s">
        <v>91</v>
      </c>
      <c r="C1257" s="5">
        <v>3.15177</v>
      </c>
      <c r="D1257" s="5">
        <v>18.41085</v>
      </c>
      <c r="E1257" s="6">
        <f t="shared" si="80"/>
        <v>4.8414319572811468</v>
      </c>
      <c r="F1257" s="5">
        <v>763.32370000000003</v>
      </c>
      <c r="G1257" s="5">
        <v>553.65382999999997</v>
      </c>
      <c r="H1257" s="6">
        <f t="shared" si="81"/>
        <v>-0.27468015207702845</v>
      </c>
      <c r="I1257" s="5">
        <v>351.47449999999998</v>
      </c>
      <c r="J1257" s="6">
        <f t="shared" si="82"/>
        <v>0.57523185892575412</v>
      </c>
      <c r="K1257" s="5">
        <v>10569.692719999999</v>
      </c>
      <c r="L1257" s="5">
        <v>4686.1577200000002</v>
      </c>
      <c r="M1257" s="6">
        <f t="shared" si="83"/>
        <v>-0.55664200992968882</v>
      </c>
    </row>
    <row r="1258" spans="1:13" x14ac:dyDescent="0.2">
      <c r="A1258" s="1" t="s">
        <v>15</v>
      </c>
      <c r="B1258" s="1" t="s">
        <v>91</v>
      </c>
      <c r="C1258" s="5">
        <v>0</v>
      </c>
      <c r="D1258" s="5">
        <v>0</v>
      </c>
      <c r="E1258" s="6" t="str">
        <f t="shared" si="80"/>
        <v/>
      </c>
      <c r="F1258" s="5">
        <v>0</v>
      </c>
      <c r="G1258" s="5">
        <v>9.59</v>
      </c>
      <c r="H1258" s="6" t="str">
        <f t="shared" si="81"/>
        <v/>
      </c>
      <c r="I1258" s="5">
        <v>0</v>
      </c>
      <c r="J1258" s="6" t="str">
        <f t="shared" si="82"/>
        <v/>
      </c>
      <c r="K1258" s="5">
        <v>37.607999999999997</v>
      </c>
      <c r="L1258" s="5">
        <v>20.58867</v>
      </c>
      <c r="M1258" s="6">
        <f t="shared" si="83"/>
        <v>-0.45254546904913839</v>
      </c>
    </row>
    <row r="1259" spans="1:13" x14ac:dyDescent="0.2">
      <c r="A1259" s="1" t="s">
        <v>16</v>
      </c>
      <c r="B1259" s="1" t="s">
        <v>91</v>
      </c>
      <c r="C1259" s="5">
        <v>0</v>
      </c>
      <c r="D1259" s="5">
        <v>0</v>
      </c>
      <c r="E1259" s="6" t="str">
        <f t="shared" si="80"/>
        <v/>
      </c>
      <c r="F1259" s="5">
        <v>63.475859999999997</v>
      </c>
      <c r="G1259" s="5">
        <v>0</v>
      </c>
      <c r="H1259" s="6">
        <f t="shared" si="81"/>
        <v>-1</v>
      </c>
      <c r="I1259" s="5">
        <v>0</v>
      </c>
      <c r="J1259" s="6" t="str">
        <f t="shared" si="82"/>
        <v/>
      </c>
      <c r="K1259" s="5">
        <v>86.655270000000002</v>
      </c>
      <c r="L1259" s="5">
        <v>10.00469</v>
      </c>
      <c r="M1259" s="6">
        <f t="shared" si="83"/>
        <v>-0.88454608704121518</v>
      </c>
    </row>
    <row r="1260" spans="1:13" x14ac:dyDescent="0.2">
      <c r="A1260" s="1" t="s">
        <v>17</v>
      </c>
      <c r="B1260" s="1" t="s">
        <v>91</v>
      </c>
      <c r="C1260" s="5">
        <v>0</v>
      </c>
      <c r="D1260" s="5">
        <v>0</v>
      </c>
      <c r="E1260" s="6" t="str">
        <f t="shared" si="80"/>
        <v/>
      </c>
      <c r="F1260" s="5">
        <v>64.356380000000001</v>
      </c>
      <c r="G1260" s="5">
        <v>43.156210000000002</v>
      </c>
      <c r="H1260" s="6">
        <f t="shared" si="81"/>
        <v>-0.32941831097398577</v>
      </c>
      <c r="I1260" s="5">
        <v>104.18225</v>
      </c>
      <c r="J1260" s="6">
        <f t="shared" si="82"/>
        <v>-0.58576235395184884</v>
      </c>
      <c r="K1260" s="5">
        <v>565.26309000000003</v>
      </c>
      <c r="L1260" s="5">
        <v>662.47303999999997</v>
      </c>
      <c r="M1260" s="6">
        <f t="shared" si="83"/>
        <v>0.17197293033939287</v>
      </c>
    </row>
    <row r="1261" spans="1:13" x14ac:dyDescent="0.2">
      <c r="A1261" s="1" t="s">
        <v>18</v>
      </c>
      <c r="B1261" s="1" t="s">
        <v>91</v>
      </c>
      <c r="C1261" s="5">
        <v>733.77022999999997</v>
      </c>
      <c r="D1261" s="5">
        <v>434.21078999999997</v>
      </c>
      <c r="E1261" s="6">
        <f t="shared" si="80"/>
        <v>-0.40824692492634918</v>
      </c>
      <c r="F1261" s="5">
        <v>23584.814549999999</v>
      </c>
      <c r="G1261" s="5">
        <v>19589.234560000001</v>
      </c>
      <c r="H1261" s="6">
        <f t="shared" si="81"/>
        <v>-0.1694132460329224</v>
      </c>
      <c r="I1261" s="5">
        <v>19263.395759999999</v>
      </c>
      <c r="J1261" s="6">
        <f t="shared" si="82"/>
        <v>1.6914920092987895E-2</v>
      </c>
      <c r="K1261" s="5">
        <v>147101.66622000001</v>
      </c>
      <c r="L1261" s="5">
        <v>172064.64038999999</v>
      </c>
      <c r="M1261" s="6">
        <f t="shared" si="83"/>
        <v>0.16969878595845578</v>
      </c>
    </row>
    <row r="1262" spans="1:13" x14ac:dyDescent="0.2">
      <c r="A1262" s="1" t="s">
        <v>19</v>
      </c>
      <c r="B1262" s="1" t="s">
        <v>91</v>
      </c>
      <c r="C1262" s="5">
        <v>1905.38231</v>
      </c>
      <c r="D1262" s="5">
        <v>1962.0524600000001</v>
      </c>
      <c r="E1262" s="6">
        <f t="shared" si="80"/>
        <v>2.9742141355348251E-2</v>
      </c>
      <c r="F1262" s="5">
        <v>36079.817360000001</v>
      </c>
      <c r="G1262" s="5">
        <v>33222.212500000001</v>
      </c>
      <c r="H1262" s="6">
        <f t="shared" si="81"/>
        <v>-7.920230946534923E-2</v>
      </c>
      <c r="I1262" s="5">
        <v>34681.191919999997</v>
      </c>
      <c r="J1262" s="6">
        <f t="shared" si="82"/>
        <v>-4.2068318279413819E-2</v>
      </c>
      <c r="K1262" s="5">
        <v>259619.68908000001</v>
      </c>
      <c r="L1262" s="5">
        <v>242827.84516999999</v>
      </c>
      <c r="M1262" s="6">
        <f t="shared" si="83"/>
        <v>-6.467862267882829E-2</v>
      </c>
    </row>
    <row r="1263" spans="1:13" x14ac:dyDescent="0.2">
      <c r="A1263" s="1" t="s">
        <v>20</v>
      </c>
      <c r="B1263" s="1" t="s">
        <v>91</v>
      </c>
      <c r="C1263" s="5">
        <v>0</v>
      </c>
      <c r="D1263" s="5">
        <v>0.09</v>
      </c>
      <c r="E1263" s="6" t="str">
        <f t="shared" si="80"/>
        <v/>
      </c>
      <c r="F1263" s="5">
        <v>393.20348000000001</v>
      </c>
      <c r="G1263" s="5">
        <v>262.16054000000003</v>
      </c>
      <c r="H1263" s="6">
        <f t="shared" si="81"/>
        <v>-0.33327004125192372</v>
      </c>
      <c r="I1263" s="5">
        <v>492.4615</v>
      </c>
      <c r="J1263" s="6">
        <f t="shared" si="82"/>
        <v>-0.46765272006034986</v>
      </c>
      <c r="K1263" s="5">
        <v>4712.1045299999996</v>
      </c>
      <c r="L1263" s="5">
        <v>4142.0348899999999</v>
      </c>
      <c r="M1263" s="6">
        <f t="shared" si="83"/>
        <v>-0.12097983743157747</v>
      </c>
    </row>
    <row r="1264" spans="1:13" x14ac:dyDescent="0.2">
      <c r="A1264" s="1" t="s">
        <v>21</v>
      </c>
      <c r="B1264" s="1" t="s">
        <v>91</v>
      </c>
      <c r="C1264" s="5">
        <v>6.8380799999999997</v>
      </c>
      <c r="D1264" s="5">
        <v>191.22154</v>
      </c>
      <c r="E1264" s="6">
        <f t="shared" si="80"/>
        <v>26.964215101314991</v>
      </c>
      <c r="F1264" s="5">
        <v>5159.0296699999999</v>
      </c>
      <c r="G1264" s="5">
        <v>3162.3783899999999</v>
      </c>
      <c r="H1264" s="6">
        <f t="shared" si="81"/>
        <v>-0.38702070112343434</v>
      </c>
      <c r="I1264" s="5">
        <v>3983.9000700000001</v>
      </c>
      <c r="J1264" s="6">
        <f t="shared" si="82"/>
        <v>-0.20621041330486989</v>
      </c>
      <c r="K1264" s="5">
        <v>44328.626830000001</v>
      </c>
      <c r="L1264" s="5">
        <v>31502.606319999999</v>
      </c>
      <c r="M1264" s="6">
        <f t="shared" si="83"/>
        <v>-0.28933945008465312</v>
      </c>
    </row>
    <row r="1265" spans="1:13" x14ac:dyDescent="0.2">
      <c r="A1265" s="1" t="s">
        <v>22</v>
      </c>
      <c r="B1265" s="1" t="s">
        <v>91</v>
      </c>
      <c r="C1265" s="5">
        <v>32.656550000000003</v>
      </c>
      <c r="D1265" s="5">
        <v>0</v>
      </c>
      <c r="E1265" s="6">
        <f t="shared" si="80"/>
        <v>-1</v>
      </c>
      <c r="F1265" s="5">
        <v>267.29921999999999</v>
      </c>
      <c r="G1265" s="5">
        <v>108.28715</v>
      </c>
      <c r="H1265" s="6">
        <f t="shared" si="81"/>
        <v>-0.59488415267354688</v>
      </c>
      <c r="I1265" s="5">
        <v>243.43405000000001</v>
      </c>
      <c r="J1265" s="6">
        <f t="shared" si="82"/>
        <v>-0.555168432682281</v>
      </c>
      <c r="K1265" s="5">
        <v>2867.8910000000001</v>
      </c>
      <c r="L1265" s="5">
        <v>2859.8160699999999</v>
      </c>
      <c r="M1265" s="6">
        <f t="shared" si="83"/>
        <v>-2.8156335090839812E-3</v>
      </c>
    </row>
    <row r="1266" spans="1:13" x14ac:dyDescent="0.2">
      <c r="A1266" s="1" t="s">
        <v>23</v>
      </c>
      <c r="B1266" s="1" t="s">
        <v>91</v>
      </c>
      <c r="C1266" s="5">
        <v>214.62226000000001</v>
      </c>
      <c r="D1266" s="5">
        <v>24.049790000000002</v>
      </c>
      <c r="E1266" s="6">
        <f t="shared" si="80"/>
        <v>-0.88794363641497387</v>
      </c>
      <c r="F1266" s="5">
        <v>1838.88877</v>
      </c>
      <c r="G1266" s="5">
        <v>975.23401999999999</v>
      </c>
      <c r="H1266" s="6">
        <f t="shared" si="81"/>
        <v>-0.46966122371827856</v>
      </c>
      <c r="I1266" s="5">
        <v>831.10089000000005</v>
      </c>
      <c r="J1266" s="6">
        <f t="shared" si="82"/>
        <v>0.17342434803553153</v>
      </c>
      <c r="K1266" s="5">
        <v>16126.04081</v>
      </c>
      <c r="L1266" s="5">
        <v>8673.9465600000003</v>
      </c>
      <c r="M1266" s="6">
        <f t="shared" si="83"/>
        <v>-0.4621155519697584</v>
      </c>
    </row>
    <row r="1267" spans="1:13" x14ac:dyDescent="0.2">
      <c r="A1267" s="1" t="s">
        <v>24</v>
      </c>
      <c r="B1267" s="1" t="s">
        <v>91</v>
      </c>
      <c r="C1267" s="5">
        <v>0</v>
      </c>
      <c r="D1267" s="5">
        <v>1.9337599999999999</v>
      </c>
      <c r="E1267" s="6" t="str">
        <f t="shared" si="80"/>
        <v/>
      </c>
      <c r="F1267" s="5">
        <v>1011.59458</v>
      </c>
      <c r="G1267" s="5">
        <v>509.64832999999999</v>
      </c>
      <c r="H1267" s="6">
        <f t="shared" si="81"/>
        <v>-0.49619309941340328</v>
      </c>
      <c r="I1267" s="5">
        <v>517.95784000000003</v>
      </c>
      <c r="J1267" s="6">
        <f t="shared" si="82"/>
        <v>-1.6042830821906384E-2</v>
      </c>
      <c r="K1267" s="5">
        <v>7186.6255499999997</v>
      </c>
      <c r="L1267" s="5">
        <v>5628.6902499999997</v>
      </c>
      <c r="M1267" s="6">
        <f t="shared" si="83"/>
        <v>-0.21678258998759159</v>
      </c>
    </row>
    <row r="1268" spans="1:13" x14ac:dyDescent="0.2">
      <c r="A1268" s="1" t="s">
        <v>25</v>
      </c>
      <c r="B1268" s="1" t="s">
        <v>91</v>
      </c>
      <c r="C1268" s="5">
        <v>0</v>
      </c>
      <c r="D1268" s="5">
        <v>50.96</v>
      </c>
      <c r="E1268" s="6" t="str">
        <f t="shared" si="80"/>
        <v/>
      </c>
      <c r="F1268" s="5">
        <v>62.4</v>
      </c>
      <c r="G1268" s="5">
        <v>661.98487999999998</v>
      </c>
      <c r="H1268" s="6">
        <f t="shared" si="81"/>
        <v>9.6087320512820504</v>
      </c>
      <c r="I1268" s="5">
        <v>674.73683000000005</v>
      </c>
      <c r="J1268" s="6">
        <f t="shared" si="82"/>
        <v>-1.8899146204898964E-2</v>
      </c>
      <c r="K1268" s="5">
        <v>760.07348999999999</v>
      </c>
      <c r="L1268" s="5">
        <v>3404.52691</v>
      </c>
      <c r="M1268" s="6">
        <f t="shared" si="83"/>
        <v>3.479207543470566</v>
      </c>
    </row>
    <row r="1269" spans="1:13" x14ac:dyDescent="0.2">
      <c r="A1269" s="1" t="s">
        <v>26</v>
      </c>
      <c r="B1269" s="1" t="s">
        <v>91</v>
      </c>
      <c r="C1269" s="5">
        <v>15.76276</v>
      </c>
      <c r="D1269" s="5">
        <v>95.905420000000007</v>
      </c>
      <c r="E1269" s="6">
        <f t="shared" si="80"/>
        <v>5.084303764061624</v>
      </c>
      <c r="F1269" s="5">
        <v>1843.63346</v>
      </c>
      <c r="G1269" s="5">
        <v>2096.3781300000001</v>
      </c>
      <c r="H1269" s="6">
        <f t="shared" si="81"/>
        <v>0.13709052015144052</v>
      </c>
      <c r="I1269" s="5">
        <v>3139.1417900000001</v>
      </c>
      <c r="J1269" s="6">
        <f t="shared" si="82"/>
        <v>-0.33218112775976261</v>
      </c>
      <c r="K1269" s="5">
        <v>19342.93707</v>
      </c>
      <c r="L1269" s="5">
        <v>20062.011269999999</v>
      </c>
      <c r="M1269" s="6">
        <f t="shared" si="83"/>
        <v>3.717502659486227E-2</v>
      </c>
    </row>
    <row r="1270" spans="1:13" x14ac:dyDescent="0.2">
      <c r="A1270" s="1" t="s">
        <v>27</v>
      </c>
      <c r="B1270" s="1" t="s">
        <v>91</v>
      </c>
      <c r="C1270" s="5">
        <v>0</v>
      </c>
      <c r="D1270" s="5">
        <v>0</v>
      </c>
      <c r="E1270" s="6" t="str">
        <f t="shared" si="80"/>
        <v/>
      </c>
      <c r="F1270" s="5">
        <v>20.029499999999999</v>
      </c>
      <c r="G1270" s="5">
        <v>18.686330000000002</v>
      </c>
      <c r="H1270" s="6">
        <f t="shared" si="81"/>
        <v>-6.7059587109014052E-2</v>
      </c>
      <c r="I1270" s="5">
        <v>10.4077</v>
      </c>
      <c r="J1270" s="6">
        <f t="shared" si="82"/>
        <v>0.79543318888899583</v>
      </c>
      <c r="K1270" s="5">
        <v>83.474040000000002</v>
      </c>
      <c r="L1270" s="5">
        <v>206.74048999999999</v>
      </c>
      <c r="M1270" s="6">
        <f t="shared" si="83"/>
        <v>1.4767040148050818</v>
      </c>
    </row>
    <row r="1271" spans="1:13" x14ac:dyDescent="0.2">
      <c r="A1271" s="1" t="s">
        <v>28</v>
      </c>
      <c r="B1271" s="1" t="s">
        <v>91</v>
      </c>
      <c r="C1271" s="5">
        <v>0</v>
      </c>
      <c r="D1271" s="5">
        <v>0</v>
      </c>
      <c r="E1271" s="6" t="str">
        <f t="shared" si="80"/>
        <v/>
      </c>
      <c r="F1271" s="5">
        <v>909.84037000000001</v>
      </c>
      <c r="G1271" s="5">
        <v>559.00283000000002</v>
      </c>
      <c r="H1271" s="6">
        <f t="shared" si="81"/>
        <v>-0.38560339985793335</v>
      </c>
      <c r="I1271" s="5">
        <v>520.32149000000004</v>
      </c>
      <c r="J1271" s="6">
        <f t="shared" si="82"/>
        <v>7.4341230841724393E-2</v>
      </c>
      <c r="K1271" s="5">
        <v>7405.7086900000004</v>
      </c>
      <c r="L1271" s="5">
        <v>9828.47696</v>
      </c>
      <c r="M1271" s="6">
        <f t="shared" si="83"/>
        <v>0.32714874044012654</v>
      </c>
    </row>
    <row r="1272" spans="1:13" x14ac:dyDescent="0.2">
      <c r="A1272" s="1" t="s">
        <v>29</v>
      </c>
      <c r="B1272" s="1" t="s">
        <v>91</v>
      </c>
      <c r="C1272" s="5">
        <v>0</v>
      </c>
      <c r="D1272" s="5">
        <v>0</v>
      </c>
      <c r="E1272" s="6" t="str">
        <f t="shared" si="80"/>
        <v/>
      </c>
      <c r="F1272" s="5">
        <v>0</v>
      </c>
      <c r="G1272" s="5">
        <v>0</v>
      </c>
      <c r="H1272" s="6" t="str">
        <f t="shared" si="81"/>
        <v/>
      </c>
      <c r="I1272" s="5">
        <v>0</v>
      </c>
      <c r="J1272" s="6" t="str">
        <f t="shared" si="82"/>
        <v/>
      </c>
      <c r="K1272" s="5">
        <v>501.33843000000002</v>
      </c>
      <c r="L1272" s="5">
        <v>1458.83077</v>
      </c>
      <c r="M1272" s="6">
        <f t="shared" si="83"/>
        <v>1.9098722194506412</v>
      </c>
    </row>
    <row r="1273" spans="1:13" x14ac:dyDescent="0.2">
      <c r="A1273" s="1" t="s">
        <v>30</v>
      </c>
      <c r="B1273" s="1" t="s">
        <v>91</v>
      </c>
      <c r="C1273" s="5">
        <v>0</v>
      </c>
      <c r="D1273" s="5">
        <v>0</v>
      </c>
      <c r="E1273" s="6" t="str">
        <f t="shared" si="80"/>
        <v/>
      </c>
      <c r="F1273" s="5">
        <v>0</v>
      </c>
      <c r="G1273" s="5">
        <v>0</v>
      </c>
      <c r="H1273" s="6" t="str">
        <f t="shared" si="81"/>
        <v/>
      </c>
      <c r="I1273" s="5">
        <v>0</v>
      </c>
      <c r="J1273" s="6" t="str">
        <f t="shared" si="82"/>
        <v/>
      </c>
      <c r="K1273" s="5">
        <v>21.797699999999999</v>
      </c>
      <c r="L1273" s="5">
        <v>14.586270000000001</v>
      </c>
      <c r="M1273" s="6">
        <f t="shared" si="83"/>
        <v>-0.3308344458360285</v>
      </c>
    </row>
    <row r="1274" spans="1:13" x14ac:dyDescent="0.2">
      <c r="A1274" s="1" t="s">
        <v>31</v>
      </c>
      <c r="B1274" s="1" t="s">
        <v>91</v>
      </c>
      <c r="C1274" s="5">
        <v>239.83537000000001</v>
      </c>
      <c r="D1274" s="5">
        <v>2.61558</v>
      </c>
      <c r="E1274" s="6">
        <f t="shared" si="80"/>
        <v>-0.98909426912302389</v>
      </c>
      <c r="F1274" s="5">
        <v>2807.0407300000002</v>
      </c>
      <c r="G1274" s="5">
        <v>3612.57449</v>
      </c>
      <c r="H1274" s="6">
        <f t="shared" si="81"/>
        <v>0.28696903161786325</v>
      </c>
      <c r="I1274" s="5">
        <v>2174.0355</v>
      </c>
      <c r="J1274" s="6">
        <f t="shared" si="82"/>
        <v>0.66169066236498897</v>
      </c>
      <c r="K1274" s="5">
        <v>20689.716929999999</v>
      </c>
      <c r="L1274" s="5">
        <v>19724.376110000001</v>
      </c>
      <c r="M1274" s="6">
        <f t="shared" si="83"/>
        <v>-4.6658000361535001E-2</v>
      </c>
    </row>
    <row r="1275" spans="1:13" x14ac:dyDescent="0.2">
      <c r="A1275" s="1" t="s">
        <v>41</v>
      </c>
      <c r="B1275" s="1" t="s">
        <v>91</v>
      </c>
      <c r="C1275" s="5">
        <v>0</v>
      </c>
      <c r="D1275" s="5">
        <v>0</v>
      </c>
      <c r="E1275" s="6" t="str">
        <f t="shared" si="80"/>
        <v/>
      </c>
      <c r="F1275" s="5">
        <v>0</v>
      </c>
      <c r="G1275" s="5">
        <v>0.36375999999999997</v>
      </c>
      <c r="H1275" s="6" t="str">
        <f t="shared" si="81"/>
        <v/>
      </c>
      <c r="I1275" s="5">
        <v>0</v>
      </c>
      <c r="J1275" s="6" t="str">
        <f t="shared" si="82"/>
        <v/>
      </c>
      <c r="K1275" s="5">
        <v>0</v>
      </c>
      <c r="L1275" s="5">
        <v>0.37875999999999999</v>
      </c>
      <c r="M1275" s="6" t="str">
        <f t="shared" si="83"/>
        <v/>
      </c>
    </row>
    <row r="1276" spans="1:13" x14ac:dyDescent="0.2">
      <c r="A1276" s="1" t="s">
        <v>32</v>
      </c>
      <c r="B1276" s="1" t="s">
        <v>91</v>
      </c>
      <c r="C1276" s="5">
        <v>0</v>
      </c>
      <c r="D1276" s="5">
        <v>0</v>
      </c>
      <c r="E1276" s="6" t="str">
        <f t="shared" si="80"/>
        <v/>
      </c>
      <c r="F1276" s="5">
        <v>0.41642000000000001</v>
      </c>
      <c r="G1276" s="5">
        <v>5.1256000000000004</v>
      </c>
      <c r="H1276" s="6">
        <f t="shared" si="81"/>
        <v>11.308726766245618</v>
      </c>
      <c r="I1276" s="5">
        <v>0</v>
      </c>
      <c r="J1276" s="6" t="str">
        <f t="shared" si="82"/>
        <v/>
      </c>
      <c r="K1276" s="5">
        <v>955.19667000000004</v>
      </c>
      <c r="L1276" s="5">
        <v>331.93200000000002</v>
      </c>
      <c r="M1276" s="6">
        <f t="shared" si="83"/>
        <v>-0.65249878854791232</v>
      </c>
    </row>
    <row r="1277" spans="1:13" x14ac:dyDescent="0.2">
      <c r="A1277" s="1" t="s">
        <v>33</v>
      </c>
      <c r="B1277" s="1" t="s">
        <v>91</v>
      </c>
      <c r="C1277" s="5">
        <v>0</v>
      </c>
      <c r="D1277" s="5">
        <v>0</v>
      </c>
      <c r="E1277" s="6" t="str">
        <f t="shared" si="80"/>
        <v/>
      </c>
      <c r="F1277" s="5">
        <v>0</v>
      </c>
      <c r="G1277" s="5">
        <v>0</v>
      </c>
      <c r="H1277" s="6" t="str">
        <f t="shared" si="81"/>
        <v/>
      </c>
      <c r="I1277" s="5">
        <v>0</v>
      </c>
      <c r="J1277" s="6" t="str">
        <f t="shared" si="82"/>
        <v/>
      </c>
      <c r="K1277" s="5">
        <v>32.705460000000002</v>
      </c>
      <c r="L1277" s="5">
        <v>7.96</v>
      </c>
      <c r="M1277" s="6">
        <f t="shared" si="83"/>
        <v>-0.75661556204988401</v>
      </c>
    </row>
    <row r="1278" spans="1:13" x14ac:dyDescent="0.2">
      <c r="A1278" s="2" t="s">
        <v>34</v>
      </c>
      <c r="B1278" s="2" t="s">
        <v>91</v>
      </c>
      <c r="C1278" s="7">
        <v>3360.9194000000002</v>
      </c>
      <c r="D1278" s="7">
        <v>3501.39311</v>
      </c>
      <c r="E1278" s="8">
        <f t="shared" si="80"/>
        <v>4.1796215047584795E-2</v>
      </c>
      <c r="F1278" s="7">
        <v>86334.847009999998</v>
      </c>
      <c r="G1278" s="7">
        <v>73801.80588</v>
      </c>
      <c r="H1278" s="8">
        <f t="shared" si="81"/>
        <v>-0.14516781536137224</v>
      </c>
      <c r="I1278" s="7">
        <v>78002.771399999998</v>
      </c>
      <c r="J1278" s="8">
        <f t="shared" si="82"/>
        <v>-5.3856618740600215E-2</v>
      </c>
      <c r="K1278" s="7">
        <v>661982.48407000001</v>
      </c>
      <c r="L1278" s="7">
        <v>622316.40789000003</v>
      </c>
      <c r="M1278" s="8">
        <f t="shared" si="83"/>
        <v>-5.9920129511773501E-2</v>
      </c>
    </row>
    <row r="1279" spans="1:13" x14ac:dyDescent="0.2">
      <c r="A1279" s="1" t="s">
        <v>8</v>
      </c>
      <c r="B1279" s="1" t="s">
        <v>92</v>
      </c>
      <c r="C1279" s="5">
        <v>237.55249000000001</v>
      </c>
      <c r="D1279" s="5">
        <v>263.92421000000002</v>
      </c>
      <c r="E1279" s="6">
        <f t="shared" si="80"/>
        <v>0.11101428572691452</v>
      </c>
      <c r="F1279" s="5">
        <v>6762.0665600000002</v>
      </c>
      <c r="G1279" s="5">
        <v>4949.8691900000003</v>
      </c>
      <c r="H1279" s="6">
        <f t="shared" si="81"/>
        <v>-0.26799460696228339</v>
      </c>
      <c r="I1279" s="5">
        <v>6055.9357099999997</v>
      </c>
      <c r="J1279" s="6">
        <f t="shared" si="82"/>
        <v>-0.18264172094389675</v>
      </c>
      <c r="K1279" s="5">
        <v>74001.578330000004</v>
      </c>
      <c r="L1279" s="5">
        <v>58121.896690000001</v>
      </c>
      <c r="M1279" s="6">
        <f t="shared" si="83"/>
        <v>-0.21458571558010175</v>
      </c>
    </row>
    <row r="1280" spans="1:13" x14ac:dyDescent="0.2">
      <c r="A1280" s="1" t="s">
        <v>10</v>
      </c>
      <c r="B1280" s="1" t="s">
        <v>92</v>
      </c>
      <c r="C1280" s="5">
        <v>1.4076200000000001</v>
      </c>
      <c r="D1280" s="5">
        <v>0.04</v>
      </c>
      <c r="E1280" s="6">
        <f t="shared" si="80"/>
        <v>-0.97158323979483097</v>
      </c>
      <c r="F1280" s="5">
        <v>1365.7893300000001</v>
      </c>
      <c r="G1280" s="5">
        <v>493.96336000000002</v>
      </c>
      <c r="H1280" s="6">
        <f t="shared" si="81"/>
        <v>-0.63833122052578928</v>
      </c>
      <c r="I1280" s="5">
        <v>941.74297999999999</v>
      </c>
      <c r="J1280" s="6">
        <f t="shared" si="82"/>
        <v>-0.47547964732373149</v>
      </c>
      <c r="K1280" s="5">
        <v>14284.82353</v>
      </c>
      <c r="L1280" s="5">
        <v>9292.35376</v>
      </c>
      <c r="M1280" s="6">
        <f t="shared" si="83"/>
        <v>-0.34949467590657735</v>
      </c>
    </row>
    <row r="1281" spans="1:13" x14ac:dyDescent="0.2">
      <c r="A1281" s="1" t="s">
        <v>11</v>
      </c>
      <c r="B1281" s="1" t="s">
        <v>92</v>
      </c>
      <c r="C1281" s="5">
        <v>132.85093000000001</v>
      </c>
      <c r="D1281" s="5">
        <v>2.5350700000000002</v>
      </c>
      <c r="E1281" s="6">
        <f t="shared" si="80"/>
        <v>-0.98091793561399987</v>
      </c>
      <c r="F1281" s="5">
        <v>1082.59464</v>
      </c>
      <c r="G1281" s="5">
        <v>848.76737000000003</v>
      </c>
      <c r="H1281" s="6">
        <f t="shared" si="81"/>
        <v>-0.21598783271271327</v>
      </c>
      <c r="I1281" s="5">
        <v>789.97672999999998</v>
      </c>
      <c r="J1281" s="6">
        <f t="shared" si="82"/>
        <v>7.4420723759800023E-2</v>
      </c>
      <c r="K1281" s="5">
        <v>8029.1740499999996</v>
      </c>
      <c r="L1281" s="5">
        <v>8221.6704499999996</v>
      </c>
      <c r="M1281" s="6">
        <f t="shared" si="83"/>
        <v>2.3974620403203195E-2</v>
      </c>
    </row>
    <row r="1282" spans="1:13" x14ac:dyDescent="0.2">
      <c r="A1282" s="1" t="s">
        <v>12</v>
      </c>
      <c r="B1282" s="1" t="s">
        <v>92</v>
      </c>
      <c r="C1282" s="5">
        <v>41.029649999999997</v>
      </c>
      <c r="D1282" s="5">
        <v>197.67312999999999</v>
      </c>
      <c r="E1282" s="6">
        <f t="shared" si="80"/>
        <v>3.8178117532077414</v>
      </c>
      <c r="F1282" s="5">
        <v>442.66651999999999</v>
      </c>
      <c r="G1282" s="5">
        <v>523.96856000000002</v>
      </c>
      <c r="H1282" s="6">
        <f t="shared" si="81"/>
        <v>0.18366430784058396</v>
      </c>
      <c r="I1282" s="5">
        <v>243.96657999999999</v>
      </c>
      <c r="J1282" s="6">
        <f t="shared" si="82"/>
        <v>1.1477062964935607</v>
      </c>
      <c r="K1282" s="5">
        <v>3953.1313399999999</v>
      </c>
      <c r="L1282" s="5">
        <v>2414.2645299999999</v>
      </c>
      <c r="M1282" s="6">
        <f t="shared" si="83"/>
        <v>-0.38927793631061092</v>
      </c>
    </row>
    <row r="1283" spans="1:13" x14ac:dyDescent="0.2">
      <c r="A1283" s="1" t="s">
        <v>13</v>
      </c>
      <c r="B1283" s="1" t="s">
        <v>92</v>
      </c>
      <c r="C1283" s="5">
        <v>0.86928000000000005</v>
      </c>
      <c r="D1283" s="5">
        <v>0</v>
      </c>
      <c r="E1283" s="6">
        <f t="shared" si="80"/>
        <v>-1</v>
      </c>
      <c r="F1283" s="5">
        <v>29.081240000000001</v>
      </c>
      <c r="G1283" s="5">
        <v>6.0448300000000001</v>
      </c>
      <c r="H1283" s="6">
        <f t="shared" si="81"/>
        <v>-0.79213988124302814</v>
      </c>
      <c r="I1283" s="5">
        <v>34.133749999999999</v>
      </c>
      <c r="J1283" s="6">
        <f t="shared" si="82"/>
        <v>-0.82290753286703044</v>
      </c>
      <c r="K1283" s="5">
        <v>1495.47126</v>
      </c>
      <c r="L1283" s="5">
        <v>195.96179000000001</v>
      </c>
      <c r="M1283" s="6">
        <f t="shared" si="83"/>
        <v>-0.86896318555797591</v>
      </c>
    </row>
    <row r="1284" spans="1:13" x14ac:dyDescent="0.2">
      <c r="A1284" s="1" t="s">
        <v>14</v>
      </c>
      <c r="B1284" s="1" t="s">
        <v>92</v>
      </c>
      <c r="C1284" s="5">
        <v>11.6503</v>
      </c>
      <c r="D1284" s="5">
        <v>8.5232200000000002</v>
      </c>
      <c r="E1284" s="6">
        <f t="shared" si="80"/>
        <v>-0.26841197222389124</v>
      </c>
      <c r="F1284" s="5">
        <v>553.45173999999997</v>
      </c>
      <c r="G1284" s="5">
        <v>126.89839000000001</v>
      </c>
      <c r="H1284" s="6">
        <f t="shared" si="81"/>
        <v>-0.77071462454883599</v>
      </c>
      <c r="I1284" s="5">
        <v>235.13126</v>
      </c>
      <c r="J1284" s="6">
        <f t="shared" si="82"/>
        <v>-0.46030829758663305</v>
      </c>
      <c r="K1284" s="5">
        <v>7851.4757300000001</v>
      </c>
      <c r="L1284" s="5">
        <v>4430.3471499999996</v>
      </c>
      <c r="M1284" s="6">
        <f t="shared" si="83"/>
        <v>-0.43573064448611631</v>
      </c>
    </row>
    <row r="1285" spans="1:13" x14ac:dyDescent="0.2">
      <c r="A1285" s="1" t="s">
        <v>15</v>
      </c>
      <c r="B1285" s="1" t="s">
        <v>92</v>
      </c>
      <c r="C1285" s="5">
        <v>0</v>
      </c>
      <c r="D1285" s="5">
        <v>0</v>
      </c>
      <c r="E1285" s="6" t="str">
        <f t="shared" si="80"/>
        <v/>
      </c>
      <c r="F1285" s="5">
        <v>729.87902999999994</v>
      </c>
      <c r="G1285" s="5">
        <v>651.71382000000006</v>
      </c>
      <c r="H1285" s="6">
        <f t="shared" si="81"/>
        <v>-0.1070933768298562</v>
      </c>
      <c r="I1285" s="5">
        <v>73.594319999999996</v>
      </c>
      <c r="J1285" s="6">
        <f t="shared" si="82"/>
        <v>7.8554907498296078</v>
      </c>
      <c r="K1285" s="5">
        <v>7071.0295599999999</v>
      </c>
      <c r="L1285" s="5">
        <v>3379.6243100000002</v>
      </c>
      <c r="M1285" s="6">
        <f t="shared" si="83"/>
        <v>-0.52204636095454249</v>
      </c>
    </row>
    <row r="1286" spans="1:13" x14ac:dyDescent="0.2">
      <c r="A1286" s="1" t="s">
        <v>16</v>
      </c>
      <c r="B1286" s="1" t="s">
        <v>92</v>
      </c>
      <c r="C1286" s="5">
        <v>0</v>
      </c>
      <c r="D1286" s="5">
        <v>0</v>
      </c>
      <c r="E1286" s="6" t="str">
        <f t="shared" si="80"/>
        <v/>
      </c>
      <c r="F1286" s="5">
        <v>0.27949000000000002</v>
      </c>
      <c r="G1286" s="5">
        <v>0</v>
      </c>
      <c r="H1286" s="6">
        <f t="shared" si="81"/>
        <v>-1</v>
      </c>
      <c r="I1286" s="5">
        <v>0</v>
      </c>
      <c r="J1286" s="6" t="str">
        <f t="shared" si="82"/>
        <v/>
      </c>
      <c r="K1286" s="5">
        <v>85.623620000000003</v>
      </c>
      <c r="L1286" s="5">
        <v>2.1737099999999998</v>
      </c>
      <c r="M1286" s="6">
        <f t="shared" si="83"/>
        <v>-0.97461319668568092</v>
      </c>
    </row>
    <row r="1287" spans="1:13" x14ac:dyDescent="0.2">
      <c r="A1287" s="1" t="s">
        <v>17</v>
      </c>
      <c r="B1287" s="1" t="s">
        <v>92</v>
      </c>
      <c r="C1287" s="5">
        <v>1.32501</v>
      </c>
      <c r="D1287" s="5">
        <v>0</v>
      </c>
      <c r="E1287" s="6">
        <f t="shared" si="80"/>
        <v>-1</v>
      </c>
      <c r="F1287" s="5">
        <v>9.0502599999999997</v>
      </c>
      <c r="G1287" s="5">
        <v>177.96122</v>
      </c>
      <c r="H1287" s="6">
        <f t="shared" si="81"/>
        <v>18.663658281640529</v>
      </c>
      <c r="I1287" s="5">
        <v>54.811669999999999</v>
      </c>
      <c r="J1287" s="6">
        <f t="shared" si="82"/>
        <v>2.2467760971340591</v>
      </c>
      <c r="K1287" s="5">
        <v>210.06623999999999</v>
      </c>
      <c r="L1287" s="5">
        <v>849.62276999999995</v>
      </c>
      <c r="M1287" s="6">
        <f t="shared" si="83"/>
        <v>3.0445469486196357</v>
      </c>
    </row>
    <row r="1288" spans="1:13" x14ac:dyDescent="0.2">
      <c r="A1288" s="1" t="s">
        <v>18</v>
      </c>
      <c r="B1288" s="1" t="s">
        <v>92</v>
      </c>
      <c r="C1288" s="5">
        <v>591.70943</v>
      </c>
      <c r="D1288" s="5">
        <v>21.81222</v>
      </c>
      <c r="E1288" s="6">
        <f t="shared" si="80"/>
        <v>-0.96313694037291242</v>
      </c>
      <c r="F1288" s="5">
        <v>7508.7758700000004</v>
      </c>
      <c r="G1288" s="5">
        <v>1831.37761</v>
      </c>
      <c r="H1288" s="6">
        <f t="shared" si="81"/>
        <v>-0.75610170796055476</v>
      </c>
      <c r="I1288" s="5">
        <v>1982.3725400000001</v>
      </c>
      <c r="J1288" s="6">
        <f t="shared" si="82"/>
        <v>-7.616879620416861E-2</v>
      </c>
      <c r="K1288" s="5">
        <v>34801.455479999997</v>
      </c>
      <c r="L1288" s="5">
        <v>21765.596010000001</v>
      </c>
      <c r="M1288" s="6">
        <f t="shared" si="83"/>
        <v>-0.37457799652924162</v>
      </c>
    </row>
    <row r="1289" spans="1:13" x14ac:dyDescent="0.2">
      <c r="A1289" s="1" t="s">
        <v>19</v>
      </c>
      <c r="B1289" s="1" t="s">
        <v>92</v>
      </c>
      <c r="C1289" s="5">
        <v>3352.12788</v>
      </c>
      <c r="D1289" s="5">
        <v>468.10948000000002</v>
      </c>
      <c r="E1289" s="6">
        <f t="shared" si="80"/>
        <v>-0.86035452800207612</v>
      </c>
      <c r="F1289" s="5">
        <v>42449.320330000002</v>
      </c>
      <c r="G1289" s="5">
        <v>18917.223440000002</v>
      </c>
      <c r="H1289" s="6">
        <f t="shared" si="81"/>
        <v>-0.55435744805952236</v>
      </c>
      <c r="I1289" s="5">
        <v>32715.233670000001</v>
      </c>
      <c r="J1289" s="6">
        <f t="shared" si="82"/>
        <v>-0.42176101718181613</v>
      </c>
      <c r="K1289" s="5">
        <v>436674.11115999997</v>
      </c>
      <c r="L1289" s="5">
        <v>319309.10288000002</v>
      </c>
      <c r="M1289" s="6">
        <f t="shared" si="83"/>
        <v>-0.26877024600388255</v>
      </c>
    </row>
    <row r="1290" spans="1:13" x14ac:dyDescent="0.2">
      <c r="A1290" s="1" t="s">
        <v>20</v>
      </c>
      <c r="B1290" s="1" t="s">
        <v>92</v>
      </c>
      <c r="C1290" s="5">
        <v>34.760919999999999</v>
      </c>
      <c r="D1290" s="5">
        <v>11.309559999999999</v>
      </c>
      <c r="E1290" s="6">
        <f t="shared" si="80"/>
        <v>-0.67464727630914256</v>
      </c>
      <c r="F1290" s="5">
        <v>1585.36823</v>
      </c>
      <c r="G1290" s="5">
        <v>849.25851999999998</v>
      </c>
      <c r="H1290" s="6">
        <f t="shared" si="81"/>
        <v>-0.46431465956650342</v>
      </c>
      <c r="I1290" s="5">
        <v>1228.24973</v>
      </c>
      <c r="J1290" s="6">
        <f t="shared" si="82"/>
        <v>-0.30856201368755853</v>
      </c>
      <c r="K1290" s="5">
        <v>19721.077669999999</v>
      </c>
      <c r="L1290" s="5">
        <v>13943.87621</v>
      </c>
      <c r="M1290" s="6">
        <f t="shared" si="83"/>
        <v>-0.29294552542574104</v>
      </c>
    </row>
    <row r="1291" spans="1:13" x14ac:dyDescent="0.2">
      <c r="A1291" s="1" t="s">
        <v>21</v>
      </c>
      <c r="B1291" s="1" t="s">
        <v>92</v>
      </c>
      <c r="C1291" s="5">
        <v>601.35283000000004</v>
      </c>
      <c r="D1291" s="5">
        <v>578.98510999999996</v>
      </c>
      <c r="E1291" s="6">
        <f t="shared" si="80"/>
        <v>-3.7195667641574226E-2</v>
      </c>
      <c r="F1291" s="5">
        <v>9982.0869000000002</v>
      </c>
      <c r="G1291" s="5">
        <v>8035.7955000000002</v>
      </c>
      <c r="H1291" s="6">
        <f t="shared" si="81"/>
        <v>-0.19497840676983091</v>
      </c>
      <c r="I1291" s="5">
        <v>8633.5121299999992</v>
      </c>
      <c r="J1291" s="6">
        <f t="shared" si="82"/>
        <v>-6.9232152685931192E-2</v>
      </c>
      <c r="K1291" s="5">
        <v>77444.818679999997</v>
      </c>
      <c r="L1291" s="5">
        <v>75779.311990000002</v>
      </c>
      <c r="M1291" s="6">
        <f t="shared" si="83"/>
        <v>-2.1505721343113016E-2</v>
      </c>
    </row>
    <row r="1292" spans="1:13" x14ac:dyDescent="0.2">
      <c r="A1292" s="1" t="s">
        <v>22</v>
      </c>
      <c r="B1292" s="1" t="s">
        <v>92</v>
      </c>
      <c r="C1292" s="5">
        <v>79.989999999999995</v>
      </c>
      <c r="D1292" s="5">
        <v>7.6124999999999998</v>
      </c>
      <c r="E1292" s="6">
        <f t="shared" si="80"/>
        <v>-0.9048318539817477</v>
      </c>
      <c r="F1292" s="5">
        <v>907.67488000000003</v>
      </c>
      <c r="G1292" s="5">
        <v>681.61567000000002</v>
      </c>
      <c r="H1292" s="6">
        <f t="shared" si="81"/>
        <v>-0.24905306402221905</v>
      </c>
      <c r="I1292" s="5">
        <v>368.56902000000002</v>
      </c>
      <c r="J1292" s="6">
        <f t="shared" si="82"/>
        <v>0.84935692641774385</v>
      </c>
      <c r="K1292" s="5">
        <v>6534.6913800000002</v>
      </c>
      <c r="L1292" s="5">
        <v>9220.6547800000008</v>
      </c>
      <c r="M1292" s="6">
        <f t="shared" si="83"/>
        <v>0.41103140818870632</v>
      </c>
    </row>
    <row r="1293" spans="1:13" x14ac:dyDescent="0.2">
      <c r="A1293" s="1" t="s">
        <v>23</v>
      </c>
      <c r="B1293" s="1" t="s">
        <v>92</v>
      </c>
      <c r="C1293" s="5">
        <v>195.32751999999999</v>
      </c>
      <c r="D1293" s="5">
        <v>92.076930000000004</v>
      </c>
      <c r="E1293" s="6">
        <f t="shared" si="80"/>
        <v>-0.5286023700091006</v>
      </c>
      <c r="F1293" s="5">
        <v>2971.5994999999998</v>
      </c>
      <c r="G1293" s="5">
        <v>2491.5828499999998</v>
      </c>
      <c r="H1293" s="6">
        <f t="shared" si="81"/>
        <v>-0.16153477277136441</v>
      </c>
      <c r="I1293" s="5">
        <v>3895.69938</v>
      </c>
      <c r="J1293" s="6">
        <f t="shared" si="82"/>
        <v>-0.36042733102265201</v>
      </c>
      <c r="K1293" s="5">
        <v>21850.183529999998</v>
      </c>
      <c r="L1293" s="5">
        <v>29953.356830000001</v>
      </c>
      <c r="M1293" s="6">
        <f t="shared" si="83"/>
        <v>0.37085149828945174</v>
      </c>
    </row>
    <row r="1294" spans="1:13" x14ac:dyDescent="0.2">
      <c r="A1294" s="1" t="s">
        <v>24</v>
      </c>
      <c r="B1294" s="1" t="s">
        <v>92</v>
      </c>
      <c r="C1294" s="5">
        <v>3.5806800000000001</v>
      </c>
      <c r="D1294" s="5">
        <v>229.49996999999999</v>
      </c>
      <c r="E1294" s="6">
        <f t="shared" si="80"/>
        <v>63.093962599282818</v>
      </c>
      <c r="F1294" s="5">
        <v>5445.2799199999999</v>
      </c>
      <c r="G1294" s="5">
        <v>5006.1086400000004</v>
      </c>
      <c r="H1294" s="6">
        <f t="shared" si="81"/>
        <v>-8.0651736265561769E-2</v>
      </c>
      <c r="I1294" s="5">
        <v>4724.0513000000001</v>
      </c>
      <c r="J1294" s="6">
        <f t="shared" si="82"/>
        <v>5.9706663219343259E-2</v>
      </c>
      <c r="K1294" s="5">
        <v>54974.34287</v>
      </c>
      <c r="L1294" s="5">
        <v>45039.971749999997</v>
      </c>
      <c r="M1294" s="6">
        <f t="shared" si="83"/>
        <v>-0.1807092290942377</v>
      </c>
    </row>
    <row r="1295" spans="1:13" x14ac:dyDescent="0.2">
      <c r="A1295" s="1" t="s">
        <v>25</v>
      </c>
      <c r="B1295" s="1" t="s">
        <v>92</v>
      </c>
      <c r="C1295" s="5">
        <v>113.00302000000001</v>
      </c>
      <c r="D1295" s="5">
        <v>81.166259999999994</v>
      </c>
      <c r="E1295" s="6">
        <f t="shared" si="80"/>
        <v>-0.28173370941767761</v>
      </c>
      <c r="F1295" s="5">
        <v>2647.2597900000001</v>
      </c>
      <c r="G1295" s="5">
        <v>1186.2446600000001</v>
      </c>
      <c r="H1295" s="6">
        <f t="shared" si="81"/>
        <v>-0.55189714871164952</v>
      </c>
      <c r="I1295" s="5">
        <v>2670.8769499999999</v>
      </c>
      <c r="J1295" s="6">
        <f t="shared" si="82"/>
        <v>-0.55585948652557726</v>
      </c>
      <c r="K1295" s="5">
        <v>18448.69555</v>
      </c>
      <c r="L1295" s="5">
        <v>16743.612710000001</v>
      </c>
      <c r="M1295" s="6">
        <f t="shared" si="83"/>
        <v>-9.2422948569932828E-2</v>
      </c>
    </row>
    <row r="1296" spans="1:13" x14ac:dyDescent="0.2">
      <c r="A1296" s="1" t="s">
        <v>26</v>
      </c>
      <c r="B1296" s="1" t="s">
        <v>92</v>
      </c>
      <c r="C1296" s="5">
        <v>111.74421</v>
      </c>
      <c r="D1296" s="5">
        <v>42.81767</v>
      </c>
      <c r="E1296" s="6">
        <f t="shared" si="80"/>
        <v>-0.61682426319896133</v>
      </c>
      <c r="F1296" s="5">
        <v>3944.57008</v>
      </c>
      <c r="G1296" s="5">
        <v>1630.98963</v>
      </c>
      <c r="H1296" s="6">
        <f t="shared" si="81"/>
        <v>-0.58652284103924446</v>
      </c>
      <c r="I1296" s="5">
        <v>3025.0326100000002</v>
      </c>
      <c r="J1296" s="6">
        <f t="shared" si="82"/>
        <v>-0.46083568666058117</v>
      </c>
      <c r="K1296" s="5">
        <v>29618.224139999998</v>
      </c>
      <c r="L1296" s="5">
        <v>28035.037369999998</v>
      </c>
      <c r="M1296" s="6">
        <f t="shared" si="83"/>
        <v>-5.3453129482596951E-2</v>
      </c>
    </row>
    <row r="1297" spans="1:13" x14ac:dyDescent="0.2">
      <c r="A1297" s="1" t="s">
        <v>27</v>
      </c>
      <c r="B1297" s="1" t="s">
        <v>92</v>
      </c>
      <c r="C1297" s="5">
        <v>1.79573</v>
      </c>
      <c r="D1297" s="5">
        <v>0</v>
      </c>
      <c r="E1297" s="6">
        <f t="shared" si="80"/>
        <v>-1</v>
      </c>
      <c r="F1297" s="5">
        <v>3.7583099999999998</v>
      </c>
      <c r="G1297" s="5">
        <v>0.61819000000000002</v>
      </c>
      <c r="H1297" s="6">
        <f t="shared" si="81"/>
        <v>-0.83551383467569196</v>
      </c>
      <c r="I1297" s="5">
        <v>7.6738499999999998</v>
      </c>
      <c r="J1297" s="6">
        <f t="shared" si="82"/>
        <v>-0.91944200108159524</v>
      </c>
      <c r="K1297" s="5">
        <v>22.038080000000001</v>
      </c>
      <c r="L1297" s="5">
        <v>37.723599999999998</v>
      </c>
      <c r="M1297" s="6">
        <f t="shared" si="83"/>
        <v>0.71174621382624959</v>
      </c>
    </row>
    <row r="1298" spans="1:13" x14ac:dyDescent="0.2">
      <c r="A1298" s="1" t="s">
        <v>28</v>
      </c>
      <c r="B1298" s="1" t="s">
        <v>92</v>
      </c>
      <c r="C1298" s="5">
        <v>83.037959999999998</v>
      </c>
      <c r="D1298" s="5">
        <v>58.989469999999997</v>
      </c>
      <c r="E1298" s="6">
        <f t="shared" si="80"/>
        <v>-0.28960839115026427</v>
      </c>
      <c r="F1298" s="5">
        <v>2591.0481100000002</v>
      </c>
      <c r="G1298" s="5">
        <v>1460.28351</v>
      </c>
      <c r="H1298" s="6">
        <f t="shared" si="81"/>
        <v>-0.43641204331014916</v>
      </c>
      <c r="I1298" s="5">
        <v>1860.7652700000001</v>
      </c>
      <c r="J1298" s="6">
        <f t="shared" si="82"/>
        <v>-0.2152242233110897</v>
      </c>
      <c r="K1298" s="5">
        <v>24693.95162</v>
      </c>
      <c r="L1298" s="5">
        <v>16981.56625</v>
      </c>
      <c r="M1298" s="6">
        <f t="shared" si="83"/>
        <v>-0.31231880132759404</v>
      </c>
    </row>
    <row r="1299" spans="1:13" x14ac:dyDescent="0.2">
      <c r="A1299" s="1" t="s">
        <v>29</v>
      </c>
      <c r="B1299" s="1" t="s">
        <v>92</v>
      </c>
      <c r="C1299" s="5">
        <v>218.50543999999999</v>
      </c>
      <c r="D1299" s="5">
        <v>26.6112</v>
      </c>
      <c r="E1299" s="6">
        <f t="shared" si="80"/>
        <v>-0.87821264312687131</v>
      </c>
      <c r="F1299" s="5">
        <v>3925.5940500000002</v>
      </c>
      <c r="G1299" s="5">
        <v>3274.2216800000001</v>
      </c>
      <c r="H1299" s="6">
        <f t="shared" si="81"/>
        <v>-0.16592963044663267</v>
      </c>
      <c r="I1299" s="5">
        <v>3597.36463</v>
      </c>
      <c r="J1299" s="6">
        <f t="shared" si="82"/>
        <v>-8.9827688665521821E-2</v>
      </c>
      <c r="K1299" s="5">
        <v>27942.7673</v>
      </c>
      <c r="L1299" s="5">
        <v>32261.424370000001</v>
      </c>
      <c r="M1299" s="6">
        <f t="shared" si="83"/>
        <v>0.1545536640531664</v>
      </c>
    </row>
    <row r="1300" spans="1:13" x14ac:dyDescent="0.2">
      <c r="A1300" s="1" t="s">
        <v>30</v>
      </c>
      <c r="B1300" s="1" t="s">
        <v>92</v>
      </c>
      <c r="C1300" s="5">
        <v>0</v>
      </c>
      <c r="D1300" s="5">
        <v>0</v>
      </c>
      <c r="E1300" s="6" t="str">
        <f t="shared" si="80"/>
        <v/>
      </c>
      <c r="F1300" s="5">
        <v>160.53514999999999</v>
      </c>
      <c r="G1300" s="5">
        <v>45.47972</v>
      </c>
      <c r="H1300" s="6">
        <f t="shared" si="81"/>
        <v>-0.7166993023023307</v>
      </c>
      <c r="I1300" s="5">
        <v>9.9305400000000006</v>
      </c>
      <c r="J1300" s="6">
        <f t="shared" si="82"/>
        <v>3.5797831739260904</v>
      </c>
      <c r="K1300" s="5">
        <v>2771.4428499999999</v>
      </c>
      <c r="L1300" s="5">
        <v>1279.4892199999999</v>
      </c>
      <c r="M1300" s="6">
        <f t="shared" si="83"/>
        <v>-0.53833101050595356</v>
      </c>
    </row>
    <row r="1301" spans="1:13" x14ac:dyDescent="0.2">
      <c r="A1301" s="1" t="s">
        <v>31</v>
      </c>
      <c r="B1301" s="1" t="s">
        <v>92</v>
      </c>
      <c r="C1301" s="5">
        <v>108.35059</v>
      </c>
      <c r="D1301" s="5">
        <v>79.273780000000002</v>
      </c>
      <c r="E1301" s="6">
        <f t="shared" si="80"/>
        <v>-0.26835857562012344</v>
      </c>
      <c r="F1301" s="5">
        <v>1212.65266</v>
      </c>
      <c r="G1301" s="5">
        <v>912.96216000000004</v>
      </c>
      <c r="H1301" s="6">
        <f t="shared" si="81"/>
        <v>-0.2471363069454694</v>
      </c>
      <c r="I1301" s="5">
        <v>1024.95508</v>
      </c>
      <c r="J1301" s="6">
        <f t="shared" si="82"/>
        <v>-0.1092661738892986</v>
      </c>
      <c r="K1301" s="5">
        <v>9190.0609199999999</v>
      </c>
      <c r="L1301" s="5">
        <v>7706.5395500000004</v>
      </c>
      <c r="M1301" s="6">
        <f t="shared" si="83"/>
        <v>-0.16142671772408657</v>
      </c>
    </row>
    <row r="1302" spans="1:13" x14ac:dyDescent="0.2">
      <c r="A1302" s="1" t="s">
        <v>41</v>
      </c>
      <c r="B1302" s="1" t="s">
        <v>92</v>
      </c>
      <c r="C1302" s="5">
        <v>0</v>
      </c>
      <c r="D1302" s="5">
        <v>0</v>
      </c>
      <c r="E1302" s="6" t="str">
        <f t="shared" si="80"/>
        <v/>
      </c>
      <c r="F1302" s="5">
        <v>4140</v>
      </c>
      <c r="G1302" s="5">
        <v>0</v>
      </c>
      <c r="H1302" s="6">
        <f t="shared" si="81"/>
        <v>-1</v>
      </c>
      <c r="I1302" s="5">
        <v>335.94882999999999</v>
      </c>
      <c r="J1302" s="6">
        <f t="shared" si="82"/>
        <v>-1</v>
      </c>
      <c r="K1302" s="5">
        <v>17376.600869999998</v>
      </c>
      <c r="L1302" s="5">
        <v>15816.147360000001</v>
      </c>
      <c r="M1302" s="6">
        <f t="shared" si="83"/>
        <v>-8.980199992359017E-2</v>
      </c>
    </row>
    <row r="1303" spans="1:13" x14ac:dyDescent="0.2">
      <c r="A1303" s="1" t="s">
        <v>32</v>
      </c>
      <c r="B1303" s="1" t="s">
        <v>92</v>
      </c>
      <c r="C1303" s="5">
        <v>1962.8495399999999</v>
      </c>
      <c r="D1303" s="5">
        <v>1745.31467</v>
      </c>
      <c r="E1303" s="6">
        <f t="shared" si="80"/>
        <v>-0.11082605445142779</v>
      </c>
      <c r="F1303" s="5">
        <v>38467.145219999999</v>
      </c>
      <c r="G1303" s="5">
        <v>14377.90207</v>
      </c>
      <c r="H1303" s="6">
        <f t="shared" si="81"/>
        <v>-0.62622903291184229</v>
      </c>
      <c r="I1303" s="5">
        <v>6492.8863799999999</v>
      </c>
      <c r="J1303" s="6">
        <f t="shared" si="82"/>
        <v>1.2144083892008597</v>
      </c>
      <c r="K1303" s="5">
        <v>321708.84775000002</v>
      </c>
      <c r="L1303" s="5">
        <v>242554.37356000001</v>
      </c>
      <c r="M1303" s="6">
        <f t="shared" si="83"/>
        <v>-0.24604382112459322</v>
      </c>
    </row>
    <row r="1304" spans="1:13" x14ac:dyDescent="0.2">
      <c r="A1304" s="1" t="s">
        <v>33</v>
      </c>
      <c r="B1304" s="1" t="s">
        <v>92</v>
      </c>
      <c r="C1304" s="5">
        <v>0</v>
      </c>
      <c r="D1304" s="5">
        <v>0</v>
      </c>
      <c r="E1304" s="6" t="str">
        <f t="shared" si="80"/>
        <v/>
      </c>
      <c r="F1304" s="5">
        <v>424.86</v>
      </c>
      <c r="G1304" s="5">
        <v>31.408850000000001</v>
      </c>
      <c r="H1304" s="6">
        <f t="shared" si="81"/>
        <v>-0.92607247093160105</v>
      </c>
      <c r="I1304" s="5">
        <v>29.72505</v>
      </c>
      <c r="J1304" s="6">
        <f t="shared" si="82"/>
        <v>5.6645825658829807E-2</v>
      </c>
      <c r="K1304" s="5">
        <v>4000.8990800000001</v>
      </c>
      <c r="L1304" s="5">
        <v>2104.4568100000001</v>
      </c>
      <c r="M1304" s="6">
        <f t="shared" si="83"/>
        <v>-0.47400402561516242</v>
      </c>
    </row>
    <row r="1305" spans="1:13" x14ac:dyDescent="0.2">
      <c r="A1305" s="2" t="s">
        <v>34</v>
      </c>
      <c r="B1305" s="2" t="s">
        <v>92</v>
      </c>
      <c r="C1305" s="7">
        <v>7884.8210300000001</v>
      </c>
      <c r="D1305" s="7">
        <v>3916.2744499999999</v>
      </c>
      <c r="E1305" s="8">
        <f t="shared" si="80"/>
        <v>-0.50331473154565698</v>
      </c>
      <c r="F1305" s="7">
        <v>139345.99924999999</v>
      </c>
      <c r="G1305" s="7">
        <v>68513.099100000007</v>
      </c>
      <c r="H1305" s="8">
        <f t="shared" si="81"/>
        <v>-0.50832388824396046</v>
      </c>
      <c r="I1305" s="7">
        <v>81035.532770000005</v>
      </c>
      <c r="J1305" s="8">
        <f t="shared" si="82"/>
        <v>-0.15453015784497814</v>
      </c>
      <c r="K1305" s="7">
        <v>1225117.5349999999</v>
      </c>
      <c r="L1305" s="7">
        <v>965479.72895000002</v>
      </c>
      <c r="M1305" s="8">
        <f t="shared" si="83"/>
        <v>-0.21192889549981009</v>
      </c>
    </row>
    <row r="1306" spans="1:13" x14ac:dyDescent="0.2">
      <c r="A1306" s="1" t="s">
        <v>8</v>
      </c>
      <c r="B1306" s="1" t="s">
        <v>93</v>
      </c>
      <c r="C1306" s="5">
        <v>0</v>
      </c>
      <c r="D1306" s="5">
        <v>0</v>
      </c>
      <c r="E1306" s="6" t="str">
        <f t="shared" si="80"/>
        <v/>
      </c>
      <c r="F1306" s="5">
        <v>247.55341999999999</v>
      </c>
      <c r="G1306" s="5">
        <v>243.02912000000001</v>
      </c>
      <c r="H1306" s="6">
        <f t="shared" si="81"/>
        <v>-1.8276055325755491E-2</v>
      </c>
      <c r="I1306" s="5">
        <v>164.75308999999999</v>
      </c>
      <c r="J1306" s="6">
        <f t="shared" si="82"/>
        <v>0.47511114966037993</v>
      </c>
      <c r="K1306" s="5">
        <v>2902.3913699999998</v>
      </c>
      <c r="L1306" s="5">
        <v>5131.8774400000002</v>
      </c>
      <c r="M1306" s="6">
        <f t="shared" si="83"/>
        <v>0.7681548715464932</v>
      </c>
    </row>
    <row r="1307" spans="1:13" x14ac:dyDescent="0.2">
      <c r="A1307" s="1" t="s">
        <v>10</v>
      </c>
      <c r="B1307" s="1" t="s">
        <v>93</v>
      </c>
      <c r="C1307" s="5">
        <v>0</v>
      </c>
      <c r="D1307" s="5">
        <v>0</v>
      </c>
      <c r="E1307" s="6" t="str">
        <f t="shared" ref="E1307:E1368" si="84">IF(C1307=0,"",(D1307/C1307-1))</f>
        <v/>
      </c>
      <c r="F1307" s="5">
        <v>20.10247</v>
      </c>
      <c r="G1307" s="5">
        <v>7.64961</v>
      </c>
      <c r="H1307" s="6">
        <f t="shared" ref="H1307:H1368" si="85">IF(F1307=0,"",(G1307/F1307-1))</f>
        <v>-0.6194691498109437</v>
      </c>
      <c r="I1307" s="5">
        <v>9.0630299999999995</v>
      </c>
      <c r="J1307" s="6">
        <f t="shared" ref="J1307:J1368" si="86">IF(I1307=0,"",(G1307/I1307-1))</f>
        <v>-0.15595446555953141</v>
      </c>
      <c r="K1307" s="5">
        <v>303.18088999999998</v>
      </c>
      <c r="L1307" s="5">
        <v>169.14375000000001</v>
      </c>
      <c r="M1307" s="6">
        <f t="shared" ref="M1307:M1368" si="87">IF(K1307=0,"",(L1307/K1307-1))</f>
        <v>-0.44210286472871019</v>
      </c>
    </row>
    <row r="1308" spans="1:13" x14ac:dyDescent="0.2">
      <c r="A1308" s="1" t="s">
        <v>11</v>
      </c>
      <c r="B1308" s="1" t="s">
        <v>93</v>
      </c>
      <c r="C1308" s="5">
        <v>0</v>
      </c>
      <c r="D1308" s="5">
        <v>0</v>
      </c>
      <c r="E1308" s="6" t="str">
        <f t="shared" si="84"/>
        <v/>
      </c>
      <c r="F1308" s="5">
        <v>16.69688</v>
      </c>
      <c r="G1308" s="5">
        <v>26.841059999999999</v>
      </c>
      <c r="H1308" s="6">
        <f t="shared" si="85"/>
        <v>0.60754943438534625</v>
      </c>
      <c r="I1308" s="5">
        <v>27.66283</v>
      </c>
      <c r="J1308" s="6">
        <f t="shared" si="86"/>
        <v>-2.9706649681178754E-2</v>
      </c>
      <c r="K1308" s="5">
        <v>1246.2415800000001</v>
      </c>
      <c r="L1308" s="5">
        <v>403.75981999999999</v>
      </c>
      <c r="M1308" s="6">
        <f t="shared" si="87"/>
        <v>-0.67601801570446729</v>
      </c>
    </row>
    <row r="1309" spans="1:13" x14ac:dyDescent="0.2">
      <c r="A1309" s="1" t="s">
        <v>12</v>
      </c>
      <c r="B1309" s="1" t="s">
        <v>93</v>
      </c>
      <c r="C1309" s="5">
        <v>0</v>
      </c>
      <c r="D1309" s="5">
        <v>0</v>
      </c>
      <c r="E1309" s="6" t="str">
        <f t="shared" si="84"/>
        <v/>
      </c>
      <c r="F1309" s="5">
        <v>31.01641</v>
      </c>
      <c r="G1309" s="5">
        <v>0</v>
      </c>
      <c r="H1309" s="6">
        <f t="shared" si="85"/>
        <v>-1</v>
      </c>
      <c r="I1309" s="5">
        <v>0</v>
      </c>
      <c r="J1309" s="6" t="str">
        <f t="shared" si="86"/>
        <v/>
      </c>
      <c r="K1309" s="5">
        <v>255.62085999999999</v>
      </c>
      <c r="L1309" s="5">
        <v>49.546610000000001</v>
      </c>
      <c r="M1309" s="6">
        <f t="shared" si="87"/>
        <v>-0.80617149163804547</v>
      </c>
    </row>
    <row r="1310" spans="1:13" x14ac:dyDescent="0.2">
      <c r="A1310" s="1" t="s">
        <v>13</v>
      </c>
      <c r="B1310" s="1" t="s">
        <v>93</v>
      </c>
      <c r="C1310" s="5">
        <v>13.48855</v>
      </c>
      <c r="D1310" s="5">
        <v>0</v>
      </c>
      <c r="E1310" s="6">
        <f t="shared" si="84"/>
        <v>-1</v>
      </c>
      <c r="F1310" s="5">
        <v>78.22578</v>
      </c>
      <c r="G1310" s="5">
        <v>11.92967</v>
      </c>
      <c r="H1310" s="6">
        <f t="shared" si="85"/>
        <v>-0.84749695049381413</v>
      </c>
      <c r="I1310" s="5">
        <v>3.0873200000000001</v>
      </c>
      <c r="J1310" s="6">
        <f t="shared" si="86"/>
        <v>2.8640860033945299</v>
      </c>
      <c r="K1310" s="5">
        <v>605.45666000000006</v>
      </c>
      <c r="L1310" s="5">
        <v>227.50881000000001</v>
      </c>
      <c r="M1310" s="6">
        <f t="shared" si="87"/>
        <v>-0.62423601055111033</v>
      </c>
    </row>
    <row r="1311" spans="1:13" x14ac:dyDescent="0.2">
      <c r="A1311" s="1" t="s">
        <v>14</v>
      </c>
      <c r="B1311" s="1" t="s">
        <v>93</v>
      </c>
      <c r="C1311" s="5">
        <v>0</v>
      </c>
      <c r="D1311" s="5">
        <v>0</v>
      </c>
      <c r="E1311" s="6" t="str">
        <f t="shared" si="84"/>
        <v/>
      </c>
      <c r="F1311" s="5">
        <v>39.864359999999998</v>
      </c>
      <c r="G1311" s="5">
        <v>14.43008</v>
      </c>
      <c r="H1311" s="6">
        <f t="shared" si="85"/>
        <v>-0.63802052760912253</v>
      </c>
      <c r="I1311" s="5">
        <v>9.9057499999999994</v>
      </c>
      <c r="J1311" s="6">
        <f t="shared" si="86"/>
        <v>0.45673775332508915</v>
      </c>
      <c r="K1311" s="5">
        <v>351.68831999999998</v>
      </c>
      <c r="L1311" s="5">
        <v>220.60230000000001</v>
      </c>
      <c r="M1311" s="6">
        <f t="shared" si="87"/>
        <v>-0.37273350448488018</v>
      </c>
    </row>
    <row r="1312" spans="1:13" x14ac:dyDescent="0.2">
      <c r="A1312" s="1" t="s">
        <v>16</v>
      </c>
      <c r="B1312" s="1" t="s">
        <v>93</v>
      </c>
      <c r="C1312" s="5">
        <v>0</v>
      </c>
      <c r="D1312" s="5">
        <v>0</v>
      </c>
      <c r="E1312" s="6" t="str">
        <f t="shared" si="84"/>
        <v/>
      </c>
      <c r="F1312" s="5">
        <v>59.378030000000003</v>
      </c>
      <c r="G1312" s="5">
        <v>439.08354000000003</v>
      </c>
      <c r="H1312" s="6">
        <f t="shared" si="85"/>
        <v>6.3947138360770808</v>
      </c>
      <c r="I1312" s="5">
        <v>6625.4503199999999</v>
      </c>
      <c r="J1312" s="6">
        <f t="shared" si="86"/>
        <v>-0.93372774395808922</v>
      </c>
      <c r="K1312" s="5">
        <v>17850.17828</v>
      </c>
      <c r="L1312" s="5">
        <v>16958.331770000001</v>
      </c>
      <c r="M1312" s="6">
        <f t="shared" si="87"/>
        <v>-4.9962890902846446E-2</v>
      </c>
    </row>
    <row r="1313" spans="1:13" x14ac:dyDescent="0.2">
      <c r="A1313" s="1" t="s">
        <v>17</v>
      </c>
      <c r="B1313" s="1" t="s">
        <v>93</v>
      </c>
      <c r="C1313" s="5">
        <v>0</v>
      </c>
      <c r="D1313" s="5">
        <v>0</v>
      </c>
      <c r="E1313" s="6" t="str">
        <f t="shared" si="84"/>
        <v/>
      </c>
      <c r="F1313" s="5">
        <v>0</v>
      </c>
      <c r="G1313" s="5">
        <v>0</v>
      </c>
      <c r="H1313" s="6" t="str">
        <f t="shared" si="85"/>
        <v/>
      </c>
      <c r="I1313" s="5">
        <v>0</v>
      </c>
      <c r="J1313" s="6" t="str">
        <f t="shared" si="86"/>
        <v/>
      </c>
      <c r="K1313" s="5">
        <v>68.070880000000002</v>
      </c>
      <c r="L1313" s="5">
        <v>6.2174899999999997</v>
      </c>
      <c r="M1313" s="6">
        <f t="shared" si="87"/>
        <v>-0.90866153045178788</v>
      </c>
    </row>
    <row r="1314" spans="1:13" x14ac:dyDescent="0.2">
      <c r="A1314" s="1" t="s">
        <v>18</v>
      </c>
      <c r="B1314" s="1" t="s">
        <v>93</v>
      </c>
      <c r="C1314" s="5">
        <v>8.0211600000000001</v>
      </c>
      <c r="D1314" s="5">
        <v>0</v>
      </c>
      <c r="E1314" s="6">
        <f t="shared" si="84"/>
        <v>-1</v>
      </c>
      <c r="F1314" s="5">
        <v>35.866799999999998</v>
      </c>
      <c r="G1314" s="5">
        <v>132.14822000000001</v>
      </c>
      <c r="H1314" s="6">
        <f t="shared" si="85"/>
        <v>2.6844162289359526</v>
      </c>
      <c r="I1314" s="5">
        <v>127.15047</v>
      </c>
      <c r="J1314" s="6">
        <f t="shared" si="86"/>
        <v>3.9305792577880361E-2</v>
      </c>
      <c r="K1314" s="5">
        <v>1774.51721</v>
      </c>
      <c r="L1314" s="5">
        <v>1960.5418099999999</v>
      </c>
      <c r="M1314" s="6">
        <f t="shared" si="87"/>
        <v>0.10483110501926318</v>
      </c>
    </row>
    <row r="1315" spans="1:13" x14ac:dyDescent="0.2">
      <c r="A1315" s="1" t="s">
        <v>19</v>
      </c>
      <c r="B1315" s="1" t="s">
        <v>93</v>
      </c>
      <c r="C1315" s="5">
        <v>3.1859999999999999</v>
      </c>
      <c r="D1315" s="5">
        <v>38.299999999999997</v>
      </c>
      <c r="E1315" s="6">
        <f t="shared" si="84"/>
        <v>11.02134337727558</v>
      </c>
      <c r="F1315" s="5">
        <v>244.85789</v>
      </c>
      <c r="G1315" s="5">
        <v>152.476</v>
      </c>
      <c r="H1315" s="6">
        <f t="shared" si="85"/>
        <v>-0.37728778108804251</v>
      </c>
      <c r="I1315" s="5">
        <v>1678.98588</v>
      </c>
      <c r="J1315" s="6">
        <f t="shared" si="86"/>
        <v>-0.90918565676085372</v>
      </c>
      <c r="K1315" s="5">
        <v>2394.7957000000001</v>
      </c>
      <c r="L1315" s="5">
        <v>3811.0254500000001</v>
      </c>
      <c r="M1315" s="6">
        <f t="shared" si="87"/>
        <v>0.59137810795300827</v>
      </c>
    </row>
    <row r="1316" spans="1:13" x14ac:dyDescent="0.2">
      <c r="A1316" s="1" t="s">
        <v>20</v>
      </c>
      <c r="B1316" s="1" t="s">
        <v>93</v>
      </c>
      <c r="C1316" s="5">
        <v>0</v>
      </c>
      <c r="D1316" s="5">
        <v>0</v>
      </c>
      <c r="E1316" s="6" t="str">
        <f t="shared" si="84"/>
        <v/>
      </c>
      <c r="F1316" s="5">
        <v>123.05862</v>
      </c>
      <c r="G1316" s="5">
        <v>102.84283000000001</v>
      </c>
      <c r="H1316" s="6">
        <f t="shared" si="85"/>
        <v>-0.16427772390101558</v>
      </c>
      <c r="I1316" s="5">
        <v>210.54624999999999</v>
      </c>
      <c r="J1316" s="6">
        <f t="shared" si="86"/>
        <v>-0.51154280829033993</v>
      </c>
      <c r="K1316" s="5">
        <v>787.55559000000005</v>
      </c>
      <c r="L1316" s="5">
        <v>1050.84151</v>
      </c>
      <c r="M1316" s="6">
        <f t="shared" si="87"/>
        <v>0.33430772804241027</v>
      </c>
    </row>
    <row r="1317" spans="1:13" x14ac:dyDescent="0.2">
      <c r="A1317" s="1" t="s">
        <v>21</v>
      </c>
      <c r="B1317" s="1" t="s">
        <v>93</v>
      </c>
      <c r="C1317" s="5">
        <v>0</v>
      </c>
      <c r="D1317" s="5">
        <v>0</v>
      </c>
      <c r="E1317" s="6" t="str">
        <f t="shared" si="84"/>
        <v/>
      </c>
      <c r="F1317" s="5">
        <v>55.865409999999997</v>
      </c>
      <c r="G1317" s="5">
        <v>174.35717</v>
      </c>
      <c r="H1317" s="6">
        <f t="shared" si="85"/>
        <v>2.1210219346819437</v>
      </c>
      <c r="I1317" s="5">
        <v>136.30081000000001</v>
      </c>
      <c r="J1317" s="6">
        <f t="shared" si="86"/>
        <v>0.27920861218653048</v>
      </c>
      <c r="K1317" s="5">
        <v>1418.3253400000001</v>
      </c>
      <c r="L1317" s="5">
        <v>904.24162999999999</v>
      </c>
      <c r="M1317" s="6">
        <f t="shared" si="87"/>
        <v>-0.36245824247911984</v>
      </c>
    </row>
    <row r="1318" spans="1:13" x14ac:dyDescent="0.2">
      <c r="A1318" s="1" t="s">
        <v>22</v>
      </c>
      <c r="B1318" s="1" t="s">
        <v>93</v>
      </c>
      <c r="C1318" s="5">
        <v>0</v>
      </c>
      <c r="D1318" s="5">
        <v>0</v>
      </c>
      <c r="E1318" s="6" t="str">
        <f t="shared" si="84"/>
        <v/>
      </c>
      <c r="F1318" s="5">
        <v>13.7019</v>
      </c>
      <c r="G1318" s="5">
        <v>0</v>
      </c>
      <c r="H1318" s="6">
        <f t="shared" si="85"/>
        <v>-1</v>
      </c>
      <c r="I1318" s="5">
        <v>2.5900599999999998</v>
      </c>
      <c r="J1318" s="6">
        <f t="shared" si="86"/>
        <v>-1</v>
      </c>
      <c r="K1318" s="5">
        <v>83.964119999999994</v>
      </c>
      <c r="L1318" s="5">
        <v>52.609409999999997</v>
      </c>
      <c r="M1318" s="6">
        <f t="shared" si="87"/>
        <v>-0.37342986504235376</v>
      </c>
    </row>
    <row r="1319" spans="1:13" x14ac:dyDescent="0.2">
      <c r="A1319" s="1" t="s">
        <v>23</v>
      </c>
      <c r="B1319" s="1" t="s">
        <v>93</v>
      </c>
      <c r="C1319" s="5">
        <v>54.284280000000003</v>
      </c>
      <c r="D1319" s="5">
        <v>278.84834999999998</v>
      </c>
      <c r="E1319" s="6">
        <f t="shared" si="84"/>
        <v>4.1368158516609226</v>
      </c>
      <c r="F1319" s="5">
        <v>2880.3914</v>
      </c>
      <c r="G1319" s="5">
        <v>3344.0047599999998</v>
      </c>
      <c r="H1319" s="6">
        <f t="shared" si="85"/>
        <v>0.16095498688129672</v>
      </c>
      <c r="I1319" s="5">
        <v>3389.2078999999999</v>
      </c>
      <c r="J1319" s="6">
        <f t="shared" si="86"/>
        <v>-1.3337375969175613E-2</v>
      </c>
      <c r="K1319" s="5">
        <v>25312.00504</v>
      </c>
      <c r="L1319" s="5">
        <v>27581.869979999999</v>
      </c>
      <c r="M1319" s="6">
        <f t="shared" si="87"/>
        <v>8.9675430153122404E-2</v>
      </c>
    </row>
    <row r="1320" spans="1:13" x14ac:dyDescent="0.2">
      <c r="A1320" s="1" t="s">
        <v>24</v>
      </c>
      <c r="B1320" s="1" t="s">
        <v>93</v>
      </c>
      <c r="C1320" s="5">
        <v>82.066270000000003</v>
      </c>
      <c r="D1320" s="5">
        <v>0</v>
      </c>
      <c r="E1320" s="6">
        <f t="shared" si="84"/>
        <v>-1</v>
      </c>
      <c r="F1320" s="5">
        <v>438.74322999999998</v>
      </c>
      <c r="G1320" s="5">
        <v>1835.91383</v>
      </c>
      <c r="H1320" s="6">
        <f t="shared" si="85"/>
        <v>3.1844835531707236</v>
      </c>
      <c r="I1320" s="5">
        <v>3081.6472399999998</v>
      </c>
      <c r="J1320" s="6">
        <f t="shared" si="86"/>
        <v>-0.40424270300321585</v>
      </c>
      <c r="K1320" s="5">
        <v>2636.4173300000002</v>
      </c>
      <c r="L1320" s="5">
        <v>7927.1562199999998</v>
      </c>
      <c r="M1320" s="6">
        <f t="shared" si="87"/>
        <v>2.0067911213434479</v>
      </c>
    </row>
    <row r="1321" spans="1:13" x14ac:dyDescent="0.2">
      <c r="A1321" s="1" t="s">
        <v>25</v>
      </c>
      <c r="B1321" s="1" t="s">
        <v>93</v>
      </c>
      <c r="C1321" s="5">
        <v>53.775550000000003</v>
      </c>
      <c r="D1321" s="5">
        <v>0</v>
      </c>
      <c r="E1321" s="6">
        <f t="shared" si="84"/>
        <v>-1</v>
      </c>
      <c r="F1321" s="5">
        <v>372.66532000000001</v>
      </c>
      <c r="G1321" s="5">
        <v>215.98057</v>
      </c>
      <c r="H1321" s="6">
        <f t="shared" si="85"/>
        <v>-0.42044360339191211</v>
      </c>
      <c r="I1321" s="5">
        <v>212.21294</v>
      </c>
      <c r="J1321" s="6">
        <f t="shared" si="86"/>
        <v>1.7754006895149832E-2</v>
      </c>
      <c r="K1321" s="5">
        <v>947.12703999999997</v>
      </c>
      <c r="L1321" s="5">
        <v>1297.3488299999999</v>
      </c>
      <c r="M1321" s="6">
        <f t="shared" si="87"/>
        <v>0.36977277092627392</v>
      </c>
    </row>
    <row r="1322" spans="1:13" x14ac:dyDescent="0.2">
      <c r="A1322" s="1" t="s">
        <v>26</v>
      </c>
      <c r="B1322" s="1" t="s">
        <v>93</v>
      </c>
      <c r="C1322" s="5">
        <v>89.988770000000002</v>
      </c>
      <c r="D1322" s="5">
        <v>155.96449999999999</v>
      </c>
      <c r="E1322" s="6">
        <f t="shared" si="84"/>
        <v>0.73315514813681726</v>
      </c>
      <c r="F1322" s="5">
        <v>676.66985999999997</v>
      </c>
      <c r="G1322" s="5">
        <v>568.41759000000002</v>
      </c>
      <c r="H1322" s="6">
        <f t="shared" si="85"/>
        <v>-0.15997796916800755</v>
      </c>
      <c r="I1322" s="5">
        <v>485.36784999999998</v>
      </c>
      <c r="J1322" s="6">
        <f t="shared" si="86"/>
        <v>0.17110680074916385</v>
      </c>
      <c r="K1322" s="5">
        <v>4305.51073</v>
      </c>
      <c r="L1322" s="5">
        <v>3306.30377</v>
      </c>
      <c r="M1322" s="6">
        <f t="shared" si="87"/>
        <v>-0.2320762907493672</v>
      </c>
    </row>
    <row r="1323" spans="1:13" x14ac:dyDescent="0.2">
      <c r="A1323" s="1" t="s">
        <v>27</v>
      </c>
      <c r="B1323" s="1" t="s">
        <v>93</v>
      </c>
      <c r="C1323" s="5">
        <v>0</v>
      </c>
      <c r="D1323" s="5">
        <v>0</v>
      </c>
      <c r="E1323" s="6" t="str">
        <f t="shared" si="84"/>
        <v/>
      </c>
      <c r="F1323" s="5">
        <v>258.6241</v>
      </c>
      <c r="G1323" s="5">
        <v>98.171049999999994</v>
      </c>
      <c r="H1323" s="6">
        <f t="shared" si="85"/>
        <v>-0.62041027885645617</v>
      </c>
      <c r="I1323" s="5">
        <v>377.87666999999999</v>
      </c>
      <c r="J1323" s="6">
        <f t="shared" si="86"/>
        <v>-0.74020346373857904</v>
      </c>
      <c r="K1323" s="5">
        <v>1571.9798599999999</v>
      </c>
      <c r="L1323" s="5">
        <v>2826.4218000000001</v>
      </c>
      <c r="M1323" s="6">
        <f t="shared" si="87"/>
        <v>0.79800127973649748</v>
      </c>
    </row>
    <row r="1324" spans="1:13" x14ac:dyDescent="0.2">
      <c r="A1324" s="1" t="s">
        <v>28</v>
      </c>
      <c r="B1324" s="1" t="s">
        <v>93</v>
      </c>
      <c r="C1324" s="5">
        <v>0</v>
      </c>
      <c r="D1324" s="5">
        <v>0</v>
      </c>
      <c r="E1324" s="6" t="str">
        <f t="shared" si="84"/>
        <v/>
      </c>
      <c r="F1324" s="5">
        <v>155.03217000000001</v>
      </c>
      <c r="G1324" s="5">
        <v>49.623809999999999</v>
      </c>
      <c r="H1324" s="6">
        <f t="shared" si="85"/>
        <v>-0.67991282067457359</v>
      </c>
      <c r="I1324" s="5">
        <v>156.17556999999999</v>
      </c>
      <c r="J1324" s="6">
        <f t="shared" si="86"/>
        <v>-0.68225625813307422</v>
      </c>
      <c r="K1324" s="5">
        <v>1445.0557799999999</v>
      </c>
      <c r="L1324" s="5">
        <v>716.93940999999995</v>
      </c>
      <c r="M1324" s="6">
        <f t="shared" si="87"/>
        <v>-0.50386731092138182</v>
      </c>
    </row>
    <row r="1325" spans="1:13" x14ac:dyDescent="0.2">
      <c r="A1325" s="1" t="s">
        <v>29</v>
      </c>
      <c r="B1325" s="1" t="s">
        <v>93</v>
      </c>
      <c r="C1325" s="5">
        <v>719.69105999999999</v>
      </c>
      <c r="D1325" s="5">
        <v>1296.6966</v>
      </c>
      <c r="E1325" s="6">
        <f t="shared" si="84"/>
        <v>0.80174059686110311</v>
      </c>
      <c r="F1325" s="5">
        <v>16251.01496</v>
      </c>
      <c r="G1325" s="5">
        <v>18478.566080000001</v>
      </c>
      <c r="H1325" s="6">
        <f t="shared" si="85"/>
        <v>0.13707150756324205</v>
      </c>
      <c r="I1325" s="5">
        <v>17224.01485</v>
      </c>
      <c r="J1325" s="6">
        <f t="shared" si="86"/>
        <v>7.2837328632470388E-2</v>
      </c>
      <c r="K1325" s="5">
        <v>146959.22967</v>
      </c>
      <c r="L1325" s="5">
        <v>162561.35503000001</v>
      </c>
      <c r="M1325" s="6">
        <f t="shared" si="87"/>
        <v>0.10616635236204552</v>
      </c>
    </row>
    <row r="1326" spans="1:13" x14ac:dyDescent="0.2">
      <c r="A1326" s="1" t="s">
        <v>30</v>
      </c>
      <c r="B1326" s="1" t="s">
        <v>93</v>
      </c>
      <c r="C1326" s="5">
        <v>0</v>
      </c>
      <c r="D1326" s="5">
        <v>0</v>
      </c>
      <c r="E1326" s="6" t="str">
        <f t="shared" si="84"/>
        <v/>
      </c>
      <c r="F1326" s="5">
        <v>0</v>
      </c>
      <c r="G1326" s="5">
        <v>0</v>
      </c>
      <c r="H1326" s="6" t="str">
        <f t="shared" si="85"/>
        <v/>
      </c>
      <c r="I1326" s="5">
        <v>0</v>
      </c>
      <c r="J1326" s="6" t="str">
        <f t="shared" si="86"/>
        <v/>
      </c>
      <c r="K1326" s="5">
        <v>29.757000000000001</v>
      </c>
      <c r="L1326" s="5">
        <v>52.996139999999997</v>
      </c>
      <c r="M1326" s="6">
        <f t="shared" si="87"/>
        <v>0.78096380683536637</v>
      </c>
    </row>
    <row r="1327" spans="1:13" x14ac:dyDescent="0.2">
      <c r="A1327" s="1" t="s">
        <v>31</v>
      </c>
      <c r="B1327" s="1" t="s">
        <v>93</v>
      </c>
      <c r="C1327" s="5">
        <v>0</v>
      </c>
      <c r="D1327" s="5">
        <v>0</v>
      </c>
      <c r="E1327" s="6" t="str">
        <f t="shared" si="84"/>
        <v/>
      </c>
      <c r="F1327" s="5">
        <v>5.5202999999999998</v>
      </c>
      <c r="G1327" s="5">
        <v>235.3511</v>
      </c>
      <c r="H1327" s="6">
        <f t="shared" si="85"/>
        <v>41.633751788852059</v>
      </c>
      <c r="I1327" s="5">
        <v>100.87426000000001</v>
      </c>
      <c r="J1327" s="6">
        <f t="shared" si="86"/>
        <v>1.3331135217249672</v>
      </c>
      <c r="K1327" s="5">
        <v>479.45211999999998</v>
      </c>
      <c r="L1327" s="5">
        <v>709.15418</v>
      </c>
      <c r="M1327" s="6">
        <f t="shared" si="87"/>
        <v>0.47909280284337896</v>
      </c>
    </row>
    <row r="1328" spans="1:13" x14ac:dyDescent="0.2">
      <c r="A1328" s="1" t="s">
        <v>32</v>
      </c>
      <c r="B1328" s="1" t="s">
        <v>93</v>
      </c>
      <c r="C1328" s="5">
        <v>17.162500000000001</v>
      </c>
      <c r="D1328" s="5">
        <v>11.84713</v>
      </c>
      <c r="E1328" s="6">
        <f t="shared" si="84"/>
        <v>-0.30970837581937372</v>
      </c>
      <c r="F1328" s="5">
        <v>1051.799</v>
      </c>
      <c r="G1328" s="5">
        <v>286.13476000000003</v>
      </c>
      <c r="H1328" s="6">
        <f t="shared" si="85"/>
        <v>-0.72795680543525898</v>
      </c>
      <c r="I1328" s="5">
        <v>122.2534</v>
      </c>
      <c r="J1328" s="6">
        <f t="shared" si="86"/>
        <v>1.3405055401322175</v>
      </c>
      <c r="K1328" s="5">
        <v>13605.83318</v>
      </c>
      <c r="L1328" s="5">
        <v>8869.5975099999996</v>
      </c>
      <c r="M1328" s="6">
        <f t="shared" si="87"/>
        <v>-0.34810331769774061</v>
      </c>
    </row>
    <row r="1329" spans="1:13" x14ac:dyDescent="0.2">
      <c r="A1329" s="1" t="s">
        <v>33</v>
      </c>
      <c r="B1329" s="1" t="s">
        <v>93</v>
      </c>
      <c r="C1329" s="5">
        <v>0</v>
      </c>
      <c r="D1329" s="5">
        <v>0</v>
      </c>
      <c r="E1329" s="6" t="str">
        <f t="shared" si="84"/>
        <v/>
      </c>
      <c r="F1329" s="5">
        <v>44.10472</v>
      </c>
      <c r="G1329" s="5">
        <v>36.786659999999998</v>
      </c>
      <c r="H1329" s="6">
        <f t="shared" si="85"/>
        <v>-0.16592464479992175</v>
      </c>
      <c r="I1329" s="5">
        <v>51.361069999999998</v>
      </c>
      <c r="J1329" s="6">
        <f t="shared" si="86"/>
        <v>-0.28376375336417248</v>
      </c>
      <c r="K1329" s="5">
        <v>459.98333000000002</v>
      </c>
      <c r="L1329" s="5">
        <v>322.76261</v>
      </c>
      <c r="M1329" s="6">
        <f t="shared" si="87"/>
        <v>-0.29831672378214236</v>
      </c>
    </row>
    <row r="1330" spans="1:13" x14ac:dyDescent="0.2">
      <c r="A1330" s="2" t="s">
        <v>34</v>
      </c>
      <c r="B1330" s="2" t="s">
        <v>93</v>
      </c>
      <c r="C1330" s="7">
        <v>1041.6641400000001</v>
      </c>
      <c r="D1330" s="7">
        <v>1781.6565800000001</v>
      </c>
      <c r="E1330" s="8">
        <f t="shared" si="84"/>
        <v>0.7103944655328156</v>
      </c>
      <c r="F1330" s="7">
        <v>23100.75303</v>
      </c>
      <c r="G1330" s="7">
        <v>26453.737509999999</v>
      </c>
      <c r="H1330" s="8">
        <f t="shared" si="85"/>
        <v>0.14514611171530278</v>
      </c>
      <c r="I1330" s="7">
        <v>34199.442320000002</v>
      </c>
      <c r="J1330" s="8">
        <f t="shared" si="86"/>
        <v>-0.22648628996708164</v>
      </c>
      <c r="K1330" s="7">
        <v>227804.48879</v>
      </c>
      <c r="L1330" s="7">
        <v>247148.74095000001</v>
      </c>
      <c r="M1330" s="8">
        <f t="shared" si="87"/>
        <v>8.4916027172021069E-2</v>
      </c>
    </row>
    <row r="1331" spans="1:13" x14ac:dyDescent="0.2">
      <c r="A1331" s="1" t="s">
        <v>8</v>
      </c>
      <c r="B1331" s="1" t="s">
        <v>94</v>
      </c>
      <c r="C1331" s="5">
        <v>0</v>
      </c>
      <c r="D1331" s="5">
        <v>0</v>
      </c>
      <c r="E1331" s="6" t="str">
        <f t="shared" si="84"/>
        <v/>
      </c>
      <c r="F1331" s="5">
        <v>0</v>
      </c>
      <c r="G1331" s="5">
        <v>0</v>
      </c>
      <c r="H1331" s="6" t="str">
        <f t="shared" si="85"/>
        <v/>
      </c>
      <c r="I1331" s="5">
        <v>0</v>
      </c>
      <c r="J1331" s="6" t="str">
        <f t="shared" si="86"/>
        <v/>
      </c>
      <c r="K1331" s="5">
        <v>2941</v>
      </c>
      <c r="L1331" s="5">
        <v>0</v>
      </c>
      <c r="M1331" s="6">
        <f t="shared" si="87"/>
        <v>-1</v>
      </c>
    </row>
    <row r="1332" spans="1:13" x14ac:dyDescent="0.2">
      <c r="A1332" s="1" t="s">
        <v>10</v>
      </c>
      <c r="B1332" s="1" t="s">
        <v>94</v>
      </c>
      <c r="C1332" s="5">
        <v>0</v>
      </c>
      <c r="D1332" s="5">
        <v>0</v>
      </c>
      <c r="E1332" s="6" t="str">
        <f t="shared" si="84"/>
        <v/>
      </c>
      <c r="F1332" s="5">
        <v>0</v>
      </c>
      <c r="G1332" s="5">
        <v>0</v>
      </c>
      <c r="H1332" s="6" t="str">
        <f t="shared" si="85"/>
        <v/>
      </c>
      <c r="I1332" s="5">
        <v>0</v>
      </c>
      <c r="J1332" s="6" t="str">
        <f t="shared" si="86"/>
        <v/>
      </c>
      <c r="K1332" s="5">
        <v>0</v>
      </c>
      <c r="L1332" s="5">
        <v>0</v>
      </c>
      <c r="M1332" s="6" t="str">
        <f t="shared" si="87"/>
        <v/>
      </c>
    </row>
    <row r="1333" spans="1:13" x14ac:dyDescent="0.2">
      <c r="A1333" s="1" t="s">
        <v>11</v>
      </c>
      <c r="B1333" s="1" t="s">
        <v>94</v>
      </c>
      <c r="C1333" s="5">
        <v>0</v>
      </c>
      <c r="D1333" s="5">
        <v>0</v>
      </c>
      <c r="E1333" s="6" t="str">
        <f t="shared" si="84"/>
        <v/>
      </c>
      <c r="F1333" s="5">
        <v>0</v>
      </c>
      <c r="G1333" s="5">
        <v>0</v>
      </c>
      <c r="H1333" s="6" t="str">
        <f t="shared" si="85"/>
        <v/>
      </c>
      <c r="I1333" s="5">
        <v>0</v>
      </c>
      <c r="J1333" s="6" t="str">
        <f t="shared" si="86"/>
        <v/>
      </c>
      <c r="K1333" s="5">
        <v>0.89529999999999998</v>
      </c>
      <c r="L1333" s="5">
        <v>0</v>
      </c>
      <c r="M1333" s="6">
        <f t="shared" si="87"/>
        <v>-1</v>
      </c>
    </row>
    <row r="1334" spans="1:13" x14ac:dyDescent="0.2">
      <c r="A1334" s="1" t="s">
        <v>12</v>
      </c>
      <c r="B1334" s="1" t="s">
        <v>94</v>
      </c>
      <c r="C1334" s="5">
        <v>0</v>
      </c>
      <c r="D1334" s="5">
        <v>0</v>
      </c>
      <c r="E1334" s="6" t="str">
        <f t="shared" si="84"/>
        <v/>
      </c>
      <c r="F1334" s="5">
        <v>0</v>
      </c>
      <c r="G1334" s="5">
        <v>0</v>
      </c>
      <c r="H1334" s="6" t="str">
        <f t="shared" si="85"/>
        <v/>
      </c>
      <c r="I1334" s="5">
        <v>0</v>
      </c>
      <c r="J1334" s="6" t="str">
        <f t="shared" si="86"/>
        <v/>
      </c>
      <c r="K1334" s="5">
        <v>33.612200000000001</v>
      </c>
      <c r="L1334" s="5">
        <v>0</v>
      </c>
      <c r="M1334" s="6">
        <f t="shared" si="87"/>
        <v>-1</v>
      </c>
    </row>
    <row r="1335" spans="1:13" x14ac:dyDescent="0.2">
      <c r="A1335" s="1" t="s">
        <v>14</v>
      </c>
      <c r="B1335" s="1" t="s">
        <v>94</v>
      </c>
      <c r="C1335" s="5">
        <v>0</v>
      </c>
      <c r="D1335" s="5">
        <v>0</v>
      </c>
      <c r="E1335" s="6" t="str">
        <f t="shared" si="84"/>
        <v/>
      </c>
      <c r="F1335" s="5">
        <v>0</v>
      </c>
      <c r="G1335" s="5">
        <v>0</v>
      </c>
      <c r="H1335" s="6" t="str">
        <f t="shared" si="85"/>
        <v/>
      </c>
      <c r="I1335" s="5">
        <v>0</v>
      </c>
      <c r="J1335" s="6" t="str">
        <f t="shared" si="86"/>
        <v/>
      </c>
      <c r="K1335" s="5">
        <v>11.42544</v>
      </c>
      <c r="L1335" s="5">
        <v>0</v>
      </c>
      <c r="M1335" s="6">
        <f t="shared" si="87"/>
        <v>-1</v>
      </c>
    </row>
    <row r="1336" spans="1:13" x14ac:dyDescent="0.2">
      <c r="A1336" s="1" t="s">
        <v>17</v>
      </c>
      <c r="B1336" s="1" t="s">
        <v>94</v>
      </c>
      <c r="C1336" s="5">
        <v>0</v>
      </c>
      <c r="D1336" s="5">
        <v>0</v>
      </c>
      <c r="E1336" s="6" t="str">
        <f t="shared" si="84"/>
        <v/>
      </c>
      <c r="F1336" s="5">
        <v>0</v>
      </c>
      <c r="G1336" s="5">
        <v>0</v>
      </c>
      <c r="H1336" s="6" t="str">
        <f t="shared" si="85"/>
        <v/>
      </c>
      <c r="I1336" s="5">
        <v>0</v>
      </c>
      <c r="J1336" s="6" t="str">
        <f t="shared" si="86"/>
        <v/>
      </c>
      <c r="K1336" s="5">
        <v>2.742E-2</v>
      </c>
      <c r="L1336" s="5">
        <v>0</v>
      </c>
      <c r="M1336" s="6">
        <f t="shared" si="87"/>
        <v>-1</v>
      </c>
    </row>
    <row r="1337" spans="1:13" x14ac:dyDescent="0.2">
      <c r="A1337" s="1" t="s">
        <v>18</v>
      </c>
      <c r="B1337" s="1" t="s">
        <v>94</v>
      </c>
      <c r="C1337" s="5">
        <v>0</v>
      </c>
      <c r="D1337" s="5">
        <v>0</v>
      </c>
      <c r="E1337" s="6" t="str">
        <f t="shared" si="84"/>
        <v/>
      </c>
      <c r="F1337" s="5">
        <v>0</v>
      </c>
      <c r="G1337" s="5">
        <v>0</v>
      </c>
      <c r="H1337" s="6" t="str">
        <f t="shared" si="85"/>
        <v/>
      </c>
      <c r="I1337" s="5">
        <v>0</v>
      </c>
      <c r="J1337" s="6" t="str">
        <f t="shared" si="86"/>
        <v/>
      </c>
      <c r="K1337" s="5">
        <v>4.113E-2</v>
      </c>
      <c r="L1337" s="5">
        <v>0</v>
      </c>
      <c r="M1337" s="6">
        <f t="shared" si="87"/>
        <v>-1</v>
      </c>
    </row>
    <row r="1338" spans="1:13" x14ac:dyDescent="0.2">
      <c r="A1338" s="1" t="s">
        <v>21</v>
      </c>
      <c r="B1338" s="1" t="s">
        <v>94</v>
      </c>
      <c r="C1338" s="5">
        <v>0</v>
      </c>
      <c r="D1338" s="5">
        <v>0</v>
      </c>
      <c r="E1338" s="6" t="str">
        <f t="shared" si="84"/>
        <v/>
      </c>
      <c r="F1338" s="5">
        <v>0</v>
      </c>
      <c r="G1338" s="5">
        <v>0</v>
      </c>
      <c r="H1338" s="6" t="str">
        <f t="shared" si="85"/>
        <v/>
      </c>
      <c r="I1338" s="5">
        <v>0</v>
      </c>
      <c r="J1338" s="6" t="str">
        <f t="shared" si="86"/>
        <v/>
      </c>
      <c r="K1338" s="5">
        <v>10.10521</v>
      </c>
      <c r="L1338" s="5">
        <v>0</v>
      </c>
      <c r="M1338" s="6">
        <f t="shared" si="87"/>
        <v>-1</v>
      </c>
    </row>
    <row r="1339" spans="1:13" x14ac:dyDescent="0.2">
      <c r="A1339" s="1" t="s">
        <v>23</v>
      </c>
      <c r="B1339" s="1" t="s">
        <v>94</v>
      </c>
      <c r="C1339" s="5">
        <v>0</v>
      </c>
      <c r="D1339" s="5">
        <v>0</v>
      </c>
      <c r="E1339" s="6" t="str">
        <f t="shared" si="84"/>
        <v/>
      </c>
      <c r="F1339" s="5">
        <v>0</v>
      </c>
      <c r="G1339" s="5">
        <v>0</v>
      </c>
      <c r="H1339" s="6" t="str">
        <f t="shared" si="85"/>
        <v/>
      </c>
      <c r="I1339" s="5">
        <v>0</v>
      </c>
      <c r="J1339" s="6" t="str">
        <f t="shared" si="86"/>
        <v/>
      </c>
      <c r="K1339" s="5">
        <v>253.46342999999999</v>
      </c>
      <c r="L1339" s="5">
        <v>116.84802000000001</v>
      </c>
      <c r="M1339" s="6">
        <f t="shared" si="87"/>
        <v>-0.53899456028035275</v>
      </c>
    </row>
    <row r="1340" spans="1:13" x14ac:dyDescent="0.2">
      <c r="A1340" s="1" t="s">
        <v>24</v>
      </c>
      <c r="B1340" s="1" t="s">
        <v>94</v>
      </c>
      <c r="C1340" s="5">
        <v>0</v>
      </c>
      <c r="D1340" s="5">
        <v>0</v>
      </c>
      <c r="E1340" s="6" t="str">
        <f t="shared" si="84"/>
        <v/>
      </c>
      <c r="F1340" s="5">
        <v>0</v>
      </c>
      <c r="G1340" s="5">
        <v>0</v>
      </c>
      <c r="H1340" s="6" t="str">
        <f t="shared" si="85"/>
        <v/>
      </c>
      <c r="I1340" s="5">
        <v>1.71685</v>
      </c>
      <c r="J1340" s="6">
        <f t="shared" si="86"/>
        <v>-1</v>
      </c>
      <c r="K1340" s="5">
        <v>143.98349999999999</v>
      </c>
      <c r="L1340" s="5">
        <v>294.14533</v>
      </c>
      <c r="M1340" s="6">
        <f t="shared" si="87"/>
        <v>1.0429099862136981</v>
      </c>
    </row>
    <row r="1341" spans="1:13" x14ac:dyDescent="0.2">
      <c r="A1341" s="1" t="s">
        <v>26</v>
      </c>
      <c r="B1341" s="1" t="s">
        <v>94</v>
      </c>
      <c r="C1341" s="5">
        <v>0</v>
      </c>
      <c r="D1341" s="5">
        <v>0</v>
      </c>
      <c r="E1341" s="6" t="str">
        <f t="shared" si="84"/>
        <v/>
      </c>
      <c r="F1341" s="5">
        <v>0</v>
      </c>
      <c r="G1341" s="5">
        <v>0</v>
      </c>
      <c r="H1341" s="6" t="str">
        <f t="shared" si="85"/>
        <v/>
      </c>
      <c r="I1341" s="5">
        <v>54</v>
      </c>
      <c r="J1341" s="6">
        <f t="shared" si="86"/>
        <v>-1</v>
      </c>
      <c r="K1341" s="5">
        <v>895.51864</v>
      </c>
      <c r="L1341" s="5">
        <v>259.5</v>
      </c>
      <c r="M1341" s="6">
        <f t="shared" si="87"/>
        <v>-0.71022378718995727</v>
      </c>
    </row>
    <row r="1342" spans="1:13" x14ac:dyDescent="0.2">
      <c r="A1342" s="2" t="s">
        <v>34</v>
      </c>
      <c r="B1342" s="2" t="s">
        <v>94</v>
      </c>
      <c r="C1342" s="7">
        <v>0</v>
      </c>
      <c r="D1342" s="7">
        <v>0</v>
      </c>
      <c r="E1342" s="8" t="str">
        <f t="shared" si="84"/>
        <v/>
      </c>
      <c r="F1342" s="7">
        <v>0</v>
      </c>
      <c r="G1342" s="7">
        <v>0</v>
      </c>
      <c r="H1342" s="8" t="str">
        <f t="shared" si="85"/>
        <v/>
      </c>
      <c r="I1342" s="7">
        <v>55.716850000000001</v>
      </c>
      <c r="J1342" s="8">
        <f t="shared" si="86"/>
        <v>-1</v>
      </c>
      <c r="K1342" s="7">
        <v>4290.0722699999997</v>
      </c>
      <c r="L1342" s="7">
        <v>670.49334999999996</v>
      </c>
      <c r="M1342" s="8">
        <f t="shared" si="87"/>
        <v>-0.84371047670019783</v>
      </c>
    </row>
    <row r="1343" spans="1:13" x14ac:dyDescent="0.2">
      <c r="A1343" s="1" t="s">
        <v>8</v>
      </c>
      <c r="B1343" s="1" t="s">
        <v>95</v>
      </c>
      <c r="C1343" s="5">
        <v>0</v>
      </c>
      <c r="D1343" s="5">
        <v>0</v>
      </c>
      <c r="E1343" s="6" t="str">
        <f t="shared" si="84"/>
        <v/>
      </c>
      <c r="F1343" s="5">
        <v>106.6859</v>
      </c>
      <c r="G1343" s="5">
        <v>0</v>
      </c>
      <c r="H1343" s="6">
        <f t="shared" si="85"/>
        <v>-1</v>
      </c>
      <c r="I1343" s="5">
        <v>0</v>
      </c>
      <c r="J1343" s="6" t="str">
        <f t="shared" si="86"/>
        <v/>
      </c>
      <c r="K1343" s="5">
        <v>412.24837000000002</v>
      </c>
      <c r="L1343" s="5">
        <v>46.407820000000001</v>
      </c>
      <c r="M1343" s="6">
        <f t="shared" si="87"/>
        <v>-0.88742752336413122</v>
      </c>
    </row>
    <row r="1344" spans="1:13" x14ac:dyDescent="0.2">
      <c r="A1344" s="1" t="s">
        <v>10</v>
      </c>
      <c r="B1344" s="1" t="s">
        <v>95</v>
      </c>
      <c r="C1344" s="5">
        <v>0</v>
      </c>
      <c r="D1344" s="5">
        <v>0</v>
      </c>
      <c r="E1344" s="6" t="str">
        <f t="shared" si="84"/>
        <v/>
      </c>
      <c r="F1344" s="5">
        <v>38.057989999999997</v>
      </c>
      <c r="G1344" s="5">
        <v>27.135529999999999</v>
      </c>
      <c r="H1344" s="6">
        <f t="shared" si="85"/>
        <v>-0.28699518813263647</v>
      </c>
      <c r="I1344" s="5">
        <v>2.3497400000000002</v>
      </c>
      <c r="J1344" s="6">
        <f t="shared" si="86"/>
        <v>10.548311728106087</v>
      </c>
      <c r="K1344" s="5">
        <v>658.48847999999998</v>
      </c>
      <c r="L1344" s="5">
        <v>192.76134999999999</v>
      </c>
      <c r="M1344" s="6">
        <f t="shared" si="87"/>
        <v>-0.70726693654534389</v>
      </c>
    </row>
    <row r="1345" spans="1:13" x14ac:dyDescent="0.2">
      <c r="A1345" s="1" t="s">
        <v>11</v>
      </c>
      <c r="B1345" s="1" t="s">
        <v>95</v>
      </c>
      <c r="C1345" s="5">
        <v>0</v>
      </c>
      <c r="D1345" s="5">
        <v>0</v>
      </c>
      <c r="E1345" s="6" t="str">
        <f t="shared" si="84"/>
        <v/>
      </c>
      <c r="F1345" s="5">
        <v>44.692120000000003</v>
      </c>
      <c r="G1345" s="5">
        <v>55.536639999999998</v>
      </c>
      <c r="H1345" s="6">
        <f t="shared" si="85"/>
        <v>0.24264948720266566</v>
      </c>
      <c r="I1345" s="5">
        <v>25.293019999999999</v>
      </c>
      <c r="J1345" s="6">
        <f t="shared" si="86"/>
        <v>1.1957298891156531</v>
      </c>
      <c r="K1345" s="5">
        <v>219.14685</v>
      </c>
      <c r="L1345" s="5">
        <v>184.37397000000001</v>
      </c>
      <c r="M1345" s="6">
        <f t="shared" si="87"/>
        <v>-0.15867387553140733</v>
      </c>
    </row>
    <row r="1346" spans="1:13" x14ac:dyDescent="0.2">
      <c r="A1346" s="1" t="s">
        <v>12</v>
      </c>
      <c r="B1346" s="1" t="s">
        <v>95</v>
      </c>
      <c r="C1346" s="5">
        <v>0</v>
      </c>
      <c r="D1346" s="5">
        <v>0</v>
      </c>
      <c r="E1346" s="6" t="str">
        <f t="shared" si="84"/>
        <v/>
      </c>
      <c r="F1346" s="5">
        <v>0</v>
      </c>
      <c r="G1346" s="5">
        <v>0.13925000000000001</v>
      </c>
      <c r="H1346" s="6" t="str">
        <f t="shared" si="85"/>
        <v/>
      </c>
      <c r="I1346" s="5">
        <v>2.6210000000000001E-2</v>
      </c>
      <c r="J1346" s="6">
        <f t="shared" si="86"/>
        <v>4.3128576879053799</v>
      </c>
      <c r="K1346" s="5">
        <v>78.899150000000006</v>
      </c>
      <c r="L1346" s="5">
        <v>52.402410000000003</v>
      </c>
      <c r="M1346" s="6">
        <f t="shared" si="87"/>
        <v>-0.3358304874006881</v>
      </c>
    </row>
    <row r="1347" spans="1:13" x14ac:dyDescent="0.2">
      <c r="A1347" s="1" t="s">
        <v>13</v>
      </c>
      <c r="B1347" s="1" t="s">
        <v>95</v>
      </c>
      <c r="C1347" s="5">
        <v>0</v>
      </c>
      <c r="D1347" s="5">
        <v>0</v>
      </c>
      <c r="E1347" s="6" t="str">
        <f t="shared" si="84"/>
        <v/>
      </c>
      <c r="F1347" s="5">
        <v>0</v>
      </c>
      <c r="G1347" s="5">
        <v>0</v>
      </c>
      <c r="H1347" s="6" t="str">
        <f t="shared" si="85"/>
        <v/>
      </c>
      <c r="I1347" s="5">
        <v>0</v>
      </c>
      <c r="J1347" s="6" t="str">
        <f t="shared" si="86"/>
        <v/>
      </c>
      <c r="K1347" s="5">
        <v>0.34156999999999998</v>
      </c>
      <c r="L1347" s="5">
        <v>6.6960000000000006E-2</v>
      </c>
      <c r="M1347" s="6">
        <f t="shared" si="87"/>
        <v>-0.80396404836490321</v>
      </c>
    </row>
    <row r="1348" spans="1:13" x14ac:dyDescent="0.2">
      <c r="A1348" s="1" t="s">
        <v>14</v>
      </c>
      <c r="B1348" s="1" t="s">
        <v>95</v>
      </c>
      <c r="C1348" s="5">
        <v>0</v>
      </c>
      <c r="D1348" s="5">
        <v>0</v>
      </c>
      <c r="E1348" s="6" t="str">
        <f t="shared" si="84"/>
        <v/>
      </c>
      <c r="F1348" s="5">
        <v>62.008629999999997</v>
      </c>
      <c r="G1348" s="5">
        <v>78.378630000000001</v>
      </c>
      <c r="H1348" s="6">
        <f t="shared" si="85"/>
        <v>0.26399551159249945</v>
      </c>
      <c r="I1348" s="5">
        <v>68.059510000000003</v>
      </c>
      <c r="J1348" s="6">
        <f t="shared" si="86"/>
        <v>0.1516190757177065</v>
      </c>
      <c r="K1348" s="5">
        <v>513.42283999999995</v>
      </c>
      <c r="L1348" s="5">
        <v>609.26955999999996</v>
      </c>
      <c r="M1348" s="6">
        <f t="shared" si="87"/>
        <v>0.1866818390860836</v>
      </c>
    </row>
    <row r="1349" spans="1:13" x14ac:dyDescent="0.2">
      <c r="A1349" s="1" t="s">
        <v>15</v>
      </c>
      <c r="B1349" s="1" t="s">
        <v>95</v>
      </c>
      <c r="C1349" s="5">
        <v>0</v>
      </c>
      <c r="D1349" s="5">
        <v>0</v>
      </c>
      <c r="E1349" s="6" t="str">
        <f t="shared" si="84"/>
        <v/>
      </c>
      <c r="F1349" s="5">
        <v>0</v>
      </c>
      <c r="G1349" s="5">
        <v>9.5</v>
      </c>
      <c r="H1349" s="6" t="str">
        <f t="shared" si="85"/>
        <v/>
      </c>
      <c r="I1349" s="5">
        <v>0</v>
      </c>
      <c r="J1349" s="6" t="str">
        <f t="shared" si="86"/>
        <v/>
      </c>
      <c r="K1349" s="5">
        <v>1.6828799999999999</v>
      </c>
      <c r="L1349" s="5">
        <v>100.14400000000001</v>
      </c>
      <c r="M1349" s="6">
        <f t="shared" si="87"/>
        <v>58.507510933637576</v>
      </c>
    </row>
    <row r="1350" spans="1:13" x14ac:dyDescent="0.2">
      <c r="A1350" s="1" t="s">
        <v>16</v>
      </c>
      <c r="B1350" s="1" t="s">
        <v>95</v>
      </c>
      <c r="C1350" s="5">
        <v>0</v>
      </c>
      <c r="D1350" s="5">
        <v>0</v>
      </c>
      <c r="E1350" s="6" t="str">
        <f t="shared" si="84"/>
        <v/>
      </c>
      <c r="F1350" s="5">
        <v>0.21535000000000001</v>
      </c>
      <c r="G1350" s="5">
        <v>0</v>
      </c>
      <c r="H1350" s="6">
        <f t="shared" si="85"/>
        <v>-1</v>
      </c>
      <c r="I1350" s="5">
        <v>0.17499999999999999</v>
      </c>
      <c r="J1350" s="6">
        <f t="shared" si="86"/>
        <v>-1</v>
      </c>
      <c r="K1350" s="5">
        <v>0.21535000000000001</v>
      </c>
      <c r="L1350" s="5">
        <v>0.17499999999999999</v>
      </c>
      <c r="M1350" s="6">
        <f t="shared" si="87"/>
        <v>-0.18736939865335511</v>
      </c>
    </row>
    <row r="1351" spans="1:13" x14ac:dyDescent="0.2">
      <c r="A1351" s="1" t="s">
        <v>17</v>
      </c>
      <c r="B1351" s="1" t="s">
        <v>95</v>
      </c>
      <c r="C1351" s="5">
        <v>0</v>
      </c>
      <c r="D1351" s="5">
        <v>180.88033999999999</v>
      </c>
      <c r="E1351" s="6" t="str">
        <f t="shared" si="84"/>
        <v/>
      </c>
      <c r="F1351" s="5">
        <v>549.05061999999998</v>
      </c>
      <c r="G1351" s="5">
        <v>588.22763999999995</v>
      </c>
      <c r="H1351" s="6">
        <f t="shared" si="85"/>
        <v>7.1354113032419342E-2</v>
      </c>
      <c r="I1351" s="5">
        <v>485.72474</v>
      </c>
      <c r="J1351" s="6">
        <f t="shared" si="86"/>
        <v>0.21103084022444474</v>
      </c>
      <c r="K1351" s="5">
        <v>6121.4499500000002</v>
      </c>
      <c r="L1351" s="5">
        <v>2616.9574499999999</v>
      </c>
      <c r="M1351" s="6">
        <f t="shared" si="87"/>
        <v>-0.57249385825657206</v>
      </c>
    </row>
    <row r="1352" spans="1:13" x14ac:dyDescent="0.2">
      <c r="A1352" s="1" t="s">
        <v>18</v>
      </c>
      <c r="B1352" s="1" t="s">
        <v>95</v>
      </c>
      <c r="C1352" s="5">
        <v>30.99166</v>
      </c>
      <c r="D1352" s="5">
        <v>0</v>
      </c>
      <c r="E1352" s="6">
        <f t="shared" si="84"/>
        <v>-1</v>
      </c>
      <c r="F1352" s="5">
        <v>527.31245999999999</v>
      </c>
      <c r="G1352" s="5">
        <v>283.24851999999998</v>
      </c>
      <c r="H1352" s="6">
        <f t="shared" si="85"/>
        <v>-0.46284500844148457</v>
      </c>
      <c r="I1352" s="5">
        <v>389.49748</v>
      </c>
      <c r="J1352" s="6">
        <f t="shared" si="86"/>
        <v>-0.27278471737480825</v>
      </c>
      <c r="K1352" s="5">
        <v>4689.8269799999998</v>
      </c>
      <c r="L1352" s="5">
        <v>2129.9669199999998</v>
      </c>
      <c r="M1352" s="6">
        <f t="shared" si="87"/>
        <v>-0.54583251597908633</v>
      </c>
    </row>
    <row r="1353" spans="1:13" x14ac:dyDescent="0.2">
      <c r="A1353" s="1" t="s">
        <v>19</v>
      </c>
      <c r="B1353" s="1" t="s">
        <v>95</v>
      </c>
      <c r="C1353" s="5">
        <v>0</v>
      </c>
      <c r="D1353" s="5">
        <v>0</v>
      </c>
      <c r="E1353" s="6" t="str">
        <f t="shared" si="84"/>
        <v/>
      </c>
      <c r="F1353" s="5">
        <v>645.90777000000003</v>
      </c>
      <c r="G1353" s="5">
        <v>130.70138</v>
      </c>
      <c r="H1353" s="6">
        <f t="shared" si="85"/>
        <v>-0.79764699223234303</v>
      </c>
      <c r="I1353" s="5">
        <v>1379.8384000000001</v>
      </c>
      <c r="J1353" s="6">
        <f t="shared" si="86"/>
        <v>-0.90527776296122797</v>
      </c>
      <c r="K1353" s="5">
        <v>5769.5669799999996</v>
      </c>
      <c r="L1353" s="5">
        <v>4132.8170200000004</v>
      </c>
      <c r="M1353" s="6">
        <f t="shared" si="87"/>
        <v>-0.28368679411708631</v>
      </c>
    </row>
    <row r="1354" spans="1:13" x14ac:dyDescent="0.2">
      <c r="A1354" s="1" t="s">
        <v>20</v>
      </c>
      <c r="B1354" s="1" t="s">
        <v>95</v>
      </c>
      <c r="C1354" s="5">
        <v>61.949890000000003</v>
      </c>
      <c r="D1354" s="5">
        <v>7.4112099999999996</v>
      </c>
      <c r="E1354" s="6">
        <f t="shared" si="84"/>
        <v>-0.8803676648981944</v>
      </c>
      <c r="F1354" s="5">
        <v>335.68587000000002</v>
      </c>
      <c r="G1354" s="5">
        <v>527.75189</v>
      </c>
      <c r="H1354" s="6">
        <f t="shared" si="85"/>
        <v>0.57215997801754348</v>
      </c>
      <c r="I1354" s="5">
        <v>535.19748000000004</v>
      </c>
      <c r="J1354" s="6">
        <f t="shared" si="86"/>
        <v>-1.3911855489304736E-2</v>
      </c>
      <c r="K1354" s="5">
        <v>2042.73406</v>
      </c>
      <c r="L1354" s="5">
        <v>3110.4556699999998</v>
      </c>
      <c r="M1354" s="6">
        <f t="shared" si="87"/>
        <v>0.52269242037311492</v>
      </c>
    </row>
    <row r="1355" spans="1:13" x14ac:dyDescent="0.2">
      <c r="A1355" s="1" t="s">
        <v>21</v>
      </c>
      <c r="B1355" s="1" t="s">
        <v>95</v>
      </c>
      <c r="C1355" s="5">
        <v>0</v>
      </c>
      <c r="D1355" s="5">
        <v>2.4710200000000002</v>
      </c>
      <c r="E1355" s="6" t="str">
        <f t="shared" si="84"/>
        <v/>
      </c>
      <c r="F1355" s="5">
        <v>88.705070000000006</v>
      </c>
      <c r="G1355" s="5">
        <v>399.91537</v>
      </c>
      <c r="H1355" s="6">
        <f t="shared" si="85"/>
        <v>3.5083710547773643</v>
      </c>
      <c r="I1355" s="5">
        <v>171.94394</v>
      </c>
      <c r="J1355" s="6">
        <f t="shared" si="86"/>
        <v>1.3258474244570642</v>
      </c>
      <c r="K1355" s="5">
        <v>1947.277</v>
      </c>
      <c r="L1355" s="5">
        <v>1934.3475599999999</v>
      </c>
      <c r="M1355" s="6">
        <f t="shared" si="87"/>
        <v>-6.6397538716885807E-3</v>
      </c>
    </row>
    <row r="1356" spans="1:13" x14ac:dyDescent="0.2">
      <c r="A1356" s="1" t="s">
        <v>22</v>
      </c>
      <c r="B1356" s="1" t="s">
        <v>95</v>
      </c>
      <c r="C1356" s="5">
        <v>0</v>
      </c>
      <c r="D1356" s="5">
        <v>0</v>
      </c>
      <c r="E1356" s="6" t="str">
        <f t="shared" si="84"/>
        <v/>
      </c>
      <c r="F1356" s="5">
        <v>1.73597</v>
      </c>
      <c r="G1356" s="5">
        <v>107.16459999999999</v>
      </c>
      <c r="H1356" s="6">
        <f t="shared" si="85"/>
        <v>60.731827162911799</v>
      </c>
      <c r="I1356" s="5">
        <v>3.9922800000000001</v>
      </c>
      <c r="J1356" s="6">
        <f t="shared" si="86"/>
        <v>25.842956906830182</v>
      </c>
      <c r="K1356" s="5">
        <v>96.254159999999999</v>
      </c>
      <c r="L1356" s="5">
        <v>455.80734999999999</v>
      </c>
      <c r="M1356" s="6">
        <f t="shared" si="87"/>
        <v>3.7354561091177771</v>
      </c>
    </row>
    <row r="1357" spans="1:13" x14ac:dyDescent="0.2">
      <c r="A1357" s="1" t="s">
        <v>23</v>
      </c>
      <c r="B1357" s="1" t="s">
        <v>95</v>
      </c>
      <c r="C1357" s="5">
        <v>0</v>
      </c>
      <c r="D1357" s="5">
        <v>0.83638000000000001</v>
      </c>
      <c r="E1357" s="6" t="str">
        <f t="shared" si="84"/>
        <v/>
      </c>
      <c r="F1357" s="5">
        <v>399.27656000000002</v>
      </c>
      <c r="G1357" s="5">
        <v>253.97144</v>
      </c>
      <c r="H1357" s="6">
        <f t="shared" si="85"/>
        <v>-0.36392098749798885</v>
      </c>
      <c r="I1357" s="5">
        <v>779.90860999999995</v>
      </c>
      <c r="J1357" s="6">
        <f t="shared" si="86"/>
        <v>-0.67435743528975789</v>
      </c>
      <c r="K1357" s="5">
        <v>3198.0190699999998</v>
      </c>
      <c r="L1357" s="5">
        <v>3952.4125600000002</v>
      </c>
      <c r="M1357" s="6">
        <f t="shared" si="87"/>
        <v>0.235893993590226</v>
      </c>
    </row>
    <row r="1358" spans="1:13" x14ac:dyDescent="0.2">
      <c r="A1358" s="1" t="s">
        <v>24</v>
      </c>
      <c r="B1358" s="1" t="s">
        <v>95</v>
      </c>
      <c r="C1358" s="5">
        <v>0</v>
      </c>
      <c r="D1358" s="5">
        <v>0.67857999999999996</v>
      </c>
      <c r="E1358" s="6" t="str">
        <f t="shared" si="84"/>
        <v/>
      </c>
      <c r="F1358" s="5">
        <v>185.72208000000001</v>
      </c>
      <c r="G1358" s="5">
        <v>236.06880000000001</v>
      </c>
      <c r="H1358" s="6">
        <f t="shared" si="85"/>
        <v>0.27108634579151825</v>
      </c>
      <c r="I1358" s="5">
        <v>360.35251</v>
      </c>
      <c r="J1358" s="6">
        <f t="shared" si="86"/>
        <v>-0.3448948086971837</v>
      </c>
      <c r="K1358" s="5">
        <v>2268.15859</v>
      </c>
      <c r="L1358" s="5">
        <v>1998.4885300000001</v>
      </c>
      <c r="M1358" s="6">
        <f t="shared" si="87"/>
        <v>-0.11889382920089375</v>
      </c>
    </row>
    <row r="1359" spans="1:13" x14ac:dyDescent="0.2">
      <c r="A1359" s="1" t="s">
        <v>25</v>
      </c>
      <c r="B1359" s="1" t="s">
        <v>95</v>
      </c>
      <c r="C1359" s="5">
        <v>63.86148</v>
      </c>
      <c r="D1359" s="5">
        <v>0</v>
      </c>
      <c r="E1359" s="6">
        <f t="shared" si="84"/>
        <v>-1</v>
      </c>
      <c r="F1359" s="5">
        <v>179.71816000000001</v>
      </c>
      <c r="G1359" s="5">
        <v>191.97744</v>
      </c>
      <c r="H1359" s="6">
        <f t="shared" si="85"/>
        <v>6.8213918949537433E-2</v>
      </c>
      <c r="I1359" s="5">
        <v>162.52703</v>
      </c>
      <c r="J1359" s="6">
        <f t="shared" si="86"/>
        <v>0.18120315125428688</v>
      </c>
      <c r="K1359" s="5">
        <v>2084.58473</v>
      </c>
      <c r="L1359" s="5">
        <v>1487.9823899999999</v>
      </c>
      <c r="M1359" s="6">
        <f t="shared" si="87"/>
        <v>-0.28619721300558509</v>
      </c>
    </row>
    <row r="1360" spans="1:13" x14ac:dyDescent="0.2">
      <c r="A1360" s="1" t="s">
        <v>26</v>
      </c>
      <c r="B1360" s="1" t="s">
        <v>95</v>
      </c>
      <c r="C1360" s="5">
        <v>0</v>
      </c>
      <c r="D1360" s="5">
        <v>0</v>
      </c>
      <c r="E1360" s="6" t="str">
        <f t="shared" si="84"/>
        <v/>
      </c>
      <c r="F1360" s="5">
        <v>19.7712</v>
      </c>
      <c r="G1360" s="5">
        <v>18.61026</v>
      </c>
      <c r="H1360" s="6">
        <f t="shared" si="85"/>
        <v>-5.871874241320707E-2</v>
      </c>
      <c r="I1360" s="5">
        <v>7.0369999999999999</v>
      </c>
      <c r="J1360" s="6">
        <f t="shared" si="86"/>
        <v>1.6446298138411257</v>
      </c>
      <c r="K1360" s="5">
        <v>209.32111</v>
      </c>
      <c r="L1360" s="5">
        <v>214.13768999999999</v>
      </c>
      <c r="M1360" s="6">
        <f t="shared" si="87"/>
        <v>2.3010483749106747E-2</v>
      </c>
    </row>
    <row r="1361" spans="1:13" x14ac:dyDescent="0.2">
      <c r="A1361" s="1" t="s">
        <v>27</v>
      </c>
      <c r="B1361" s="1" t="s">
        <v>95</v>
      </c>
      <c r="C1361" s="5">
        <v>0</v>
      </c>
      <c r="D1361" s="5">
        <v>0</v>
      </c>
      <c r="E1361" s="6" t="str">
        <f t="shared" si="84"/>
        <v/>
      </c>
      <c r="F1361" s="5">
        <v>3.33487</v>
      </c>
      <c r="G1361" s="5">
        <v>4.5579700000000001</v>
      </c>
      <c r="H1361" s="6">
        <f t="shared" si="85"/>
        <v>0.36676092321439824</v>
      </c>
      <c r="I1361" s="5">
        <v>0</v>
      </c>
      <c r="J1361" s="6" t="str">
        <f t="shared" si="86"/>
        <v/>
      </c>
      <c r="K1361" s="5">
        <v>15.358269999999999</v>
      </c>
      <c r="L1361" s="5">
        <v>8.7330900000000007</v>
      </c>
      <c r="M1361" s="6">
        <f t="shared" si="87"/>
        <v>-0.43137540881883174</v>
      </c>
    </row>
    <row r="1362" spans="1:13" x14ac:dyDescent="0.2">
      <c r="A1362" s="1" t="s">
        <v>28</v>
      </c>
      <c r="B1362" s="1" t="s">
        <v>95</v>
      </c>
      <c r="C1362" s="5">
        <v>0</v>
      </c>
      <c r="D1362" s="5">
        <v>38.023420000000002</v>
      </c>
      <c r="E1362" s="6" t="str">
        <f t="shared" si="84"/>
        <v/>
      </c>
      <c r="F1362" s="5">
        <v>150.30017000000001</v>
      </c>
      <c r="G1362" s="5">
        <v>72.739289999999997</v>
      </c>
      <c r="H1362" s="6">
        <f t="shared" si="85"/>
        <v>-0.51603986875064756</v>
      </c>
      <c r="I1362" s="5">
        <v>16.47625</v>
      </c>
      <c r="J1362" s="6">
        <f t="shared" si="86"/>
        <v>3.4147964494347924</v>
      </c>
      <c r="K1362" s="5">
        <v>906.08928000000003</v>
      </c>
      <c r="L1362" s="5">
        <v>466.01578000000001</v>
      </c>
      <c r="M1362" s="6">
        <f t="shared" si="87"/>
        <v>-0.48568447912770807</v>
      </c>
    </row>
    <row r="1363" spans="1:13" x14ac:dyDescent="0.2">
      <c r="A1363" s="1" t="s">
        <v>29</v>
      </c>
      <c r="B1363" s="1" t="s">
        <v>95</v>
      </c>
      <c r="C1363" s="5">
        <v>0</v>
      </c>
      <c r="D1363" s="5">
        <v>0</v>
      </c>
      <c r="E1363" s="6" t="str">
        <f t="shared" si="84"/>
        <v/>
      </c>
      <c r="F1363" s="5">
        <v>231.59925999999999</v>
      </c>
      <c r="G1363" s="5">
        <v>102.63056</v>
      </c>
      <c r="H1363" s="6">
        <f t="shared" si="85"/>
        <v>-0.5568614511117177</v>
      </c>
      <c r="I1363" s="5">
        <v>215.21653000000001</v>
      </c>
      <c r="J1363" s="6">
        <f t="shared" si="86"/>
        <v>-0.52312882286504658</v>
      </c>
      <c r="K1363" s="5">
        <v>1043.1688300000001</v>
      </c>
      <c r="L1363" s="5">
        <v>991.24189999999999</v>
      </c>
      <c r="M1363" s="6">
        <f t="shared" si="87"/>
        <v>-4.9778069001544134E-2</v>
      </c>
    </row>
    <row r="1364" spans="1:13" x14ac:dyDescent="0.2">
      <c r="A1364" s="1" t="s">
        <v>31</v>
      </c>
      <c r="B1364" s="1" t="s">
        <v>95</v>
      </c>
      <c r="C1364" s="5">
        <v>0</v>
      </c>
      <c r="D1364" s="5">
        <v>0</v>
      </c>
      <c r="E1364" s="6" t="str">
        <f t="shared" si="84"/>
        <v/>
      </c>
      <c r="F1364" s="5">
        <v>0.76043000000000005</v>
      </c>
      <c r="G1364" s="5">
        <v>0.16006000000000001</v>
      </c>
      <c r="H1364" s="6">
        <f t="shared" si="85"/>
        <v>-0.78951382770274714</v>
      </c>
      <c r="I1364" s="5">
        <v>2.85256</v>
      </c>
      <c r="J1364" s="6">
        <f t="shared" si="86"/>
        <v>-0.94388899795271619</v>
      </c>
      <c r="K1364" s="5">
        <v>37.254629999999999</v>
      </c>
      <c r="L1364" s="5">
        <v>57.717529999999996</v>
      </c>
      <c r="M1364" s="6">
        <f t="shared" si="87"/>
        <v>0.54927132547014956</v>
      </c>
    </row>
    <row r="1365" spans="1:13" x14ac:dyDescent="0.2">
      <c r="A1365" s="1" t="s">
        <v>32</v>
      </c>
      <c r="B1365" s="1" t="s">
        <v>95</v>
      </c>
      <c r="C1365" s="5">
        <v>0</v>
      </c>
      <c r="D1365" s="5">
        <v>4.4390000000000001</v>
      </c>
      <c r="E1365" s="6" t="str">
        <f t="shared" si="84"/>
        <v/>
      </c>
      <c r="F1365" s="5">
        <v>33.544699999999999</v>
      </c>
      <c r="G1365" s="5">
        <v>8.4990000000000006</v>
      </c>
      <c r="H1365" s="6">
        <f t="shared" si="85"/>
        <v>-0.74663657746231138</v>
      </c>
      <c r="I1365" s="5">
        <v>0.74907000000000001</v>
      </c>
      <c r="J1365" s="6">
        <f t="shared" si="86"/>
        <v>10.346069125715887</v>
      </c>
      <c r="K1365" s="5">
        <v>4057.10941</v>
      </c>
      <c r="L1365" s="5">
        <v>230.21304000000001</v>
      </c>
      <c r="M1365" s="6">
        <f t="shared" si="87"/>
        <v>-0.94325688150470655</v>
      </c>
    </row>
    <row r="1366" spans="1:13" x14ac:dyDescent="0.2">
      <c r="A1366" s="1" t="s">
        <v>33</v>
      </c>
      <c r="B1366" s="1" t="s">
        <v>95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0</v>
      </c>
      <c r="H1366" s="6" t="str">
        <f t="shared" si="85"/>
        <v/>
      </c>
      <c r="I1366" s="5">
        <v>7.4080000000000004</v>
      </c>
      <c r="J1366" s="6">
        <f t="shared" si="86"/>
        <v>-1</v>
      </c>
      <c r="K1366" s="5">
        <v>240.54097999999999</v>
      </c>
      <c r="L1366" s="5">
        <v>55.050750000000001</v>
      </c>
      <c r="M1366" s="6">
        <f t="shared" si="87"/>
        <v>-0.77113774958429127</v>
      </c>
    </row>
    <row r="1367" spans="1:13" x14ac:dyDescent="0.2">
      <c r="A1367" s="2" t="s">
        <v>34</v>
      </c>
      <c r="B1367" s="2" t="s">
        <v>95</v>
      </c>
      <c r="C1367" s="7">
        <v>156.80303000000001</v>
      </c>
      <c r="D1367" s="7">
        <v>234.73994999999999</v>
      </c>
      <c r="E1367" s="8">
        <f t="shared" si="84"/>
        <v>0.49703707893909943</v>
      </c>
      <c r="F1367" s="7">
        <v>3604.08518</v>
      </c>
      <c r="G1367" s="7">
        <v>3096.9142700000002</v>
      </c>
      <c r="H1367" s="8">
        <f t="shared" si="85"/>
        <v>-0.14072112191310637</v>
      </c>
      <c r="I1367" s="7">
        <v>4614.62536</v>
      </c>
      <c r="J1367" s="8">
        <f t="shared" si="86"/>
        <v>-0.32889150724036231</v>
      </c>
      <c r="K1367" s="7">
        <v>36611.159520000001</v>
      </c>
      <c r="L1367" s="7">
        <v>25027.9463</v>
      </c>
      <c r="M1367" s="8">
        <f t="shared" si="87"/>
        <v>-0.31638476824729644</v>
      </c>
    </row>
    <row r="1368" spans="1:13" x14ac:dyDescent="0.2">
      <c r="A1368" s="1" t="s">
        <v>8</v>
      </c>
      <c r="B1368" s="1" t="s">
        <v>96</v>
      </c>
      <c r="C1368" s="5">
        <v>0</v>
      </c>
      <c r="D1368" s="5">
        <v>0</v>
      </c>
      <c r="E1368" s="6" t="str">
        <f t="shared" si="84"/>
        <v/>
      </c>
      <c r="F1368" s="5">
        <v>57.359000000000002</v>
      </c>
      <c r="G1368" s="5">
        <v>69.431790000000007</v>
      </c>
      <c r="H1368" s="6">
        <f t="shared" si="85"/>
        <v>0.21047769312575193</v>
      </c>
      <c r="I1368" s="5">
        <v>71.834500000000006</v>
      </c>
      <c r="J1368" s="6">
        <f t="shared" si="86"/>
        <v>-3.3447855835288087E-2</v>
      </c>
      <c r="K1368" s="5">
        <v>353.57729</v>
      </c>
      <c r="L1368" s="5">
        <v>654.69128000000001</v>
      </c>
      <c r="M1368" s="6">
        <f t="shared" si="87"/>
        <v>0.85162140928225338</v>
      </c>
    </row>
    <row r="1369" spans="1:13" x14ac:dyDescent="0.2">
      <c r="A1369" s="1" t="s">
        <v>10</v>
      </c>
      <c r="B1369" s="1" t="s">
        <v>96</v>
      </c>
      <c r="C1369" s="5">
        <v>0</v>
      </c>
      <c r="D1369" s="5">
        <v>0</v>
      </c>
      <c r="E1369" s="6" t="str">
        <f t="shared" ref="E1369:E1430" si="88">IF(C1369=0,"",(D1369/C1369-1))</f>
        <v/>
      </c>
      <c r="F1369" s="5">
        <v>28.172409999999999</v>
      </c>
      <c r="G1369" s="5">
        <v>29.2211</v>
      </c>
      <c r="H1369" s="6">
        <f t="shared" ref="H1369:H1430" si="89">IF(F1369=0,"",(G1369/F1369-1))</f>
        <v>3.7224007459780717E-2</v>
      </c>
      <c r="I1369" s="5">
        <v>7.4003300000000003</v>
      </c>
      <c r="J1369" s="6">
        <f t="shared" ref="J1369:J1430" si="90">IF(I1369=0,"",(G1369/I1369-1))</f>
        <v>2.9486212101352236</v>
      </c>
      <c r="K1369" s="5">
        <v>263.74955999999997</v>
      </c>
      <c r="L1369" s="5">
        <v>96.701999999999998</v>
      </c>
      <c r="M1369" s="6">
        <f t="shared" ref="M1369:M1430" si="91">IF(K1369=0,"",(L1369/K1369-1))</f>
        <v>-0.6333567343202392</v>
      </c>
    </row>
    <row r="1370" spans="1:13" x14ac:dyDescent="0.2">
      <c r="A1370" s="1" t="s">
        <v>11</v>
      </c>
      <c r="B1370" s="1" t="s">
        <v>96</v>
      </c>
      <c r="C1370" s="5">
        <v>0</v>
      </c>
      <c r="D1370" s="5">
        <v>0</v>
      </c>
      <c r="E1370" s="6" t="str">
        <f t="shared" si="88"/>
        <v/>
      </c>
      <c r="F1370" s="5">
        <v>3.738</v>
      </c>
      <c r="G1370" s="5">
        <v>0</v>
      </c>
      <c r="H1370" s="6">
        <f t="shared" si="89"/>
        <v>-1</v>
      </c>
      <c r="I1370" s="5">
        <v>1.3833800000000001</v>
      </c>
      <c r="J1370" s="6">
        <f t="shared" si="90"/>
        <v>-1</v>
      </c>
      <c r="K1370" s="5">
        <v>206.23339999999999</v>
      </c>
      <c r="L1370" s="5">
        <v>14.71637</v>
      </c>
      <c r="M1370" s="6">
        <f t="shared" si="91"/>
        <v>-0.9286421598053467</v>
      </c>
    </row>
    <row r="1371" spans="1:13" x14ac:dyDescent="0.2">
      <c r="A1371" s="1" t="s">
        <v>12</v>
      </c>
      <c r="B1371" s="1" t="s">
        <v>96</v>
      </c>
      <c r="C1371" s="5">
        <v>0</v>
      </c>
      <c r="D1371" s="5">
        <v>29.53894</v>
      </c>
      <c r="E1371" s="6" t="str">
        <f t="shared" si="88"/>
        <v/>
      </c>
      <c r="F1371" s="5">
        <v>419.01445000000001</v>
      </c>
      <c r="G1371" s="5">
        <v>242.30461</v>
      </c>
      <c r="H1371" s="6">
        <f t="shared" si="89"/>
        <v>-0.42172731751852477</v>
      </c>
      <c r="I1371" s="5">
        <v>0</v>
      </c>
      <c r="J1371" s="6" t="str">
        <f t="shared" si="90"/>
        <v/>
      </c>
      <c r="K1371" s="5">
        <v>2228.7705900000001</v>
      </c>
      <c r="L1371" s="5">
        <v>770.08149000000003</v>
      </c>
      <c r="M1371" s="6">
        <f t="shared" si="91"/>
        <v>-0.65448149152039914</v>
      </c>
    </row>
    <row r="1372" spans="1:13" x14ac:dyDescent="0.2">
      <c r="A1372" s="1" t="s">
        <v>13</v>
      </c>
      <c r="B1372" s="1" t="s">
        <v>96</v>
      </c>
      <c r="C1372" s="5">
        <v>0</v>
      </c>
      <c r="D1372" s="5">
        <v>0</v>
      </c>
      <c r="E1372" s="6" t="str">
        <f t="shared" si="88"/>
        <v/>
      </c>
      <c r="F1372" s="5">
        <v>0</v>
      </c>
      <c r="G1372" s="5">
        <v>0</v>
      </c>
      <c r="H1372" s="6" t="str">
        <f t="shared" si="89"/>
        <v/>
      </c>
      <c r="I1372" s="5">
        <v>0</v>
      </c>
      <c r="J1372" s="6" t="str">
        <f t="shared" si="90"/>
        <v/>
      </c>
      <c r="K1372" s="5">
        <v>0.26190999999999998</v>
      </c>
      <c r="L1372" s="5">
        <v>0</v>
      </c>
      <c r="M1372" s="6">
        <f t="shared" si="91"/>
        <v>-1</v>
      </c>
    </row>
    <row r="1373" spans="1:13" x14ac:dyDescent="0.2">
      <c r="A1373" s="1" t="s">
        <v>14</v>
      </c>
      <c r="B1373" s="1" t="s">
        <v>96</v>
      </c>
      <c r="C1373" s="5">
        <v>0</v>
      </c>
      <c r="D1373" s="5">
        <v>0</v>
      </c>
      <c r="E1373" s="6" t="str">
        <f t="shared" si="88"/>
        <v/>
      </c>
      <c r="F1373" s="5">
        <v>0</v>
      </c>
      <c r="G1373" s="5">
        <v>0</v>
      </c>
      <c r="H1373" s="6" t="str">
        <f t="shared" si="89"/>
        <v/>
      </c>
      <c r="I1373" s="5">
        <v>0</v>
      </c>
      <c r="J1373" s="6" t="str">
        <f t="shared" si="90"/>
        <v/>
      </c>
      <c r="K1373" s="5">
        <v>1287.8529000000001</v>
      </c>
      <c r="L1373" s="5">
        <v>55.391199999999998</v>
      </c>
      <c r="M1373" s="6">
        <f t="shared" si="91"/>
        <v>-0.9569894977912462</v>
      </c>
    </row>
    <row r="1374" spans="1:13" x14ac:dyDescent="0.2">
      <c r="A1374" s="1" t="s">
        <v>17</v>
      </c>
      <c r="B1374" s="1" t="s">
        <v>96</v>
      </c>
      <c r="C1374" s="5">
        <v>0</v>
      </c>
      <c r="D1374" s="5">
        <v>0</v>
      </c>
      <c r="E1374" s="6" t="str">
        <f t="shared" si="88"/>
        <v/>
      </c>
      <c r="F1374" s="5">
        <v>234.17454000000001</v>
      </c>
      <c r="G1374" s="5">
        <v>0</v>
      </c>
      <c r="H1374" s="6">
        <f t="shared" si="89"/>
        <v>-1</v>
      </c>
      <c r="I1374" s="5">
        <v>10.984920000000001</v>
      </c>
      <c r="J1374" s="6">
        <f t="shared" si="90"/>
        <v>-1</v>
      </c>
      <c r="K1374" s="5">
        <v>302.26449000000002</v>
      </c>
      <c r="L1374" s="5">
        <v>46.476109999999998</v>
      </c>
      <c r="M1374" s="6">
        <f t="shared" si="91"/>
        <v>-0.84624025799391789</v>
      </c>
    </row>
    <row r="1375" spans="1:13" x14ac:dyDescent="0.2">
      <c r="A1375" s="1" t="s">
        <v>18</v>
      </c>
      <c r="B1375" s="1" t="s">
        <v>96</v>
      </c>
      <c r="C1375" s="5">
        <v>0</v>
      </c>
      <c r="D1375" s="5">
        <v>0</v>
      </c>
      <c r="E1375" s="6" t="str">
        <f t="shared" si="88"/>
        <v/>
      </c>
      <c r="F1375" s="5">
        <v>0</v>
      </c>
      <c r="G1375" s="5">
        <v>0</v>
      </c>
      <c r="H1375" s="6" t="str">
        <f t="shared" si="89"/>
        <v/>
      </c>
      <c r="I1375" s="5">
        <v>0</v>
      </c>
      <c r="J1375" s="6" t="str">
        <f t="shared" si="90"/>
        <v/>
      </c>
      <c r="K1375" s="5">
        <v>8.4176400000000005</v>
      </c>
      <c r="L1375" s="5">
        <v>0.02</v>
      </c>
      <c r="M1375" s="6">
        <f t="shared" si="91"/>
        <v>-0.99762403714105141</v>
      </c>
    </row>
    <row r="1376" spans="1:13" x14ac:dyDescent="0.2">
      <c r="A1376" s="1" t="s">
        <v>19</v>
      </c>
      <c r="B1376" s="1" t="s">
        <v>96</v>
      </c>
      <c r="C1376" s="5">
        <v>0</v>
      </c>
      <c r="D1376" s="5">
        <v>0</v>
      </c>
      <c r="E1376" s="6" t="str">
        <f t="shared" si="88"/>
        <v/>
      </c>
      <c r="F1376" s="5">
        <v>0</v>
      </c>
      <c r="G1376" s="5">
        <v>0</v>
      </c>
      <c r="H1376" s="6" t="str">
        <f t="shared" si="89"/>
        <v/>
      </c>
      <c r="I1376" s="5">
        <v>0</v>
      </c>
      <c r="J1376" s="6" t="str">
        <f t="shared" si="90"/>
        <v/>
      </c>
      <c r="K1376" s="5">
        <v>0.11959</v>
      </c>
      <c r="L1376" s="5">
        <v>34.778359999999999</v>
      </c>
      <c r="M1376" s="6">
        <f t="shared" si="91"/>
        <v>289.81327870223259</v>
      </c>
    </row>
    <row r="1377" spans="1:13" x14ac:dyDescent="0.2">
      <c r="A1377" s="1" t="s">
        <v>20</v>
      </c>
      <c r="B1377" s="1" t="s">
        <v>96</v>
      </c>
      <c r="C1377" s="5">
        <v>0</v>
      </c>
      <c r="D1377" s="5">
        <v>0</v>
      </c>
      <c r="E1377" s="6" t="str">
        <f t="shared" si="88"/>
        <v/>
      </c>
      <c r="F1377" s="5">
        <v>0</v>
      </c>
      <c r="G1377" s="5">
        <v>32.099800000000002</v>
      </c>
      <c r="H1377" s="6" t="str">
        <f t="shared" si="89"/>
        <v/>
      </c>
      <c r="I1377" s="5">
        <v>0</v>
      </c>
      <c r="J1377" s="6" t="str">
        <f t="shared" si="90"/>
        <v/>
      </c>
      <c r="K1377" s="5">
        <v>6.4272400000000003</v>
      </c>
      <c r="L1377" s="5">
        <v>414.27249999999998</v>
      </c>
      <c r="M1377" s="6">
        <f t="shared" si="91"/>
        <v>63.455738388484008</v>
      </c>
    </row>
    <row r="1378" spans="1:13" x14ac:dyDescent="0.2">
      <c r="A1378" s="1" t="s">
        <v>21</v>
      </c>
      <c r="B1378" s="1" t="s">
        <v>96</v>
      </c>
      <c r="C1378" s="5">
        <v>283.93885999999998</v>
      </c>
      <c r="D1378" s="5">
        <v>116.5</v>
      </c>
      <c r="E1378" s="6">
        <f t="shared" si="88"/>
        <v>-0.5897004024035315</v>
      </c>
      <c r="F1378" s="5">
        <v>782.59443999999996</v>
      </c>
      <c r="G1378" s="5">
        <v>966.11265000000003</v>
      </c>
      <c r="H1378" s="6">
        <f t="shared" si="89"/>
        <v>0.23449976209899992</v>
      </c>
      <c r="I1378" s="5">
        <v>1173.4106099999999</v>
      </c>
      <c r="J1378" s="6">
        <f t="shared" si="90"/>
        <v>-0.17666276257720215</v>
      </c>
      <c r="K1378" s="5">
        <v>14625.48438</v>
      </c>
      <c r="L1378" s="5">
        <v>11163.73043</v>
      </c>
      <c r="M1378" s="6">
        <f t="shared" si="91"/>
        <v>-0.23669328550470892</v>
      </c>
    </row>
    <row r="1379" spans="1:13" x14ac:dyDescent="0.2">
      <c r="A1379" s="1" t="s">
        <v>23</v>
      </c>
      <c r="B1379" s="1" t="s">
        <v>96</v>
      </c>
      <c r="C1379" s="5">
        <v>30.512499999999999</v>
      </c>
      <c r="D1379" s="5">
        <v>56.344999999999999</v>
      </c>
      <c r="E1379" s="6">
        <f t="shared" si="88"/>
        <v>0.8466202376075378</v>
      </c>
      <c r="F1379" s="5">
        <v>424.48095000000001</v>
      </c>
      <c r="G1379" s="5">
        <v>308.36270999999999</v>
      </c>
      <c r="H1379" s="6">
        <f t="shared" si="89"/>
        <v>-0.27355347748821235</v>
      </c>
      <c r="I1379" s="5">
        <v>236.79687999999999</v>
      </c>
      <c r="J1379" s="6">
        <f t="shared" si="90"/>
        <v>0.30222454789100262</v>
      </c>
      <c r="K1379" s="5">
        <v>2912.7932099999998</v>
      </c>
      <c r="L1379" s="5">
        <v>2806.1223599999998</v>
      </c>
      <c r="M1379" s="6">
        <f t="shared" si="91"/>
        <v>-3.6621497754727339E-2</v>
      </c>
    </row>
    <row r="1380" spans="1:13" x14ac:dyDescent="0.2">
      <c r="A1380" s="1" t="s">
        <v>24</v>
      </c>
      <c r="B1380" s="1" t="s">
        <v>96</v>
      </c>
      <c r="C1380" s="5">
        <v>0</v>
      </c>
      <c r="D1380" s="5">
        <v>0</v>
      </c>
      <c r="E1380" s="6" t="str">
        <f t="shared" si="88"/>
        <v/>
      </c>
      <c r="F1380" s="5">
        <v>28.407119999999999</v>
      </c>
      <c r="G1380" s="5">
        <v>42.131889999999999</v>
      </c>
      <c r="H1380" s="6">
        <f t="shared" si="89"/>
        <v>0.48314542269684502</v>
      </c>
      <c r="I1380" s="5">
        <v>57.110550000000003</v>
      </c>
      <c r="J1380" s="6">
        <f t="shared" si="90"/>
        <v>-0.2622748336340659</v>
      </c>
      <c r="K1380" s="5">
        <v>313.90913</v>
      </c>
      <c r="L1380" s="5">
        <v>542.22397999999998</v>
      </c>
      <c r="M1380" s="6">
        <f t="shared" si="91"/>
        <v>0.7273278416591451</v>
      </c>
    </row>
    <row r="1381" spans="1:13" x14ac:dyDescent="0.2">
      <c r="A1381" s="1" t="s">
        <v>25</v>
      </c>
      <c r="B1381" s="1" t="s">
        <v>96</v>
      </c>
      <c r="C1381" s="5">
        <v>82.214290000000005</v>
      </c>
      <c r="D1381" s="5">
        <v>79.100999999999999</v>
      </c>
      <c r="E1381" s="6">
        <f t="shared" si="88"/>
        <v>-3.7867991075517526E-2</v>
      </c>
      <c r="F1381" s="5">
        <v>561.46910000000003</v>
      </c>
      <c r="G1381" s="5">
        <v>595.43398000000002</v>
      </c>
      <c r="H1381" s="6">
        <f t="shared" si="89"/>
        <v>6.0492874852774658E-2</v>
      </c>
      <c r="I1381" s="5">
        <v>538.59699000000001</v>
      </c>
      <c r="J1381" s="6">
        <f t="shared" si="90"/>
        <v>0.10552786416426141</v>
      </c>
      <c r="K1381" s="5">
        <v>5049.1977200000001</v>
      </c>
      <c r="L1381" s="5">
        <v>5437.5855899999997</v>
      </c>
      <c r="M1381" s="6">
        <f t="shared" si="91"/>
        <v>7.6920709296367074E-2</v>
      </c>
    </row>
    <row r="1382" spans="1:13" x14ac:dyDescent="0.2">
      <c r="A1382" s="1" t="s">
        <v>26</v>
      </c>
      <c r="B1382" s="1" t="s">
        <v>96</v>
      </c>
      <c r="C1382" s="5">
        <v>0</v>
      </c>
      <c r="D1382" s="5">
        <v>0</v>
      </c>
      <c r="E1382" s="6" t="str">
        <f t="shared" si="88"/>
        <v/>
      </c>
      <c r="F1382" s="5">
        <v>0</v>
      </c>
      <c r="G1382" s="5">
        <v>0</v>
      </c>
      <c r="H1382" s="6" t="str">
        <f t="shared" si="89"/>
        <v/>
      </c>
      <c r="I1382" s="5">
        <v>0</v>
      </c>
      <c r="J1382" s="6" t="str">
        <f t="shared" si="90"/>
        <v/>
      </c>
      <c r="K1382" s="5">
        <v>7.87784</v>
      </c>
      <c r="L1382" s="5">
        <v>0.47</v>
      </c>
      <c r="M1382" s="6">
        <f t="shared" si="91"/>
        <v>-0.94033897616605566</v>
      </c>
    </row>
    <row r="1383" spans="1:13" x14ac:dyDescent="0.2">
      <c r="A1383" s="1" t="s">
        <v>28</v>
      </c>
      <c r="B1383" s="1" t="s">
        <v>96</v>
      </c>
      <c r="C1383" s="5">
        <v>0</v>
      </c>
      <c r="D1383" s="5">
        <v>4.6625100000000002</v>
      </c>
      <c r="E1383" s="6" t="str">
        <f t="shared" si="88"/>
        <v/>
      </c>
      <c r="F1383" s="5">
        <v>1108.3732199999999</v>
      </c>
      <c r="G1383" s="5">
        <v>1140.5166200000001</v>
      </c>
      <c r="H1383" s="6">
        <f t="shared" si="89"/>
        <v>2.9000520239924388E-2</v>
      </c>
      <c r="I1383" s="5">
        <v>1107.3283300000001</v>
      </c>
      <c r="J1383" s="6">
        <f t="shared" si="90"/>
        <v>2.9971499058458972E-2</v>
      </c>
      <c r="K1383" s="5">
        <v>9457.2968999999994</v>
      </c>
      <c r="L1383" s="5">
        <v>9566.2985100000005</v>
      </c>
      <c r="M1383" s="6">
        <f t="shared" si="91"/>
        <v>1.1525662264024072E-2</v>
      </c>
    </row>
    <row r="1384" spans="1:13" x14ac:dyDescent="0.2">
      <c r="A1384" s="1" t="s">
        <v>29</v>
      </c>
      <c r="B1384" s="1" t="s">
        <v>96</v>
      </c>
      <c r="C1384" s="5">
        <v>0</v>
      </c>
      <c r="D1384" s="5">
        <v>0</v>
      </c>
      <c r="E1384" s="6" t="str">
        <f t="shared" si="88"/>
        <v/>
      </c>
      <c r="F1384" s="5">
        <v>57.9</v>
      </c>
      <c r="G1384" s="5">
        <v>0</v>
      </c>
      <c r="H1384" s="6">
        <f t="shared" si="89"/>
        <v>-1</v>
      </c>
      <c r="I1384" s="5">
        <v>0</v>
      </c>
      <c r="J1384" s="6" t="str">
        <f t="shared" si="90"/>
        <v/>
      </c>
      <c r="K1384" s="5">
        <v>1357.3329100000001</v>
      </c>
      <c r="L1384" s="5">
        <v>116.26206999999999</v>
      </c>
      <c r="M1384" s="6">
        <f t="shared" si="91"/>
        <v>-0.91434520658605412</v>
      </c>
    </row>
    <row r="1385" spans="1:13" x14ac:dyDescent="0.2">
      <c r="A1385" s="1" t="s">
        <v>31</v>
      </c>
      <c r="B1385" s="1" t="s">
        <v>96</v>
      </c>
      <c r="C1385" s="5">
        <v>80.165469999999999</v>
      </c>
      <c r="D1385" s="5">
        <v>4.7215299999999996</v>
      </c>
      <c r="E1385" s="6">
        <f t="shared" si="88"/>
        <v>-0.94110269670969304</v>
      </c>
      <c r="F1385" s="5">
        <v>918.64867000000004</v>
      </c>
      <c r="G1385" s="5">
        <v>124.86150000000001</v>
      </c>
      <c r="H1385" s="6">
        <f t="shared" si="89"/>
        <v>-0.8640813359039643</v>
      </c>
      <c r="I1385" s="5">
        <v>219.52718999999999</v>
      </c>
      <c r="J1385" s="6">
        <f t="shared" si="90"/>
        <v>-0.43122535299613673</v>
      </c>
      <c r="K1385" s="5">
        <v>7405.4754800000001</v>
      </c>
      <c r="L1385" s="5">
        <v>2373.7171499999999</v>
      </c>
      <c r="M1385" s="6">
        <f t="shared" si="91"/>
        <v>-0.67946458584452696</v>
      </c>
    </row>
    <row r="1386" spans="1:13" x14ac:dyDescent="0.2">
      <c r="A1386" s="1" t="s">
        <v>32</v>
      </c>
      <c r="B1386" s="1" t="s">
        <v>96</v>
      </c>
      <c r="C1386" s="5">
        <v>0</v>
      </c>
      <c r="D1386" s="5">
        <v>45.674100000000003</v>
      </c>
      <c r="E1386" s="6" t="str">
        <f t="shared" si="88"/>
        <v/>
      </c>
      <c r="F1386" s="5">
        <v>377.69373000000002</v>
      </c>
      <c r="G1386" s="5">
        <v>217.79413</v>
      </c>
      <c r="H1386" s="6">
        <f t="shared" si="89"/>
        <v>-0.4233578354610229</v>
      </c>
      <c r="I1386" s="5">
        <v>92.065860000000001</v>
      </c>
      <c r="J1386" s="6">
        <f t="shared" si="90"/>
        <v>1.3656340146065</v>
      </c>
      <c r="K1386" s="5">
        <v>4285.0675199999996</v>
      </c>
      <c r="L1386" s="5">
        <v>4993.0802199999998</v>
      </c>
      <c r="M1386" s="6">
        <f t="shared" si="91"/>
        <v>0.16522789820590744</v>
      </c>
    </row>
    <row r="1387" spans="1:13" x14ac:dyDescent="0.2">
      <c r="A1387" s="2" t="s">
        <v>34</v>
      </c>
      <c r="B1387" s="2" t="s">
        <v>96</v>
      </c>
      <c r="C1387" s="7">
        <v>476.83112</v>
      </c>
      <c r="D1387" s="7">
        <v>336.54307999999997</v>
      </c>
      <c r="E1387" s="8">
        <f t="shared" si="88"/>
        <v>-0.29420906924027945</v>
      </c>
      <c r="F1387" s="7">
        <v>5002.0256300000001</v>
      </c>
      <c r="G1387" s="7">
        <v>3768.2707799999998</v>
      </c>
      <c r="H1387" s="8">
        <f t="shared" si="89"/>
        <v>-0.24665104524864268</v>
      </c>
      <c r="I1387" s="7">
        <v>3516.4395399999999</v>
      </c>
      <c r="J1387" s="8">
        <f t="shared" si="90"/>
        <v>7.1615404483820644E-2</v>
      </c>
      <c r="K1387" s="7">
        <v>50072.229700000004</v>
      </c>
      <c r="L1387" s="7">
        <v>39086.619619999998</v>
      </c>
      <c r="M1387" s="8">
        <f t="shared" si="91"/>
        <v>-0.21939526451725011</v>
      </c>
    </row>
    <row r="1388" spans="1:13" x14ac:dyDescent="0.2">
      <c r="A1388" s="1" t="s">
        <v>8</v>
      </c>
      <c r="B1388" s="1" t="s">
        <v>97</v>
      </c>
      <c r="C1388" s="5">
        <v>0</v>
      </c>
      <c r="D1388" s="5">
        <v>0</v>
      </c>
      <c r="E1388" s="6" t="str">
        <f t="shared" si="88"/>
        <v/>
      </c>
      <c r="F1388" s="5">
        <v>192.55742000000001</v>
      </c>
      <c r="G1388" s="5">
        <v>0.28320000000000001</v>
      </c>
      <c r="H1388" s="6">
        <f t="shared" si="89"/>
        <v>-0.9985292698666195</v>
      </c>
      <c r="I1388" s="5">
        <v>0</v>
      </c>
      <c r="J1388" s="6" t="str">
        <f t="shared" si="90"/>
        <v/>
      </c>
      <c r="K1388" s="5">
        <v>725.37824000000001</v>
      </c>
      <c r="L1388" s="5">
        <v>167.89075</v>
      </c>
      <c r="M1388" s="6">
        <f t="shared" si="91"/>
        <v>-0.768547302990506</v>
      </c>
    </row>
    <row r="1389" spans="1:13" x14ac:dyDescent="0.2">
      <c r="A1389" s="1" t="s">
        <v>10</v>
      </c>
      <c r="B1389" s="1" t="s">
        <v>97</v>
      </c>
      <c r="C1389" s="5">
        <v>0.17304</v>
      </c>
      <c r="D1389" s="5">
        <v>119.255</v>
      </c>
      <c r="E1389" s="6">
        <f t="shared" si="88"/>
        <v>688.17591308368003</v>
      </c>
      <c r="F1389" s="5">
        <v>941.89572999999996</v>
      </c>
      <c r="G1389" s="5">
        <v>389.76305000000002</v>
      </c>
      <c r="H1389" s="6">
        <f t="shared" si="89"/>
        <v>-0.586192996118583</v>
      </c>
      <c r="I1389" s="5">
        <v>205.94737000000001</v>
      </c>
      <c r="J1389" s="6">
        <f t="shared" si="90"/>
        <v>0.89253715645895371</v>
      </c>
      <c r="K1389" s="5">
        <v>7160.7496099999998</v>
      </c>
      <c r="L1389" s="5">
        <v>2550.4910399999999</v>
      </c>
      <c r="M1389" s="6">
        <f t="shared" si="91"/>
        <v>-0.64382345719249356</v>
      </c>
    </row>
    <row r="1390" spans="1:13" x14ac:dyDescent="0.2">
      <c r="A1390" s="1" t="s">
        <v>11</v>
      </c>
      <c r="B1390" s="1" t="s">
        <v>97</v>
      </c>
      <c r="C1390" s="5">
        <v>0.43963000000000002</v>
      </c>
      <c r="D1390" s="5">
        <v>0</v>
      </c>
      <c r="E1390" s="6">
        <f t="shared" si="88"/>
        <v>-1</v>
      </c>
      <c r="F1390" s="5">
        <v>67.487560000000002</v>
      </c>
      <c r="G1390" s="5">
        <v>0.21507999999999999</v>
      </c>
      <c r="H1390" s="6">
        <f t="shared" si="89"/>
        <v>-0.99681304228512635</v>
      </c>
      <c r="I1390" s="5">
        <v>2.75298</v>
      </c>
      <c r="J1390" s="6">
        <f t="shared" si="90"/>
        <v>-0.92187375135307925</v>
      </c>
      <c r="K1390" s="5">
        <v>274.79469</v>
      </c>
      <c r="L1390" s="5">
        <v>90.336029999999994</v>
      </c>
      <c r="M1390" s="6">
        <f t="shared" si="91"/>
        <v>-0.67125991408349273</v>
      </c>
    </row>
    <row r="1391" spans="1:13" x14ac:dyDescent="0.2">
      <c r="A1391" s="1" t="s">
        <v>12</v>
      </c>
      <c r="B1391" s="1" t="s">
        <v>97</v>
      </c>
      <c r="C1391" s="5">
        <v>0</v>
      </c>
      <c r="D1391" s="5">
        <v>0</v>
      </c>
      <c r="E1391" s="6" t="str">
        <f t="shared" si="88"/>
        <v/>
      </c>
      <c r="F1391" s="5">
        <v>8.4005500000000008</v>
      </c>
      <c r="G1391" s="5">
        <v>0</v>
      </c>
      <c r="H1391" s="6">
        <f t="shared" si="89"/>
        <v>-1</v>
      </c>
      <c r="I1391" s="5">
        <v>6.8067799999999998</v>
      </c>
      <c r="J1391" s="6">
        <f t="shared" si="90"/>
        <v>-1</v>
      </c>
      <c r="K1391" s="5">
        <v>131.99581000000001</v>
      </c>
      <c r="L1391" s="5">
        <v>51.684629999999999</v>
      </c>
      <c r="M1391" s="6">
        <f t="shared" si="91"/>
        <v>-0.60843734357931512</v>
      </c>
    </row>
    <row r="1392" spans="1:13" x14ac:dyDescent="0.2">
      <c r="A1392" s="1" t="s">
        <v>13</v>
      </c>
      <c r="B1392" s="1" t="s">
        <v>97</v>
      </c>
      <c r="C1392" s="5">
        <v>0</v>
      </c>
      <c r="D1392" s="5">
        <v>0</v>
      </c>
      <c r="E1392" s="6" t="str">
        <f t="shared" si="88"/>
        <v/>
      </c>
      <c r="F1392" s="5">
        <v>0</v>
      </c>
      <c r="G1392" s="5">
        <v>1.06402</v>
      </c>
      <c r="H1392" s="6" t="str">
        <f t="shared" si="89"/>
        <v/>
      </c>
      <c r="I1392" s="5">
        <v>0</v>
      </c>
      <c r="J1392" s="6" t="str">
        <f t="shared" si="90"/>
        <v/>
      </c>
      <c r="K1392" s="5">
        <v>10.90601</v>
      </c>
      <c r="L1392" s="5">
        <v>7.3407900000000001</v>
      </c>
      <c r="M1392" s="6">
        <f t="shared" si="91"/>
        <v>-0.32690415651553595</v>
      </c>
    </row>
    <row r="1393" spans="1:13" x14ac:dyDescent="0.2">
      <c r="A1393" s="1" t="s">
        <v>14</v>
      </c>
      <c r="B1393" s="1" t="s">
        <v>97</v>
      </c>
      <c r="C1393" s="5">
        <v>0.23036999999999999</v>
      </c>
      <c r="D1393" s="5">
        <v>0</v>
      </c>
      <c r="E1393" s="6">
        <f t="shared" si="88"/>
        <v>-1</v>
      </c>
      <c r="F1393" s="5">
        <v>127.80215</v>
      </c>
      <c r="G1393" s="5">
        <v>1.2627999999999999</v>
      </c>
      <c r="H1393" s="6">
        <f t="shared" si="89"/>
        <v>-0.99011910206518439</v>
      </c>
      <c r="I1393" s="5">
        <v>32.594000000000001</v>
      </c>
      <c r="J1393" s="6">
        <f t="shared" si="90"/>
        <v>-0.961256673007302</v>
      </c>
      <c r="K1393" s="5">
        <v>491.21262999999999</v>
      </c>
      <c r="L1393" s="5">
        <v>300.16913</v>
      </c>
      <c r="M1393" s="6">
        <f t="shared" si="91"/>
        <v>-0.38892220666231647</v>
      </c>
    </row>
    <row r="1394" spans="1:13" x14ac:dyDescent="0.2">
      <c r="A1394" s="1" t="s">
        <v>15</v>
      </c>
      <c r="B1394" s="1" t="s">
        <v>97</v>
      </c>
      <c r="C1394" s="5">
        <v>242.59069</v>
      </c>
      <c r="D1394" s="5">
        <v>1372.925</v>
      </c>
      <c r="E1394" s="6">
        <f t="shared" si="88"/>
        <v>4.6594298816661102</v>
      </c>
      <c r="F1394" s="5">
        <v>14461.58049</v>
      </c>
      <c r="G1394" s="5">
        <v>29413.609680000001</v>
      </c>
      <c r="H1394" s="6">
        <f t="shared" si="89"/>
        <v>1.0339139072896728</v>
      </c>
      <c r="I1394" s="5">
        <v>10432.491959999999</v>
      </c>
      <c r="J1394" s="6">
        <f t="shared" si="90"/>
        <v>1.8194231821866653</v>
      </c>
      <c r="K1394" s="5">
        <v>105476.62153999999</v>
      </c>
      <c r="L1394" s="5">
        <v>138492.89546</v>
      </c>
      <c r="M1394" s="6">
        <f t="shared" si="91"/>
        <v>0.31301982788175686</v>
      </c>
    </row>
    <row r="1395" spans="1:13" x14ac:dyDescent="0.2">
      <c r="A1395" s="1" t="s">
        <v>16</v>
      </c>
      <c r="B1395" s="1" t="s">
        <v>97</v>
      </c>
      <c r="C1395" s="5">
        <v>0</v>
      </c>
      <c r="D1395" s="5">
        <v>0</v>
      </c>
      <c r="E1395" s="6" t="str">
        <f t="shared" si="88"/>
        <v/>
      </c>
      <c r="F1395" s="5">
        <v>0</v>
      </c>
      <c r="G1395" s="5">
        <v>0</v>
      </c>
      <c r="H1395" s="6" t="str">
        <f t="shared" si="89"/>
        <v/>
      </c>
      <c r="I1395" s="5">
        <v>0</v>
      </c>
      <c r="J1395" s="6" t="str">
        <f t="shared" si="90"/>
        <v/>
      </c>
      <c r="K1395" s="5">
        <v>0</v>
      </c>
      <c r="L1395" s="5">
        <v>0</v>
      </c>
      <c r="M1395" s="6" t="str">
        <f t="shared" si="91"/>
        <v/>
      </c>
    </row>
    <row r="1396" spans="1:13" x14ac:dyDescent="0.2">
      <c r="A1396" s="1" t="s">
        <v>17</v>
      </c>
      <c r="B1396" s="1" t="s">
        <v>97</v>
      </c>
      <c r="C1396" s="5">
        <v>0</v>
      </c>
      <c r="D1396" s="5">
        <v>0</v>
      </c>
      <c r="E1396" s="6" t="str">
        <f t="shared" si="88"/>
        <v/>
      </c>
      <c r="F1396" s="5">
        <v>0</v>
      </c>
      <c r="G1396" s="5">
        <v>0</v>
      </c>
      <c r="H1396" s="6" t="str">
        <f t="shared" si="89"/>
        <v/>
      </c>
      <c r="I1396" s="5">
        <v>0</v>
      </c>
      <c r="J1396" s="6" t="str">
        <f t="shared" si="90"/>
        <v/>
      </c>
      <c r="K1396" s="5">
        <v>0.94694</v>
      </c>
      <c r="L1396" s="5">
        <v>0</v>
      </c>
      <c r="M1396" s="6">
        <f t="shared" si="91"/>
        <v>-1</v>
      </c>
    </row>
    <row r="1397" spans="1:13" x14ac:dyDescent="0.2">
      <c r="A1397" s="1" t="s">
        <v>18</v>
      </c>
      <c r="B1397" s="1" t="s">
        <v>97</v>
      </c>
      <c r="C1397" s="5">
        <v>0</v>
      </c>
      <c r="D1397" s="5">
        <v>0</v>
      </c>
      <c r="E1397" s="6" t="str">
        <f t="shared" si="88"/>
        <v/>
      </c>
      <c r="F1397" s="5">
        <v>5.3769600000000004</v>
      </c>
      <c r="G1397" s="5">
        <v>3.2839800000000001</v>
      </c>
      <c r="H1397" s="6">
        <f t="shared" si="89"/>
        <v>-0.38924968755579359</v>
      </c>
      <c r="I1397" s="5">
        <v>0</v>
      </c>
      <c r="J1397" s="6" t="str">
        <f t="shared" si="90"/>
        <v/>
      </c>
      <c r="K1397" s="5">
        <v>559.92746</v>
      </c>
      <c r="L1397" s="5">
        <v>22.904440000000001</v>
      </c>
      <c r="M1397" s="6">
        <f t="shared" si="91"/>
        <v>-0.9590939154868382</v>
      </c>
    </row>
    <row r="1398" spans="1:13" x14ac:dyDescent="0.2">
      <c r="A1398" s="1" t="s">
        <v>19</v>
      </c>
      <c r="B1398" s="1" t="s">
        <v>97</v>
      </c>
      <c r="C1398" s="5">
        <v>4.2618099999999997</v>
      </c>
      <c r="D1398" s="5">
        <v>0</v>
      </c>
      <c r="E1398" s="6">
        <f t="shared" si="88"/>
        <v>-1</v>
      </c>
      <c r="F1398" s="5">
        <v>20.844889999999999</v>
      </c>
      <c r="G1398" s="5">
        <v>73.062100000000001</v>
      </c>
      <c r="H1398" s="6">
        <f t="shared" si="89"/>
        <v>2.5050364861603973</v>
      </c>
      <c r="I1398" s="5">
        <v>54.29486</v>
      </c>
      <c r="J1398" s="6">
        <f t="shared" si="90"/>
        <v>0.34565408217278759</v>
      </c>
      <c r="K1398" s="5">
        <v>527.30848000000003</v>
      </c>
      <c r="L1398" s="5">
        <v>889.70888000000002</v>
      </c>
      <c r="M1398" s="6">
        <f t="shared" si="91"/>
        <v>0.68726450217527324</v>
      </c>
    </row>
    <row r="1399" spans="1:13" x14ac:dyDescent="0.2">
      <c r="A1399" s="1" t="s">
        <v>20</v>
      </c>
      <c r="B1399" s="1" t="s">
        <v>97</v>
      </c>
      <c r="C1399" s="5">
        <v>0</v>
      </c>
      <c r="D1399" s="5">
        <v>0</v>
      </c>
      <c r="E1399" s="6" t="str">
        <f t="shared" si="88"/>
        <v/>
      </c>
      <c r="F1399" s="5">
        <v>69.502709999999993</v>
      </c>
      <c r="G1399" s="5">
        <v>28.035499999999999</v>
      </c>
      <c r="H1399" s="6">
        <f t="shared" si="89"/>
        <v>-0.59662723942706686</v>
      </c>
      <c r="I1399" s="5">
        <v>151.23698999999999</v>
      </c>
      <c r="J1399" s="6">
        <f t="shared" si="90"/>
        <v>-0.81462537703243099</v>
      </c>
      <c r="K1399" s="5">
        <v>985.32051000000001</v>
      </c>
      <c r="L1399" s="5">
        <v>515.85754999999995</v>
      </c>
      <c r="M1399" s="6">
        <f t="shared" si="91"/>
        <v>-0.47645710734266566</v>
      </c>
    </row>
    <row r="1400" spans="1:13" x14ac:dyDescent="0.2">
      <c r="A1400" s="1" t="s">
        <v>21</v>
      </c>
      <c r="B1400" s="1" t="s">
        <v>97</v>
      </c>
      <c r="C1400" s="5">
        <v>0.71360999999999997</v>
      </c>
      <c r="D1400" s="5">
        <v>0</v>
      </c>
      <c r="E1400" s="6">
        <f t="shared" si="88"/>
        <v>-1</v>
      </c>
      <c r="F1400" s="5">
        <v>503.88904000000002</v>
      </c>
      <c r="G1400" s="5">
        <v>375.12700999999998</v>
      </c>
      <c r="H1400" s="6">
        <f t="shared" si="89"/>
        <v>-0.25553647684021874</v>
      </c>
      <c r="I1400" s="5">
        <v>183.26748000000001</v>
      </c>
      <c r="J1400" s="6">
        <f t="shared" si="90"/>
        <v>1.0468825674909699</v>
      </c>
      <c r="K1400" s="5">
        <v>3064.6256600000002</v>
      </c>
      <c r="L1400" s="5">
        <v>2946.0743600000001</v>
      </c>
      <c r="M1400" s="6">
        <f t="shared" si="91"/>
        <v>-3.8683778429238869E-2</v>
      </c>
    </row>
    <row r="1401" spans="1:13" x14ac:dyDescent="0.2">
      <c r="A1401" s="1" t="s">
        <v>22</v>
      </c>
      <c r="B1401" s="1" t="s">
        <v>97</v>
      </c>
      <c r="C1401" s="5">
        <v>0</v>
      </c>
      <c r="D1401" s="5">
        <v>0</v>
      </c>
      <c r="E1401" s="6" t="str">
        <f t="shared" si="88"/>
        <v/>
      </c>
      <c r="F1401" s="5">
        <v>0</v>
      </c>
      <c r="G1401" s="5">
        <v>50.561279999999996</v>
      </c>
      <c r="H1401" s="6" t="str">
        <f t="shared" si="89"/>
        <v/>
      </c>
      <c r="I1401" s="5">
        <v>0</v>
      </c>
      <c r="J1401" s="6" t="str">
        <f t="shared" si="90"/>
        <v/>
      </c>
      <c r="K1401" s="5">
        <v>16.408840000000001</v>
      </c>
      <c r="L1401" s="5">
        <v>55.703940000000003</v>
      </c>
      <c r="M1401" s="6">
        <f t="shared" si="91"/>
        <v>2.394751853269335</v>
      </c>
    </row>
    <row r="1402" spans="1:13" x14ac:dyDescent="0.2">
      <c r="A1402" s="1" t="s">
        <v>23</v>
      </c>
      <c r="B1402" s="1" t="s">
        <v>97</v>
      </c>
      <c r="C1402" s="5">
        <v>41.55444</v>
      </c>
      <c r="D1402" s="5">
        <v>0</v>
      </c>
      <c r="E1402" s="6">
        <f t="shared" si="88"/>
        <v>-1</v>
      </c>
      <c r="F1402" s="5">
        <v>674.49198999999999</v>
      </c>
      <c r="G1402" s="5">
        <v>4078.8383600000002</v>
      </c>
      <c r="H1402" s="6">
        <f t="shared" si="89"/>
        <v>5.0472747200452304</v>
      </c>
      <c r="I1402" s="5">
        <v>1133.06014</v>
      </c>
      <c r="J1402" s="6">
        <f t="shared" si="90"/>
        <v>2.599842776218392</v>
      </c>
      <c r="K1402" s="5">
        <v>7526.6204500000003</v>
      </c>
      <c r="L1402" s="5">
        <v>9858.0029900000009</v>
      </c>
      <c r="M1402" s="6">
        <f t="shared" si="91"/>
        <v>0.30975157515747997</v>
      </c>
    </row>
    <row r="1403" spans="1:13" x14ac:dyDescent="0.2">
      <c r="A1403" s="1" t="s">
        <v>24</v>
      </c>
      <c r="B1403" s="1" t="s">
        <v>97</v>
      </c>
      <c r="C1403" s="5">
        <v>0</v>
      </c>
      <c r="D1403" s="5">
        <v>0</v>
      </c>
      <c r="E1403" s="6" t="str">
        <f t="shared" si="88"/>
        <v/>
      </c>
      <c r="F1403" s="5">
        <v>26</v>
      </c>
      <c r="G1403" s="5">
        <v>24.48021</v>
      </c>
      <c r="H1403" s="6">
        <f t="shared" si="89"/>
        <v>-5.8453461538461537E-2</v>
      </c>
      <c r="I1403" s="5">
        <v>12.70434</v>
      </c>
      <c r="J1403" s="6">
        <f t="shared" si="90"/>
        <v>0.92691710077028788</v>
      </c>
      <c r="K1403" s="5">
        <v>570.19084999999995</v>
      </c>
      <c r="L1403" s="5">
        <v>315.50700999999998</v>
      </c>
      <c r="M1403" s="6">
        <f t="shared" si="91"/>
        <v>-0.4466642002410246</v>
      </c>
    </row>
    <row r="1404" spans="1:13" x14ac:dyDescent="0.2">
      <c r="A1404" s="1" t="s">
        <v>25</v>
      </c>
      <c r="B1404" s="1" t="s">
        <v>97</v>
      </c>
      <c r="C1404" s="5">
        <v>7.6339100000000002</v>
      </c>
      <c r="D1404" s="5">
        <v>0</v>
      </c>
      <c r="E1404" s="6">
        <f t="shared" si="88"/>
        <v>-1</v>
      </c>
      <c r="F1404" s="5">
        <v>43.0124</v>
      </c>
      <c r="G1404" s="5">
        <v>47.182560000000002</v>
      </c>
      <c r="H1404" s="6">
        <f t="shared" si="89"/>
        <v>9.6952506718992693E-2</v>
      </c>
      <c r="I1404" s="5">
        <v>66.250249999999994</v>
      </c>
      <c r="J1404" s="6">
        <f t="shared" si="90"/>
        <v>-0.28781310259206561</v>
      </c>
      <c r="K1404" s="5">
        <v>429.83539000000002</v>
      </c>
      <c r="L1404" s="5">
        <v>457.9135</v>
      </c>
      <c r="M1404" s="6">
        <f t="shared" si="91"/>
        <v>6.5322936764234285E-2</v>
      </c>
    </row>
    <row r="1405" spans="1:13" x14ac:dyDescent="0.2">
      <c r="A1405" s="1" t="s">
        <v>26</v>
      </c>
      <c r="B1405" s="1" t="s">
        <v>97</v>
      </c>
      <c r="C1405" s="5">
        <v>316.18563999999998</v>
      </c>
      <c r="D1405" s="5">
        <v>150.96263999999999</v>
      </c>
      <c r="E1405" s="6">
        <f t="shared" si="88"/>
        <v>-0.52255061298799022</v>
      </c>
      <c r="F1405" s="5">
        <v>2660.0502900000001</v>
      </c>
      <c r="G1405" s="5">
        <v>1334.64174</v>
      </c>
      <c r="H1405" s="6">
        <f t="shared" si="89"/>
        <v>-0.49826447078186631</v>
      </c>
      <c r="I1405" s="5">
        <v>1169.9611399999999</v>
      </c>
      <c r="J1405" s="6">
        <f t="shared" si="90"/>
        <v>0.14075732464071433</v>
      </c>
      <c r="K1405" s="5">
        <v>13081.11335</v>
      </c>
      <c r="L1405" s="5">
        <v>10178.153060000001</v>
      </c>
      <c r="M1405" s="6">
        <f t="shared" si="91"/>
        <v>-0.22191997059638657</v>
      </c>
    </row>
    <row r="1406" spans="1:13" x14ac:dyDescent="0.2">
      <c r="A1406" s="1" t="s">
        <v>27</v>
      </c>
      <c r="B1406" s="1" t="s">
        <v>97</v>
      </c>
      <c r="C1406" s="5">
        <v>0</v>
      </c>
      <c r="D1406" s="5">
        <v>0</v>
      </c>
      <c r="E1406" s="6" t="str">
        <f t="shared" si="88"/>
        <v/>
      </c>
      <c r="F1406" s="5">
        <v>0</v>
      </c>
      <c r="G1406" s="5">
        <v>0</v>
      </c>
      <c r="H1406" s="6" t="str">
        <f t="shared" si="89"/>
        <v/>
      </c>
      <c r="I1406" s="5">
        <v>29.760069999999999</v>
      </c>
      <c r="J1406" s="6">
        <f t="shared" si="90"/>
        <v>-1</v>
      </c>
      <c r="K1406" s="5">
        <v>0</v>
      </c>
      <c r="L1406" s="5">
        <v>81.641570000000002</v>
      </c>
      <c r="M1406" s="6" t="str">
        <f t="shared" si="91"/>
        <v/>
      </c>
    </row>
    <row r="1407" spans="1:13" x14ac:dyDescent="0.2">
      <c r="A1407" s="1" t="s">
        <v>28</v>
      </c>
      <c r="B1407" s="1" t="s">
        <v>97</v>
      </c>
      <c r="C1407" s="5">
        <v>0</v>
      </c>
      <c r="D1407" s="5">
        <v>0</v>
      </c>
      <c r="E1407" s="6" t="str">
        <f t="shared" si="88"/>
        <v/>
      </c>
      <c r="F1407" s="5">
        <v>8.3616799999999998</v>
      </c>
      <c r="G1407" s="5">
        <v>3.6831399999999999</v>
      </c>
      <c r="H1407" s="6">
        <f t="shared" si="89"/>
        <v>-0.55952153155825146</v>
      </c>
      <c r="I1407" s="5">
        <v>19.817910000000001</v>
      </c>
      <c r="J1407" s="6">
        <f t="shared" si="90"/>
        <v>-0.81415093720780851</v>
      </c>
      <c r="K1407" s="5">
        <v>69.178880000000007</v>
      </c>
      <c r="L1407" s="5">
        <v>51.4056</v>
      </c>
      <c r="M1407" s="6">
        <f t="shared" si="91"/>
        <v>-0.25691771824001786</v>
      </c>
    </row>
    <row r="1408" spans="1:13" x14ac:dyDescent="0.2">
      <c r="A1408" s="1" t="s">
        <v>29</v>
      </c>
      <c r="B1408" s="1" t="s">
        <v>97</v>
      </c>
      <c r="C1408" s="5">
        <v>2.39222</v>
      </c>
      <c r="D1408" s="5">
        <v>0</v>
      </c>
      <c r="E1408" s="6">
        <f t="shared" si="88"/>
        <v>-1</v>
      </c>
      <c r="F1408" s="5">
        <v>3.6165500000000002</v>
      </c>
      <c r="G1408" s="5">
        <v>3.6349499999999999</v>
      </c>
      <c r="H1408" s="6">
        <f t="shared" si="89"/>
        <v>5.0877217237421668E-3</v>
      </c>
      <c r="I1408" s="5">
        <v>0</v>
      </c>
      <c r="J1408" s="6" t="str">
        <f t="shared" si="90"/>
        <v/>
      </c>
      <c r="K1408" s="5">
        <v>247.10937999999999</v>
      </c>
      <c r="L1408" s="5">
        <v>28.17999</v>
      </c>
      <c r="M1408" s="6">
        <f t="shared" si="91"/>
        <v>-0.88596147179843998</v>
      </c>
    </row>
    <row r="1409" spans="1:13" x14ac:dyDescent="0.2">
      <c r="A1409" s="1" t="s">
        <v>30</v>
      </c>
      <c r="B1409" s="1" t="s">
        <v>97</v>
      </c>
      <c r="C1409" s="5">
        <v>0</v>
      </c>
      <c r="D1409" s="5">
        <v>0</v>
      </c>
      <c r="E1409" s="6" t="str">
        <f t="shared" si="88"/>
        <v/>
      </c>
      <c r="F1409" s="5">
        <v>0</v>
      </c>
      <c r="G1409" s="5">
        <v>0</v>
      </c>
      <c r="H1409" s="6" t="str">
        <f t="shared" si="89"/>
        <v/>
      </c>
      <c r="I1409" s="5">
        <v>0</v>
      </c>
      <c r="J1409" s="6" t="str">
        <f t="shared" si="90"/>
        <v/>
      </c>
      <c r="K1409" s="5">
        <v>0</v>
      </c>
      <c r="L1409" s="5">
        <v>22.227900000000002</v>
      </c>
      <c r="M1409" s="6" t="str">
        <f t="shared" si="91"/>
        <v/>
      </c>
    </row>
    <row r="1410" spans="1:13" x14ac:dyDescent="0.2">
      <c r="A1410" s="1" t="s">
        <v>31</v>
      </c>
      <c r="B1410" s="1" t="s">
        <v>97</v>
      </c>
      <c r="C1410" s="5">
        <v>0</v>
      </c>
      <c r="D1410" s="5">
        <v>0</v>
      </c>
      <c r="E1410" s="6" t="str">
        <f t="shared" si="88"/>
        <v/>
      </c>
      <c r="F1410" s="5">
        <v>1.2716799999999999</v>
      </c>
      <c r="G1410" s="5">
        <v>0</v>
      </c>
      <c r="H1410" s="6">
        <f t="shared" si="89"/>
        <v>-1</v>
      </c>
      <c r="I1410" s="5">
        <v>0</v>
      </c>
      <c r="J1410" s="6" t="str">
        <f t="shared" si="90"/>
        <v/>
      </c>
      <c r="K1410" s="5">
        <v>60.586239999999997</v>
      </c>
      <c r="L1410" s="5">
        <v>1.10185</v>
      </c>
      <c r="M1410" s="6">
        <f t="shared" si="91"/>
        <v>-0.98181352729596683</v>
      </c>
    </row>
    <row r="1411" spans="1:13" x14ac:dyDescent="0.2">
      <c r="A1411" s="1" t="s">
        <v>32</v>
      </c>
      <c r="B1411" s="1" t="s">
        <v>97</v>
      </c>
      <c r="C1411" s="5">
        <v>0</v>
      </c>
      <c r="D1411" s="5">
        <v>0</v>
      </c>
      <c r="E1411" s="6" t="str">
        <f t="shared" si="88"/>
        <v/>
      </c>
      <c r="F1411" s="5">
        <v>70.962770000000006</v>
      </c>
      <c r="G1411" s="5">
        <v>13.56765</v>
      </c>
      <c r="H1411" s="6">
        <f t="shared" si="89"/>
        <v>-0.80880608240067287</v>
      </c>
      <c r="I1411" s="5">
        <v>70.982219999999998</v>
      </c>
      <c r="J1411" s="6">
        <f t="shared" si="90"/>
        <v>-0.80885847188211357</v>
      </c>
      <c r="K1411" s="5">
        <v>485.20767999999998</v>
      </c>
      <c r="L1411" s="5">
        <v>831.69916999999998</v>
      </c>
      <c r="M1411" s="6">
        <f t="shared" si="91"/>
        <v>0.71410965712661434</v>
      </c>
    </row>
    <row r="1412" spans="1:13" x14ac:dyDescent="0.2">
      <c r="A1412" s="1" t="s">
        <v>33</v>
      </c>
      <c r="B1412" s="1" t="s">
        <v>97</v>
      </c>
      <c r="C1412" s="5">
        <v>9.4320000000000001E-2</v>
      </c>
      <c r="D1412" s="5">
        <v>0</v>
      </c>
      <c r="E1412" s="6">
        <f t="shared" si="88"/>
        <v>-1</v>
      </c>
      <c r="F1412" s="5">
        <v>9.4320000000000001E-2</v>
      </c>
      <c r="G1412" s="5">
        <v>4.2374000000000001</v>
      </c>
      <c r="H1412" s="6">
        <f t="shared" si="89"/>
        <v>43.92578456318914</v>
      </c>
      <c r="I1412" s="5">
        <v>0</v>
      </c>
      <c r="J1412" s="6" t="str">
        <f t="shared" si="90"/>
        <v/>
      </c>
      <c r="K1412" s="5">
        <v>11.092700000000001</v>
      </c>
      <c r="L1412" s="5">
        <v>15.036289999999999</v>
      </c>
      <c r="M1412" s="6">
        <f t="shared" si="91"/>
        <v>0.35551218368837145</v>
      </c>
    </row>
    <row r="1413" spans="1:13" x14ac:dyDescent="0.2">
      <c r="A1413" s="2" t="s">
        <v>34</v>
      </c>
      <c r="B1413" s="2" t="s">
        <v>97</v>
      </c>
      <c r="C1413" s="7">
        <v>616.26967999999999</v>
      </c>
      <c r="D1413" s="7">
        <v>1643.14264</v>
      </c>
      <c r="E1413" s="8">
        <f t="shared" si="88"/>
        <v>1.6662720775099631</v>
      </c>
      <c r="F1413" s="7">
        <v>19887.19918</v>
      </c>
      <c r="G1413" s="7">
        <v>35846.533710000003</v>
      </c>
      <c r="H1413" s="8">
        <f t="shared" si="89"/>
        <v>0.80249281890080626</v>
      </c>
      <c r="I1413" s="7">
        <v>13571.92849</v>
      </c>
      <c r="J1413" s="8">
        <f t="shared" si="90"/>
        <v>1.6412262440383669</v>
      </c>
      <c r="K1413" s="7">
        <v>141907.13133999999</v>
      </c>
      <c r="L1413" s="7">
        <v>167931.92593</v>
      </c>
      <c r="M1413" s="8">
        <f t="shared" si="91"/>
        <v>0.1833931413048322</v>
      </c>
    </row>
    <row r="1414" spans="1:13" x14ac:dyDescent="0.2">
      <c r="A1414" s="1" t="s">
        <v>8</v>
      </c>
      <c r="B1414" s="1" t="s">
        <v>98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9215.7692100000004</v>
      </c>
      <c r="H1414" s="6" t="str">
        <f t="shared" si="89"/>
        <v/>
      </c>
      <c r="I1414" s="5">
        <v>324.14073999999999</v>
      </c>
      <c r="J1414" s="6">
        <f t="shared" si="90"/>
        <v>27.431382028682975</v>
      </c>
      <c r="K1414" s="5">
        <v>369.32992999999999</v>
      </c>
      <c r="L1414" s="5">
        <v>46299.696329999999</v>
      </c>
      <c r="M1414" s="6">
        <f t="shared" si="91"/>
        <v>124.36134379902543</v>
      </c>
    </row>
    <row r="1415" spans="1:13" x14ac:dyDescent="0.2">
      <c r="A1415" s="1" t="s">
        <v>10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0</v>
      </c>
      <c r="J1415" s="6" t="str">
        <f t="shared" si="90"/>
        <v/>
      </c>
      <c r="K1415" s="5">
        <v>4.2502599999999999</v>
      </c>
      <c r="L1415" s="5">
        <v>3.67631</v>
      </c>
      <c r="M1415" s="6">
        <f t="shared" si="91"/>
        <v>-0.13503879762649817</v>
      </c>
    </row>
    <row r="1416" spans="1:13" x14ac:dyDescent="0.2">
      <c r="A1416" s="1" t="s">
        <v>11</v>
      </c>
      <c r="B1416" s="1" t="s">
        <v>98</v>
      </c>
      <c r="C1416" s="5">
        <v>0</v>
      </c>
      <c r="D1416" s="5">
        <v>123.60883</v>
      </c>
      <c r="E1416" s="6" t="str">
        <f t="shared" si="88"/>
        <v/>
      </c>
      <c r="F1416" s="5">
        <v>2849.2545500000001</v>
      </c>
      <c r="G1416" s="5">
        <v>3960.8603600000001</v>
      </c>
      <c r="H1416" s="6">
        <f t="shared" si="89"/>
        <v>0.39013917166509393</v>
      </c>
      <c r="I1416" s="5">
        <v>2142.16392</v>
      </c>
      <c r="J1416" s="6">
        <f t="shared" si="90"/>
        <v>0.84899966011938077</v>
      </c>
      <c r="K1416" s="5">
        <v>45457.98674</v>
      </c>
      <c r="L1416" s="5">
        <v>28103.70348</v>
      </c>
      <c r="M1416" s="6">
        <f t="shared" si="91"/>
        <v>-0.38176532892358361</v>
      </c>
    </row>
    <row r="1417" spans="1:13" x14ac:dyDescent="0.2">
      <c r="A1417" s="1" t="s">
        <v>12</v>
      </c>
      <c r="B1417" s="1" t="s">
        <v>98</v>
      </c>
      <c r="C1417" s="5">
        <v>0</v>
      </c>
      <c r="D1417" s="5">
        <v>0</v>
      </c>
      <c r="E1417" s="6" t="str">
        <f t="shared" si="88"/>
        <v/>
      </c>
      <c r="F1417" s="5">
        <v>343.83300000000003</v>
      </c>
      <c r="G1417" s="5">
        <v>69.102000000000004</v>
      </c>
      <c r="H1417" s="6">
        <f t="shared" si="89"/>
        <v>-0.79902452644161559</v>
      </c>
      <c r="I1417" s="5">
        <v>106.59</v>
      </c>
      <c r="J1417" s="6">
        <f t="shared" si="90"/>
        <v>-0.35170278637770891</v>
      </c>
      <c r="K1417" s="5">
        <v>2274.3719999999998</v>
      </c>
      <c r="L1417" s="5">
        <v>1176.867</v>
      </c>
      <c r="M1417" s="6">
        <f t="shared" si="91"/>
        <v>-0.4825529860550517</v>
      </c>
    </row>
    <row r="1418" spans="1:13" x14ac:dyDescent="0.2">
      <c r="A1418" s="1" t="s">
        <v>13</v>
      </c>
      <c r="B1418" s="1" t="s">
        <v>98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30.214079999999999</v>
      </c>
      <c r="L1418" s="5">
        <v>6.1955999999999998</v>
      </c>
      <c r="M1418" s="6">
        <f t="shared" si="91"/>
        <v>-0.79494328472023645</v>
      </c>
    </row>
    <row r="1419" spans="1:13" x14ac:dyDescent="0.2">
      <c r="A1419" s="1" t="s">
        <v>14</v>
      </c>
      <c r="B1419" s="1" t="s">
        <v>98</v>
      </c>
      <c r="C1419" s="5">
        <v>0</v>
      </c>
      <c r="D1419" s="5">
        <v>0</v>
      </c>
      <c r="E1419" s="6" t="str">
        <f t="shared" si="88"/>
        <v/>
      </c>
      <c r="F1419" s="5">
        <v>188.75239999999999</v>
      </c>
      <c r="G1419" s="5">
        <v>137.13114999999999</v>
      </c>
      <c r="H1419" s="6">
        <f t="shared" si="89"/>
        <v>-0.27348658877979837</v>
      </c>
      <c r="I1419" s="5">
        <v>255.42054999999999</v>
      </c>
      <c r="J1419" s="6">
        <f t="shared" si="90"/>
        <v>-0.46311622146299503</v>
      </c>
      <c r="K1419" s="5">
        <v>1733.6951799999999</v>
      </c>
      <c r="L1419" s="5">
        <v>592.77562</v>
      </c>
      <c r="M1419" s="6">
        <f t="shared" si="91"/>
        <v>-0.65808544267856828</v>
      </c>
    </row>
    <row r="1420" spans="1:13" x14ac:dyDescent="0.2">
      <c r="A1420" s="1" t="s">
        <v>15</v>
      </c>
      <c r="B1420" s="1" t="s">
        <v>98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4.2454599999999996</v>
      </c>
      <c r="J1420" s="6">
        <f t="shared" si="90"/>
        <v>-1</v>
      </c>
      <c r="K1420" s="5">
        <v>5.9792100000000001</v>
      </c>
      <c r="L1420" s="5">
        <v>9.2621599999999997</v>
      </c>
      <c r="M1420" s="6">
        <f t="shared" si="91"/>
        <v>0.54906082910618625</v>
      </c>
    </row>
    <row r="1421" spans="1:13" x14ac:dyDescent="0.2">
      <c r="A1421" s="1" t="s">
        <v>17</v>
      </c>
      <c r="B1421" s="1" t="s">
        <v>98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6.8280500000000002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7.6980500000000003</v>
      </c>
      <c r="M1421" s="6" t="str">
        <f t="shared" si="91"/>
        <v/>
      </c>
    </row>
    <row r="1422" spans="1:13" x14ac:dyDescent="0.2">
      <c r="A1422" s="1" t="s">
        <v>18</v>
      </c>
      <c r="B1422" s="1" t="s">
        <v>98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56.957189999999997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4.2874100000000004</v>
      </c>
      <c r="L1422" s="5">
        <v>57.09319</v>
      </c>
      <c r="M1422" s="6">
        <f t="shared" si="91"/>
        <v>12.316475447881121</v>
      </c>
    </row>
    <row r="1423" spans="1:13" x14ac:dyDescent="0.2">
      <c r="A1423" s="1" t="s">
        <v>19</v>
      </c>
      <c r="B1423" s="1" t="s">
        <v>98</v>
      </c>
      <c r="C1423" s="5">
        <v>0</v>
      </c>
      <c r="D1423" s="5">
        <v>0</v>
      </c>
      <c r="E1423" s="6" t="str">
        <f t="shared" si="88"/>
        <v/>
      </c>
      <c r="F1423" s="5">
        <v>101.87425</v>
      </c>
      <c r="G1423" s="5">
        <v>48.49</v>
      </c>
      <c r="H1423" s="6">
        <f t="shared" si="89"/>
        <v>-0.52402103573768644</v>
      </c>
      <c r="I1423" s="5">
        <v>2.1829000000000001</v>
      </c>
      <c r="J1423" s="6">
        <f t="shared" si="90"/>
        <v>21.213569105318612</v>
      </c>
      <c r="K1423" s="5">
        <v>778.31839000000002</v>
      </c>
      <c r="L1423" s="5">
        <v>615.91135999999995</v>
      </c>
      <c r="M1423" s="6">
        <f t="shared" si="91"/>
        <v>-0.20866400188745393</v>
      </c>
    </row>
    <row r="1424" spans="1:13" x14ac:dyDescent="0.2">
      <c r="A1424" s="1" t="s">
        <v>20</v>
      </c>
      <c r="B1424" s="1" t="s">
        <v>98</v>
      </c>
      <c r="C1424" s="5">
        <v>0</v>
      </c>
      <c r="D1424" s="5">
        <v>0</v>
      </c>
      <c r="E1424" s="6" t="str">
        <f t="shared" si="88"/>
        <v/>
      </c>
      <c r="F1424" s="5">
        <v>9.2999999999999999E-2</v>
      </c>
      <c r="G1424" s="5">
        <v>5.2199999999999998E-3</v>
      </c>
      <c r="H1424" s="6">
        <f t="shared" si="89"/>
        <v>-0.94387096774193546</v>
      </c>
      <c r="I1424" s="5">
        <v>1.1982600000000001</v>
      </c>
      <c r="J1424" s="6">
        <f t="shared" si="90"/>
        <v>-0.99564368334084419</v>
      </c>
      <c r="K1424" s="5">
        <v>1.9370000000000001</v>
      </c>
      <c r="L1424" s="5">
        <v>3.60127</v>
      </c>
      <c r="M1424" s="6">
        <f t="shared" si="91"/>
        <v>0.85919979349509545</v>
      </c>
    </row>
    <row r="1425" spans="1:13" x14ac:dyDescent="0.2">
      <c r="A1425" s="1" t="s">
        <v>21</v>
      </c>
      <c r="B1425" s="1" t="s">
        <v>98</v>
      </c>
      <c r="C1425" s="5">
        <v>0</v>
      </c>
      <c r="D1425" s="5">
        <v>0</v>
      </c>
      <c r="E1425" s="6" t="str">
        <f t="shared" si="88"/>
        <v/>
      </c>
      <c r="F1425" s="5">
        <v>99.853440000000006</v>
      </c>
      <c r="G1425" s="5">
        <v>63.056240000000003</v>
      </c>
      <c r="H1425" s="6">
        <f t="shared" si="89"/>
        <v>-0.36851209132104013</v>
      </c>
      <c r="I1425" s="5">
        <v>35.183540000000001</v>
      </c>
      <c r="J1425" s="6">
        <f t="shared" si="90"/>
        <v>0.79220851568659656</v>
      </c>
      <c r="K1425" s="5">
        <v>951.95637999999997</v>
      </c>
      <c r="L1425" s="5">
        <v>649.41836000000001</v>
      </c>
      <c r="M1425" s="6">
        <f t="shared" si="91"/>
        <v>-0.31780659949986356</v>
      </c>
    </row>
    <row r="1426" spans="1:13" x14ac:dyDescent="0.2">
      <c r="A1426" s="1" t="s">
        <v>22</v>
      </c>
      <c r="B1426" s="1" t="s">
        <v>98</v>
      </c>
      <c r="C1426" s="5">
        <v>0</v>
      </c>
      <c r="D1426" s="5">
        <v>0</v>
      </c>
      <c r="E1426" s="6" t="str">
        <f t="shared" si="88"/>
        <v/>
      </c>
      <c r="F1426" s="5">
        <v>175.31222</v>
      </c>
      <c r="G1426" s="5">
        <v>56.15</v>
      </c>
      <c r="H1426" s="6">
        <f t="shared" si="89"/>
        <v>-0.67971428346523699</v>
      </c>
      <c r="I1426" s="5">
        <v>52.253189999999996</v>
      </c>
      <c r="J1426" s="6">
        <f t="shared" si="90"/>
        <v>7.4575542660649141E-2</v>
      </c>
      <c r="K1426" s="5">
        <v>688.67893000000004</v>
      </c>
      <c r="L1426" s="5">
        <v>611.79764</v>
      </c>
      <c r="M1426" s="6">
        <f t="shared" si="91"/>
        <v>-0.11163589686125586</v>
      </c>
    </row>
    <row r="1427" spans="1:13" x14ac:dyDescent="0.2">
      <c r="A1427" s="1" t="s">
        <v>23</v>
      </c>
      <c r="B1427" s="1" t="s">
        <v>98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111.89834</v>
      </c>
      <c r="H1427" s="6" t="str">
        <f t="shared" si="89"/>
        <v/>
      </c>
      <c r="I1427" s="5">
        <v>21.258179999999999</v>
      </c>
      <c r="J1427" s="6">
        <f t="shared" si="90"/>
        <v>4.2637779904018132</v>
      </c>
      <c r="K1427" s="5">
        <v>253.69109</v>
      </c>
      <c r="L1427" s="5">
        <v>235.32192000000001</v>
      </c>
      <c r="M1427" s="6">
        <f t="shared" si="91"/>
        <v>-7.2407627717630874E-2</v>
      </c>
    </row>
    <row r="1428" spans="1:13" x14ac:dyDescent="0.2">
      <c r="A1428" s="1" t="s">
        <v>24</v>
      </c>
      <c r="B1428" s="1" t="s">
        <v>98</v>
      </c>
      <c r="C1428" s="5">
        <v>0</v>
      </c>
      <c r="D1428" s="5">
        <v>0</v>
      </c>
      <c r="E1428" s="6" t="str">
        <f t="shared" si="88"/>
        <v/>
      </c>
      <c r="F1428" s="5">
        <v>185.78559000000001</v>
      </c>
      <c r="G1428" s="5">
        <v>65.44847</v>
      </c>
      <c r="H1428" s="6">
        <f t="shared" si="89"/>
        <v>-0.6477204179290762</v>
      </c>
      <c r="I1428" s="5">
        <v>40.692369999999997</v>
      </c>
      <c r="J1428" s="6">
        <f t="shared" si="90"/>
        <v>0.60837203633015235</v>
      </c>
      <c r="K1428" s="5">
        <v>1206.0554099999999</v>
      </c>
      <c r="L1428" s="5">
        <v>693.20066999999995</v>
      </c>
      <c r="M1428" s="6">
        <f t="shared" si="91"/>
        <v>-0.42523314911377086</v>
      </c>
    </row>
    <row r="1429" spans="1:13" x14ac:dyDescent="0.2">
      <c r="A1429" s="1" t="s">
        <v>25</v>
      </c>
      <c r="B1429" s="1" t="s">
        <v>98</v>
      </c>
      <c r="C1429" s="5">
        <v>0</v>
      </c>
      <c r="D1429" s="5">
        <v>0</v>
      </c>
      <c r="E1429" s="6" t="str">
        <f t="shared" si="88"/>
        <v/>
      </c>
      <c r="F1429" s="5">
        <v>1.7472000000000001</v>
      </c>
      <c r="G1429" s="5">
        <v>19.410799999999998</v>
      </c>
      <c r="H1429" s="6">
        <f t="shared" si="89"/>
        <v>10.10966117216117</v>
      </c>
      <c r="I1429" s="5">
        <v>1.68</v>
      </c>
      <c r="J1429" s="6">
        <f t="shared" si="90"/>
        <v>10.554047619047619</v>
      </c>
      <c r="K1429" s="5">
        <v>29.876069999999999</v>
      </c>
      <c r="L1429" s="5">
        <v>81.283799999999999</v>
      </c>
      <c r="M1429" s="6">
        <f t="shared" si="91"/>
        <v>1.7206992084300246</v>
      </c>
    </row>
    <row r="1430" spans="1:13" x14ac:dyDescent="0.2">
      <c r="A1430" s="1" t="s">
        <v>26</v>
      </c>
      <c r="B1430" s="1" t="s">
        <v>98</v>
      </c>
      <c r="C1430" s="5">
        <v>0</v>
      </c>
      <c r="D1430" s="5">
        <v>0</v>
      </c>
      <c r="E1430" s="6" t="str">
        <f t="shared" si="88"/>
        <v/>
      </c>
      <c r="F1430" s="5">
        <v>2.59457</v>
      </c>
      <c r="G1430" s="5">
        <v>8.1753800000000005</v>
      </c>
      <c r="H1430" s="6">
        <f t="shared" si="89"/>
        <v>2.1509575767853635</v>
      </c>
      <c r="I1430" s="5">
        <v>79.164779999999993</v>
      </c>
      <c r="J1430" s="6">
        <f t="shared" si="90"/>
        <v>-0.89672958100812006</v>
      </c>
      <c r="K1430" s="5">
        <v>1766.96911</v>
      </c>
      <c r="L1430" s="5">
        <v>628.05002000000002</v>
      </c>
      <c r="M1430" s="6">
        <f t="shared" si="91"/>
        <v>-0.64456083785188523</v>
      </c>
    </row>
    <row r="1431" spans="1:13" x14ac:dyDescent="0.2">
      <c r="A1431" s="1" t="s">
        <v>27</v>
      </c>
      <c r="B1431" s="1" t="s">
        <v>98</v>
      </c>
      <c r="C1431" s="5">
        <v>0</v>
      </c>
      <c r="D1431" s="5">
        <v>0</v>
      </c>
      <c r="E1431" s="6" t="str">
        <f t="shared" ref="E1431:E1491" si="92">IF(C1431=0,"",(D1431/C1431-1))</f>
        <v/>
      </c>
      <c r="F1431" s="5">
        <v>2.5000000000000001E-2</v>
      </c>
      <c r="G1431" s="5">
        <v>0</v>
      </c>
      <c r="H1431" s="6">
        <f t="shared" ref="H1431:H1491" si="93">IF(F1431=0,"",(G1431/F1431-1))</f>
        <v>-1</v>
      </c>
      <c r="I1431" s="5">
        <v>0</v>
      </c>
      <c r="J1431" s="6" t="str">
        <f t="shared" ref="J1431:J1491" si="94">IF(I1431=0,"",(G1431/I1431-1))</f>
        <v/>
      </c>
      <c r="K1431" s="5">
        <v>2.5000000000000001E-2</v>
      </c>
      <c r="L1431" s="5">
        <v>0</v>
      </c>
      <c r="M1431" s="6">
        <f t="shared" ref="M1431:M1491" si="95">IF(K1431=0,"",(L1431/K1431-1))</f>
        <v>-1</v>
      </c>
    </row>
    <row r="1432" spans="1:13" x14ac:dyDescent="0.2">
      <c r="A1432" s="1" t="s">
        <v>28</v>
      </c>
      <c r="B1432" s="1" t="s">
        <v>98</v>
      </c>
      <c r="C1432" s="5">
        <v>0</v>
      </c>
      <c r="D1432" s="5">
        <v>0</v>
      </c>
      <c r="E1432" s="6" t="str">
        <f t="shared" si="92"/>
        <v/>
      </c>
      <c r="F1432" s="5">
        <v>29.013470000000002</v>
      </c>
      <c r="G1432" s="5">
        <v>30.214110000000002</v>
      </c>
      <c r="H1432" s="6">
        <f t="shared" si="93"/>
        <v>4.1382158011433967E-2</v>
      </c>
      <c r="I1432" s="5">
        <v>37.70523</v>
      </c>
      <c r="J1432" s="6">
        <f t="shared" si="94"/>
        <v>-0.19867588660777291</v>
      </c>
      <c r="K1432" s="5">
        <v>4587.6923900000002</v>
      </c>
      <c r="L1432" s="5">
        <v>525.40791000000002</v>
      </c>
      <c r="M1432" s="6">
        <f t="shared" si="95"/>
        <v>-0.88547446835248689</v>
      </c>
    </row>
    <row r="1433" spans="1:13" x14ac:dyDescent="0.2">
      <c r="A1433" s="1" t="s">
        <v>29</v>
      </c>
      <c r="B1433" s="1" t="s">
        <v>98</v>
      </c>
      <c r="C1433" s="5">
        <v>0</v>
      </c>
      <c r="D1433" s="5">
        <v>0</v>
      </c>
      <c r="E1433" s="6" t="str">
        <f t="shared" si="92"/>
        <v/>
      </c>
      <c r="F1433" s="5">
        <v>17.2</v>
      </c>
      <c r="G1433" s="5">
        <v>15.36</v>
      </c>
      <c r="H1433" s="6">
        <f t="shared" si="93"/>
        <v>-0.10697674418604652</v>
      </c>
      <c r="I1433" s="5">
        <v>73.25</v>
      </c>
      <c r="J1433" s="6">
        <f t="shared" si="94"/>
        <v>-0.79030716723549488</v>
      </c>
      <c r="K1433" s="5">
        <v>348.92899999999997</v>
      </c>
      <c r="L1433" s="5">
        <v>280.70999999999998</v>
      </c>
      <c r="M1433" s="6">
        <f t="shared" si="95"/>
        <v>-0.19550968821737369</v>
      </c>
    </row>
    <row r="1434" spans="1:13" x14ac:dyDescent="0.2">
      <c r="A1434" s="1" t="s">
        <v>31</v>
      </c>
      <c r="B1434" s="1" t="s">
        <v>98</v>
      </c>
      <c r="C1434" s="5">
        <v>0</v>
      </c>
      <c r="D1434" s="5">
        <v>0</v>
      </c>
      <c r="E1434" s="6" t="str">
        <f t="shared" si="92"/>
        <v/>
      </c>
      <c r="F1434" s="5">
        <v>1445.8556100000001</v>
      </c>
      <c r="G1434" s="5">
        <v>1212.16606</v>
      </c>
      <c r="H1434" s="6">
        <f t="shared" si="93"/>
        <v>-0.16162716967291091</v>
      </c>
      <c r="I1434" s="5">
        <v>954.90270999999996</v>
      </c>
      <c r="J1434" s="6">
        <f t="shared" si="94"/>
        <v>0.26941315309493685</v>
      </c>
      <c r="K1434" s="5">
        <v>11463.310740000001</v>
      </c>
      <c r="L1434" s="5">
        <v>13287.303830000001</v>
      </c>
      <c r="M1434" s="6">
        <f t="shared" si="95"/>
        <v>0.15911573291260184</v>
      </c>
    </row>
    <row r="1435" spans="1:13" x14ac:dyDescent="0.2">
      <c r="A1435" s="1" t="s">
        <v>32</v>
      </c>
      <c r="B1435" s="1" t="s">
        <v>98</v>
      </c>
      <c r="C1435" s="5">
        <v>13.0625</v>
      </c>
      <c r="D1435" s="5">
        <v>8.8719999999999999</v>
      </c>
      <c r="E1435" s="6">
        <f t="shared" si="92"/>
        <v>-0.3208038277511962</v>
      </c>
      <c r="F1435" s="5">
        <v>13.0625</v>
      </c>
      <c r="G1435" s="5">
        <v>20.571999999999999</v>
      </c>
      <c r="H1435" s="6">
        <f t="shared" si="93"/>
        <v>0.5748899521531099</v>
      </c>
      <c r="I1435" s="5">
        <v>0</v>
      </c>
      <c r="J1435" s="6" t="str">
        <f t="shared" si="94"/>
        <v/>
      </c>
      <c r="K1435" s="5">
        <v>1039.9385400000001</v>
      </c>
      <c r="L1435" s="5">
        <v>1290.0110500000001</v>
      </c>
      <c r="M1435" s="6">
        <f t="shared" si="95"/>
        <v>0.24046854730472811</v>
      </c>
    </row>
    <row r="1436" spans="1:13" x14ac:dyDescent="0.2">
      <c r="A1436" s="2" t="s">
        <v>34</v>
      </c>
      <c r="B1436" s="2" t="s">
        <v>98</v>
      </c>
      <c r="C1436" s="7">
        <v>13.0625</v>
      </c>
      <c r="D1436" s="7">
        <v>132.48083</v>
      </c>
      <c r="E1436" s="8">
        <f t="shared" si="92"/>
        <v>9.1420731100478463</v>
      </c>
      <c r="F1436" s="7">
        <v>5583.0920299999998</v>
      </c>
      <c r="G1436" s="7">
        <v>15097.594580000001</v>
      </c>
      <c r="H1436" s="8">
        <f t="shared" si="93"/>
        <v>1.7041636603650971</v>
      </c>
      <c r="I1436" s="7">
        <v>4132.0318299999999</v>
      </c>
      <c r="J1436" s="8">
        <f t="shared" si="94"/>
        <v>2.6537943561775519</v>
      </c>
      <c r="K1436" s="7">
        <v>74482.536819999994</v>
      </c>
      <c r="L1436" s="7">
        <v>95717.771080000006</v>
      </c>
      <c r="M1436" s="8">
        <f t="shared" si="95"/>
        <v>0.28510353119844245</v>
      </c>
    </row>
    <row r="1437" spans="1:13" x14ac:dyDescent="0.2">
      <c r="A1437" s="1" t="s">
        <v>8</v>
      </c>
      <c r="B1437" s="1" t="s">
        <v>99</v>
      </c>
      <c r="C1437" s="5">
        <v>0</v>
      </c>
      <c r="D1437" s="5">
        <v>0</v>
      </c>
      <c r="E1437" s="6" t="str">
        <f t="shared" si="92"/>
        <v/>
      </c>
      <c r="F1437" s="5">
        <v>47.883279999999999</v>
      </c>
      <c r="G1437" s="5">
        <v>37.59281</v>
      </c>
      <c r="H1437" s="6">
        <f t="shared" si="93"/>
        <v>-0.21490737476630672</v>
      </c>
      <c r="I1437" s="5">
        <v>38.003439999999998</v>
      </c>
      <c r="J1437" s="6">
        <f t="shared" si="94"/>
        <v>-1.0805074487993616E-2</v>
      </c>
      <c r="K1437" s="5">
        <v>1272.2136399999999</v>
      </c>
      <c r="L1437" s="5">
        <v>1501.2811300000001</v>
      </c>
      <c r="M1437" s="6">
        <f t="shared" si="95"/>
        <v>0.18005426352762588</v>
      </c>
    </row>
    <row r="1438" spans="1:13" x14ac:dyDescent="0.2">
      <c r="A1438" s="1" t="s">
        <v>10</v>
      </c>
      <c r="B1438" s="1" t="s">
        <v>99</v>
      </c>
      <c r="C1438" s="5">
        <v>8.0640000000000001</v>
      </c>
      <c r="D1438" s="5">
        <v>0</v>
      </c>
      <c r="E1438" s="6">
        <f t="shared" si="92"/>
        <v>-1</v>
      </c>
      <c r="F1438" s="5">
        <v>296.60037</v>
      </c>
      <c r="G1438" s="5">
        <v>133.99969999999999</v>
      </c>
      <c r="H1438" s="6">
        <f t="shared" si="93"/>
        <v>-0.54821465664388758</v>
      </c>
      <c r="I1438" s="5">
        <v>128.38448</v>
      </c>
      <c r="J1438" s="6">
        <f t="shared" si="94"/>
        <v>4.3737529645327733E-2</v>
      </c>
      <c r="K1438" s="5">
        <v>3361.5207799999998</v>
      </c>
      <c r="L1438" s="5">
        <v>1656.45463</v>
      </c>
      <c r="M1438" s="6">
        <f t="shared" si="95"/>
        <v>-0.50723058448563263</v>
      </c>
    </row>
    <row r="1439" spans="1:13" x14ac:dyDescent="0.2">
      <c r="A1439" s="1" t="s">
        <v>11</v>
      </c>
      <c r="B1439" s="1" t="s">
        <v>99</v>
      </c>
      <c r="C1439" s="5">
        <v>0</v>
      </c>
      <c r="D1439" s="5">
        <v>0</v>
      </c>
      <c r="E1439" s="6" t="str">
        <f t="shared" si="92"/>
        <v/>
      </c>
      <c r="F1439" s="5">
        <v>443.88959999999997</v>
      </c>
      <c r="G1439" s="5">
        <v>157.15815000000001</v>
      </c>
      <c r="H1439" s="6">
        <f t="shared" si="93"/>
        <v>-0.64595216918801435</v>
      </c>
      <c r="I1439" s="5">
        <v>182.01841999999999</v>
      </c>
      <c r="J1439" s="6">
        <f t="shared" si="94"/>
        <v>-0.13658106690520655</v>
      </c>
      <c r="K1439" s="5">
        <v>3087.1573699999999</v>
      </c>
      <c r="L1439" s="5">
        <v>1614.7085</v>
      </c>
      <c r="M1439" s="6">
        <f t="shared" si="95"/>
        <v>-0.47695944635307008</v>
      </c>
    </row>
    <row r="1440" spans="1:13" x14ac:dyDescent="0.2">
      <c r="A1440" s="1" t="s">
        <v>12</v>
      </c>
      <c r="B1440" s="1" t="s">
        <v>99</v>
      </c>
      <c r="C1440" s="5">
        <v>48.625100000000003</v>
      </c>
      <c r="D1440" s="5">
        <v>0</v>
      </c>
      <c r="E1440" s="6">
        <f t="shared" si="92"/>
        <v>-1</v>
      </c>
      <c r="F1440" s="5">
        <v>351.16030999999998</v>
      </c>
      <c r="G1440" s="5">
        <v>21.55575</v>
      </c>
      <c r="H1440" s="6">
        <f t="shared" si="93"/>
        <v>-0.93861564252520446</v>
      </c>
      <c r="I1440" s="5">
        <v>0</v>
      </c>
      <c r="J1440" s="6" t="str">
        <f t="shared" si="94"/>
        <v/>
      </c>
      <c r="K1440" s="5">
        <v>577.27575999999999</v>
      </c>
      <c r="L1440" s="5">
        <v>344.14695</v>
      </c>
      <c r="M1440" s="6">
        <f t="shared" si="95"/>
        <v>-0.40384306107015477</v>
      </c>
    </row>
    <row r="1441" spans="1:13" x14ac:dyDescent="0.2">
      <c r="A1441" s="1" t="s">
        <v>13</v>
      </c>
      <c r="B1441" s="1" t="s">
        <v>99</v>
      </c>
      <c r="C1441" s="5">
        <v>0</v>
      </c>
      <c r="D1441" s="5">
        <v>0</v>
      </c>
      <c r="E1441" s="6" t="str">
        <f t="shared" si="92"/>
        <v/>
      </c>
      <c r="F1441" s="5">
        <v>1.296</v>
      </c>
      <c r="G1441" s="5">
        <v>0.05</v>
      </c>
      <c r="H1441" s="6">
        <f t="shared" si="93"/>
        <v>-0.9614197530864198</v>
      </c>
      <c r="I1441" s="5">
        <v>0</v>
      </c>
      <c r="J1441" s="6" t="str">
        <f t="shared" si="94"/>
        <v/>
      </c>
      <c r="K1441" s="5">
        <v>5.9055600000000004</v>
      </c>
      <c r="L1441" s="5">
        <v>45.534439999999996</v>
      </c>
      <c r="M1441" s="6">
        <f t="shared" si="95"/>
        <v>6.7104355895122554</v>
      </c>
    </row>
    <row r="1442" spans="1:13" x14ac:dyDescent="0.2">
      <c r="A1442" s="1" t="s">
        <v>14</v>
      </c>
      <c r="B1442" s="1" t="s">
        <v>99</v>
      </c>
      <c r="C1442" s="5">
        <v>0</v>
      </c>
      <c r="D1442" s="5">
        <v>0</v>
      </c>
      <c r="E1442" s="6" t="str">
        <f t="shared" si="92"/>
        <v/>
      </c>
      <c r="F1442" s="5">
        <v>462.79180000000002</v>
      </c>
      <c r="G1442" s="5">
        <v>312.73930999999999</v>
      </c>
      <c r="H1442" s="6">
        <f t="shared" si="93"/>
        <v>-0.32423325132381353</v>
      </c>
      <c r="I1442" s="5">
        <v>3414.5675200000001</v>
      </c>
      <c r="J1442" s="6">
        <f t="shared" si="94"/>
        <v>-0.90841027211551528</v>
      </c>
      <c r="K1442" s="5">
        <v>5831.5397000000003</v>
      </c>
      <c r="L1442" s="5">
        <v>6224.9780099999998</v>
      </c>
      <c r="M1442" s="6">
        <f t="shared" si="95"/>
        <v>6.7467312277750491E-2</v>
      </c>
    </row>
    <row r="1443" spans="1:13" x14ac:dyDescent="0.2">
      <c r="A1443" s="1" t="s">
        <v>15</v>
      </c>
      <c r="B1443" s="1" t="s">
        <v>99</v>
      </c>
      <c r="C1443" s="5">
        <v>0</v>
      </c>
      <c r="D1443" s="5">
        <v>0</v>
      </c>
      <c r="E1443" s="6" t="str">
        <f t="shared" si="92"/>
        <v/>
      </c>
      <c r="F1443" s="5">
        <v>0</v>
      </c>
      <c r="G1443" s="5">
        <v>0</v>
      </c>
      <c r="H1443" s="6" t="str">
        <f t="shared" si="93"/>
        <v/>
      </c>
      <c r="I1443" s="5">
        <v>0</v>
      </c>
      <c r="J1443" s="6" t="str">
        <f t="shared" si="94"/>
        <v/>
      </c>
      <c r="K1443" s="5">
        <v>3.7974999999999999</v>
      </c>
      <c r="L1443" s="5">
        <v>1.9226000000000001</v>
      </c>
      <c r="M1443" s="6">
        <f t="shared" si="95"/>
        <v>-0.49371955233706377</v>
      </c>
    </row>
    <row r="1444" spans="1:13" x14ac:dyDescent="0.2">
      <c r="A1444" s="1" t="s">
        <v>16</v>
      </c>
      <c r="B1444" s="1" t="s">
        <v>99</v>
      </c>
      <c r="C1444" s="5">
        <v>0</v>
      </c>
      <c r="D1444" s="5">
        <v>0</v>
      </c>
      <c r="E1444" s="6" t="str">
        <f t="shared" si="92"/>
        <v/>
      </c>
      <c r="F1444" s="5">
        <v>0.42399999999999999</v>
      </c>
      <c r="G1444" s="5">
        <v>0</v>
      </c>
      <c r="H1444" s="6">
        <f t="shared" si="93"/>
        <v>-1</v>
      </c>
      <c r="I1444" s="5">
        <v>0</v>
      </c>
      <c r="J1444" s="6" t="str">
        <f t="shared" si="94"/>
        <v/>
      </c>
      <c r="K1444" s="5">
        <v>0.42399999999999999</v>
      </c>
      <c r="L1444" s="5">
        <v>14.522</v>
      </c>
      <c r="M1444" s="6">
        <f t="shared" si="95"/>
        <v>33.25</v>
      </c>
    </row>
    <row r="1445" spans="1:13" x14ac:dyDescent="0.2">
      <c r="A1445" s="1" t="s">
        <v>17</v>
      </c>
      <c r="B1445" s="1" t="s">
        <v>99</v>
      </c>
      <c r="C1445" s="5">
        <v>0</v>
      </c>
      <c r="D1445" s="5">
        <v>0</v>
      </c>
      <c r="E1445" s="6" t="str">
        <f t="shared" si="92"/>
        <v/>
      </c>
      <c r="F1445" s="5">
        <v>16.471219999999999</v>
      </c>
      <c r="G1445" s="5">
        <v>1.34795</v>
      </c>
      <c r="H1445" s="6">
        <f t="shared" si="93"/>
        <v>-0.91816331759274661</v>
      </c>
      <c r="I1445" s="5">
        <v>1.107</v>
      </c>
      <c r="J1445" s="6">
        <f t="shared" si="94"/>
        <v>0.21766034327009942</v>
      </c>
      <c r="K1445" s="5">
        <v>82.581559999999996</v>
      </c>
      <c r="L1445" s="5">
        <v>35.185139999999997</v>
      </c>
      <c r="M1445" s="6">
        <f t="shared" si="95"/>
        <v>-0.57393466531753579</v>
      </c>
    </row>
    <row r="1446" spans="1:13" x14ac:dyDescent="0.2">
      <c r="A1446" s="1" t="s">
        <v>18</v>
      </c>
      <c r="B1446" s="1" t="s">
        <v>99</v>
      </c>
      <c r="C1446" s="5">
        <v>0</v>
      </c>
      <c r="D1446" s="5">
        <v>0</v>
      </c>
      <c r="E1446" s="6" t="str">
        <f t="shared" si="92"/>
        <v/>
      </c>
      <c r="F1446" s="5">
        <v>102.69443</v>
      </c>
      <c r="G1446" s="5">
        <v>85.959569999999999</v>
      </c>
      <c r="H1446" s="6">
        <f t="shared" si="93"/>
        <v>-0.16295781572574086</v>
      </c>
      <c r="I1446" s="5">
        <v>40.584200000000003</v>
      </c>
      <c r="J1446" s="6">
        <f t="shared" si="94"/>
        <v>1.118055055908457</v>
      </c>
      <c r="K1446" s="5">
        <v>430.39220999999998</v>
      </c>
      <c r="L1446" s="5">
        <v>993.06478000000004</v>
      </c>
      <c r="M1446" s="6">
        <f t="shared" si="95"/>
        <v>1.3073484067009487</v>
      </c>
    </row>
    <row r="1447" spans="1:13" x14ac:dyDescent="0.2">
      <c r="A1447" s="1" t="s">
        <v>19</v>
      </c>
      <c r="B1447" s="1" t="s">
        <v>99</v>
      </c>
      <c r="C1447" s="5">
        <v>0</v>
      </c>
      <c r="D1447" s="5">
        <v>0</v>
      </c>
      <c r="E1447" s="6" t="str">
        <f t="shared" si="92"/>
        <v/>
      </c>
      <c r="F1447" s="5">
        <v>774.55696</v>
      </c>
      <c r="G1447" s="5">
        <v>324.84762000000001</v>
      </c>
      <c r="H1447" s="6">
        <f t="shared" si="93"/>
        <v>-0.58060202570512054</v>
      </c>
      <c r="I1447" s="5">
        <v>561.07177999999999</v>
      </c>
      <c r="J1447" s="6">
        <f t="shared" si="94"/>
        <v>-0.42102306410776891</v>
      </c>
      <c r="K1447" s="5">
        <v>7652.6371900000004</v>
      </c>
      <c r="L1447" s="5">
        <v>6138.2768100000003</v>
      </c>
      <c r="M1447" s="6">
        <f t="shared" si="95"/>
        <v>-0.19788738736743905</v>
      </c>
    </row>
    <row r="1448" spans="1:13" x14ac:dyDescent="0.2">
      <c r="A1448" s="1" t="s">
        <v>20</v>
      </c>
      <c r="B1448" s="1" t="s">
        <v>99</v>
      </c>
      <c r="C1448" s="5">
        <v>0</v>
      </c>
      <c r="D1448" s="5">
        <v>0</v>
      </c>
      <c r="E1448" s="6" t="str">
        <f t="shared" si="92"/>
        <v/>
      </c>
      <c r="F1448" s="5">
        <v>226.93759</v>
      </c>
      <c r="G1448" s="5">
        <v>94.013999999999996</v>
      </c>
      <c r="H1448" s="6">
        <f t="shared" si="93"/>
        <v>-0.58572751213230034</v>
      </c>
      <c r="I1448" s="5">
        <v>40.64293</v>
      </c>
      <c r="J1448" s="6">
        <f t="shared" si="94"/>
        <v>1.3131698428238319</v>
      </c>
      <c r="K1448" s="5">
        <v>1951.90876</v>
      </c>
      <c r="L1448" s="5">
        <v>596.78728000000001</v>
      </c>
      <c r="M1448" s="6">
        <f t="shared" si="95"/>
        <v>-0.69425452038034807</v>
      </c>
    </row>
    <row r="1449" spans="1:13" x14ac:dyDescent="0.2">
      <c r="A1449" s="1" t="s">
        <v>21</v>
      </c>
      <c r="B1449" s="1" t="s">
        <v>99</v>
      </c>
      <c r="C1449" s="5">
        <v>28.295000000000002</v>
      </c>
      <c r="D1449" s="5">
        <v>51.176000000000002</v>
      </c>
      <c r="E1449" s="6">
        <f t="shared" si="92"/>
        <v>0.80865877363491778</v>
      </c>
      <c r="F1449" s="5">
        <v>3048.39734</v>
      </c>
      <c r="G1449" s="5">
        <v>1663.23927</v>
      </c>
      <c r="H1449" s="6">
        <f t="shared" si="93"/>
        <v>-0.45438895114637512</v>
      </c>
      <c r="I1449" s="5">
        <v>2556.7770099999998</v>
      </c>
      <c r="J1449" s="6">
        <f t="shared" si="94"/>
        <v>-0.34947816587258806</v>
      </c>
      <c r="K1449" s="5">
        <v>19544.715120000001</v>
      </c>
      <c r="L1449" s="5">
        <v>13683.93419</v>
      </c>
      <c r="M1449" s="6">
        <f t="shared" si="95"/>
        <v>-0.2998652522697911</v>
      </c>
    </row>
    <row r="1450" spans="1:13" x14ac:dyDescent="0.2">
      <c r="A1450" s="1" t="s">
        <v>22</v>
      </c>
      <c r="B1450" s="1" t="s">
        <v>99</v>
      </c>
      <c r="C1450" s="5">
        <v>0</v>
      </c>
      <c r="D1450" s="5">
        <v>0</v>
      </c>
      <c r="E1450" s="6" t="str">
        <f t="shared" si="92"/>
        <v/>
      </c>
      <c r="F1450" s="5">
        <v>0</v>
      </c>
      <c r="G1450" s="5">
        <v>3.1438000000000001</v>
      </c>
      <c r="H1450" s="6" t="str">
        <f t="shared" si="93"/>
        <v/>
      </c>
      <c r="I1450" s="5">
        <v>0.51</v>
      </c>
      <c r="J1450" s="6">
        <f t="shared" si="94"/>
        <v>5.1643137254901958</v>
      </c>
      <c r="K1450" s="5">
        <v>208.01957999999999</v>
      </c>
      <c r="L1450" s="5">
        <v>235.96288000000001</v>
      </c>
      <c r="M1450" s="6">
        <f t="shared" si="95"/>
        <v>0.13433014334516025</v>
      </c>
    </row>
    <row r="1451" spans="1:13" x14ac:dyDescent="0.2">
      <c r="A1451" s="1" t="s">
        <v>23</v>
      </c>
      <c r="B1451" s="1" t="s">
        <v>99</v>
      </c>
      <c r="C1451" s="5">
        <v>0</v>
      </c>
      <c r="D1451" s="5">
        <v>0</v>
      </c>
      <c r="E1451" s="6" t="str">
        <f t="shared" si="92"/>
        <v/>
      </c>
      <c r="F1451" s="5">
        <v>21254.034250000001</v>
      </c>
      <c r="G1451" s="5">
        <v>9061.0220900000004</v>
      </c>
      <c r="H1451" s="6">
        <f t="shared" si="93"/>
        <v>-0.57367989608843317</v>
      </c>
      <c r="I1451" s="5">
        <v>6580.98182</v>
      </c>
      <c r="J1451" s="6">
        <f t="shared" si="94"/>
        <v>0.37684958534044388</v>
      </c>
      <c r="K1451" s="5">
        <v>171013.32456000001</v>
      </c>
      <c r="L1451" s="5">
        <v>101894.13916999999</v>
      </c>
      <c r="M1451" s="6">
        <f t="shared" si="95"/>
        <v>-0.40417426868834161</v>
      </c>
    </row>
    <row r="1452" spans="1:13" x14ac:dyDescent="0.2">
      <c r="A1452" s="1" t="s">
        <v>24</v>
      </c>
      <c r="B1452" s="1" t="s">
        <v>99</v>
      </c>
      <c r="C1452" s="5">
        <v>0</v>
      </c>
      <c r="D1452" s="5">
        <v>0</v>
      </c>
      <c r="E1452" s="6" t="str">
        <f t="shared" si="92"/>
        <v/>
      </c>
      <c r="F1452" s="5">
        <v>45.632800000000003</v>
      </c>
      <c r="G1452" s="5">
        <v>10.130890000000001</v>
      </c>
      <c r="H1452" s="6">
        <f t="shared" si="93"/>
        <v>-0.77799105029715465</v>
      </c>
      <c r="I1452" s="5">
        <v>23.947620000000001</v>
      </c>
      <c r="J1452" s="6">
        <f t="shared" si="94"/>
        <v>-0.57695629043721253</v>
      </c>
      <c r="K1452" s="5">
        <v>862.07757000000004</v>
      </c>
      <c r="L1452" s="5">
        <v>470.77479</v>
      </c>
      <c r="M1452" s="6">
        <f t="shared" si="95"/>
        <v>-0.45390669426650321</v>
      </c>
    </row>
    <row r="1453" spans="1:13" x14ac:dyDescent="0.2">
      <c r="A1453" s="1" t="s">
        <v>25</v>
      </c>
      <c r="B1453" s="1" t="s">
        <v>99</v>
      </c>
      <c r="C1453" s="5">
        <v>0</v>
      </c>
      <c r="D1453" s="5">
        <v>0</v>
      </c>
      <c r="E1453" s="6" t="str">
        <f t="shared" si="92"/>
        <v/>
      </c>
      <c r="F1453" s="5">
        <v>425.10806000000002</v>
      </c>
      <c r="G1453" s="5">
        <v>101.19943000000001</v>
      </c>
      <c r="H1453" s="6">
        <f t="shared" si="93"/>
        <v>-0.76194422189972122</v>
      </c>
      <c r="I1453" s="5">
        <v>81.673770000000005</v>
      </c>
      <c r="J1453" s="6">
        <f t="shared" si="94"/>
        <v>0.23906892016861714</v>
      </c>
      <c r="K1453" s="5">
        <v>1562.28053</v>
      </c>
      <c r="L1453" s="5">
        <v>969.86032999999998</v>
      </c>
      <c r="M1453" s="6">
        <f t="shared" si="95"/>
        <v>-0.3792021910431157</v>
      </c>
    </row>
    <row r="1454" spans="1:13" x14ac:dyDescent="0.2">
      <c r="A1454" s="1" t="s">
        <v>26</v>
      </c>
      <c r="B1454" s="1" t="s">
        <v>99</v>
      </c>
      <c r="C1454" s="5">
        <v>0</v>
      </c>
      <c r="D1454" s="5">
        <v>0</v>
      </c>
      <c r="E1454" s="6" t="str">
        <f t="shared" si="92"/>
        <v/>
      </c>
      <c r="F1454" s="5">
        <v>375.74031000000002</v>
      </c>
      <c r="G1454" s="5">
        <v>62.058819999999997</v>
      </c>
      <c r="H1454" s="6">
        <f t="shared" si="93"/>
        <v>-0.83483587374482127</v>
      </c>
      <c r="I1454" s="5">
        <v>127.25207</v>
      </c>
      <c r="J1454" s="6">
        <f t="shared" si="94"/>
        <v>-0.51231583109021339</v>
      </c>
      <c r="K1454" s="5">
        <v>2570.34584</v>
      </c>
      <c r="L1454" s="5">
        <v>1743.0040300000001</v>
      </c>
      <c r="M1454" s="6">
        <f t="shared" si="95"/>
        <v>-0.32187956854864319</v>
      </c>
    </row>
    <row r="1455" spans="1:13" x14ac:dyDescent="0.2">
      <c r="A1455" s="1" t="s">
        <v>28</v>
      </c>
      <c r="B1455" s="1" t="s">
        <v>99</v>
      </c>
      <c r="C1455" s="5">
        <v>0</v>
      </c>
      <c r="D1455" s="5">
        <v>0</v>
      </c>
      <c r="E1455" s="6" t="str">
        <f t="shared" si="92"/>
        <v/>
      </c>
      <c r="F1455" s="5">
        <v>33.263179999999998</v>
      </c>
      <c r="G1455" s="5">
        <v>5.8358600000000003</v>
      </c>
      <c r="H1455" s="6">
        <f t="shared" si="93"/>
        <v>-0.82455495836537573</v>
      </c>
      <c r="I1455" s="5">
        <v>5.84375</v>
      </c>
      <c r="J1455" s="6">
        <f t="shared" si="94"/>
        <v>-1.3501604278074453E-3</v>
      </c>
      <c r="K1455" s="5">
        <v>281.98563999999999</v>
      </c>
      <c r="L1455" s="5">
        <v>57.974080000000001</v>
      </c>
      <c r="M1455" s="6">
        <f t="shared" si="95"/>
        <v>-0.79440768685951524</v>
      </c>
    </row>
    <row r="1456" spans="1:13" x14ac:dyDescent="0.2">
      <c r="A1456" s="1" t="s">
        <v>29</v>
      </c>
      <c r="B1456" s="1" t="s">
        <v>99</v>
      </c>
      <c r="C1456" s="5">
        <v>0</v>
      </c>
      <c r="D1456" s="5">
        <v>0</v>
      </c>
      <c r="E1456" s="6" t="str">
        <f t="shared" si="92"/>
        <v/>
      </c>
      <c r="F1456" s="5">
        <v>184.43583000000001</v>
      </c>
      <c r="G1456" s="5">
        <v>11.371259999999999</v>
      </c>
      <c r="H1456" s="6">
        <f t="shared" si="93"/>
        <v>-0.93834571080901141</v>
      </c>
      <c r="I1456" s="5">
        <v>0</v>
      </c>
      <c r="J1456" s="6" t="str">
        <f t="shared" si="94"/>
        <v/>
      </c>
      <c r="K1456" s="5">
        <v>1390.61475</v>
      </c>
      <c r="L1456" s="5">
        <v>330.12666000000002</v>
      </c>
      <c r="M1456" s="6">
        <f t="shared" si="95"/>
        <v>-0.76260379806844414</v>
      </c>
    </row>
    <row r="1457" spans="1:13" x14ac:dyDescent="0.2">
      <c r="A1457" s="1" t="s">
        <v>30</v>
      </c>
      <c r="B1457" s="1" t="s">
        <v>99</v>
      </c>
      <c r="C1457" s="5">
        <v>52.225999999999999</v>
      </c>
      <c r="D1457" s="5">
        <v>0</v>
      </c>
      <c r="E1457" s="6">
        <f t="shared" si="92"/>
        <v>-1</v>
      </c>
      <c r="F1457" s="5">
        <v>52.225999999999999</v>
      </c>
      <c r="G1457" s="5">
        <v>0</v>
      </c>
      <c r="H1457" s="6">
        <f t="shared" si="93"/>
        <v>-1</v>
      </c>
      <c r="I1457" s="5">
        <v>0</v>
      </c>
      <c r="J1457" s="6" t="str">
        <f t="shared" si="94"/>
        <v/>
      </c>
      <c r="K1457" s="5">
        <v>52.225999999999999</v>
      </c>
      <c r="L1457" s="5">
        <v>0</v>
      </c>
      <c r="M1457" s="6">
        <f t="shared" si="95"/>
        <v>-1</v>
      </c>
    </row>
    <row r="1458" spans="1:13" x14ac:dyDescent="0.2">
      <c r="A1458" s="1" t="s">
        <v>31</v>
      </c>
      <c r="B1458" s="1" t="s">
        <v>99</v>
      </c>
      <c r="C1458" s="5">
        <v>6.4320000000000004</v>
      </c>
      <c r="D1458" s="5">
        <v>0</v>
      </c>
      <c r="E1458" s="6">
        <f t="shared" si="92"/>
        <v>-1</v>
      </c>
      <c r="F1458" s="5">
        <v>173.17201</v>
      </c>
      <c r="G1458" s="5">
        <v>139.12504999999999</v>
      </c>
      <c r="H1458" s="6">
        <f t="shared" si="93"/>
        <v>-0.19660775433628108</v>
      </c>
      <c r="I1458" s="5">
        <v>160.39260999999999</v>
      </c>
      <c r="J1458" s="6">
        <f t="shared" si="94"/>
        <v>-0.13259688211320964</v>
      </c>
      <c r="K1458" s="5">
        <v>1957.51196</v>
      </c>
      <c r="L1458" s="5">
        <v>1194.3707300000001</v>
      </c>
      <c r="M1458" s="6">
        <f t="shared" si="95"/>
        <v>-0.38985265254777801</v>
      </c>
    </row>
    <row r="1459" spans="1:13" x14ac:dyDescent="0.2">
      <c r="A1459" s="1" t="s">
        <v>32</v>
      </c>
      <c r="B1459" s="1" t="s">
        <v>99</v>
      </c>
      <c r="C1459" s="5">
        <v>20.617000000000001</v>
      </c>
      <c r="D1459" s="5">
        <v>0</v>
      </c>
      <c r="E1459" s="6">
        <f t="shared" si="92"/>
        <v>-1</v>
      </c>
      <c r="F1459" s="5">
        <v>512.62585000000001</v>
      </c>
      <c r="G1459" s="5">
        <v>549.77864</v>
      </c>
      <c r="H1459" s="6">
        <f t="shared" si="93"/>
        <v>7.2475451637875832E-2</v>
      </c>
      <c r="I1459" s="5">
        <v>236.62132</v>
      </c>
      <c r="J1459" s="6">
        <f t="shared" si="94"/>
        <v>1.3234535248134023</v>
      </c>
      <c r="K1459" s="5">
        <v>15265.56648</v>
      </c>
      <c r="L1459" s="5">
        <v>12118.93305</v>
      </c>
      <c r="M1459" s="6">
        <f t="shared" si="95"/>
        <v>-0.20612621445280288</v>
      </c>
    </row>
    <row r="1460" spans="1:13" x14ac:dyDescent="0.2">
      <c r="A1460" s="1" t="s">
        <v>33</v>
      </c>
      <c r="B1460" s="1" t="s">
        <v>99</v>
      </c>
      <c r="C1460" s="5">
        <v>0</v>
      </c>
      <c r="D1460" s="5">
        <v>0</v>
      </c>
      <c r="E1460" s="6" t="str">
        <f t="shared" si="92"/>
        <v/>
      </c>
      <c r="F1460" s="5">
        <v>2.2000000000000002</v>
      </c>
      <c r="G1460" s="5">
        <v>0</v>
      </c>
      <c r="H1460" s="6">
        <f t="shared" si="93"/>
        <v>-1</v>
      </c>
      <c r="I1460" s="5">
        <v>0.25</v>
      </c>
      <c r="J1460" s="6">
        <f t="shared" si="94"/>
        <v>-1</v>
      </c>
      <c r="K1460" s="5">
        <v>38.238109999999999</v>
      </c>
      <c r="L1460" s="5">
        <v>14.58263</v>
      </c>
      <c r="M1460" s="6">
        <f t="shared" si="95"/>
        <v>-0.61863622443682487</v>
      </c>
    </row>
    <row r="1461" spans="1:13" x14ac:dyDescent="0.2">
      <c r="A1461" s="2" t="s">
        <v>34</v>
      </c>
      <c r="B1461" s="2" t="s">
        <v>99</v>
      </c>
      <c r="C1461" s="7">
        <v>164.25909999999999</v>
      </c>
      <c r="D1461" s="7">
        <v>51.176000000000002</v>
      </c>
      <c r="E1461" s="8">
        <f t="shared" si="92"/>
        <v>-0.68844344088090093</v>
      </c>
      <c r="F1461" s="7">
        <v>28834.991190000001</v>
      </c>
      <c r="G1461" s="7">
        <v>12776.169970000001</v>
      </c>
      <c r="H1461" s="8">
        <f t="shared" si="93"/>
        <v>-0.55692131529310862</v>
      </c>
      <c r="I1461" s="7">
        <v>14180.62974</v>
      </c>
      <c r="J1461" s="8">
        <f t="shared" si="94"/>
        <v>-9.9040719329859583E-2</v>
      </c>
      <c r="K1461" s="7">
        <v>239051.39537000001</v>
      </c>
      <c r="L1461" s="7">
        <v>151933.10081</v>
      </c>
      <c r="M1461" s="8">
        <f t="shared" si="95"/>
        <v>-0.36443332374261894</v>
      </c>
    </row>
    <row r="1462" spans="1:13" x14ac:dyDescent="0.2">
      <c r="A1462" s="1" t="s">
        <v>8</v>
      </c>
      <c r="B1462" s="1" t="s">
        <v>100</v>
      </c>
      <c r="C1462" s="5">
        <v>4.4439200000000003</v>
      </c>
      <c r="D1462" s="5">
        <v>81.681200000000004</v>
      </c>
      <c r="E1462" s="6">
        <f t="shared" si="92"/>
        <v>17.380438891789229</v>
      </c>
      <c r="F1462" s="5">
        <v>2530.62003</v>
      </c>
      <c r="G1462" s="5">
        <v>752.45881999999995</v>
      </c>
      <c r="H1462" s="6">
        <f t="shared" si="93"/>
        <v>-0.7026583165075162</v>
      </c>
      <c r="I1462" s="5">
        <v>815.15896999999995</v>
      </c>
      <c r="J1462" s="6">
        <f t="shared" si="94"/>
        <v>-7.6917696188756879E-2</v>
      </c>
      <c r="K1462" s="5">
        <v>19762.64761</v>
      </c>
      <c r="L1462" s="5">
        <v>7930.7267599999996</v>
      </c>
      <c r="M1462" s="6">
        <f t="shared" si="95"/>
        <v>-0.59870120054222831</v>
      </c>
    </row>
    <row r="1463" spans="1:13" x14ac:dyDescent="0.2">
      <c r="A1463" s="1" t="s">
        <v>10</v>
      </c>
      <c r="B1463" s="1" t="s">
        <v>100</v>
      </c>
      <c r="C1463" s="5">
        <v>83.116879999999995</v>
      </c>
      <c r="D1463" s="5">
        <v>153.09270000000001</v>
      </c>
      <c r="E1463" s="6">
        <f t="shared" si="92"/>
        <v>0.84189661594612342</v>
      </c>
      <c r="F1463" s="5">
        <v>1478.70859</v>
      </c>
      <c r="G1463" s="5">
        <v>1851.89688</v>
      </c>
      <c r="H1463" s="6">
        <f t="shared" si="93"/>
        <v>0.25237446547869191</v>
      </c>
      <c r="I1463" s="5">
        <v>1133.5096000000001</v>
      </c>
      <c r="J1463" s="6">
        <f t="shared" si="94"/>
        <v>0.6337725591384491</v>
      </c>
      <c r="K1463" s="5">
        <v>19447.33683</v>
      </c>
      <c r="L1463" s="5">
        <v>20530.21156</v>
      </c>
      <c r="M1463" s="6">
        <f t="shared" si="95"/>
        <v>5.5682417570385612E-2</v>
      </c>
    </row>
    <row r="1464" spans="1:13" x14ac:dyDescent="0.2">
      <c r="A1464" s="1" t="s">
        <v>11</v>
      </c>
      <c r="B1464" s="1" t="s">
        <v>100</v>
      </c>
      <c r="C1464" s="5">
        <v>111.90406</v>
      </c>
      <c r="D1464" s="5">
        <v>153.98213999999999</v>
      </c>
      <c r="E1464" s="6">
        <f t="shared" si="92"/>
        <v>0.3760192436270855</v>
      </c>
      <c r="F1464" s="5">
        <v>7130.4656699999996</v>
      </c>
      <c r="G1464" s="5">
        <v>5210.42965</v>
      </c>
      <c r="H1464" s="6">
        <f t="shared" si="93"/>
        <v>-0.26927217784361057</v>
      </c>
      <c r="I1464" s="5">
        <v>5786.5314099999996</v>
      </c>
      <c r="J1464" s="6">
        <f t="shared" si="94"/>
        <v>-9.9559082839230539E-2</v>
      </c>
      <c r="K1464" s="5">
        <v>56430.506260000002</v>
      </c>
      <c r="L1464" s="5">
        <v>55286.077519999999</v>
      </c>
      <c r="M1464" s="6">
        <f t="shared" si="95"/>
        <v>-2.028032027086768E-2</v>
      </c>
    </row>
    <row r="1465" spans="1:13" x14ac:dyDescent="0.2">
      <c r="A1465" s="1" t="s">
        <v>12</v>
      </c>
      <c r="B1465" s="1" t="s">
        <v>100</v>
      </c>
      <c r="C1465" s="5">
        <v>0</v>
      </c>
      <c r="D1465" s="5">
        <v>0</v>
      </c>
      <c r="E1465" s="6" t="str">
        <f t="shared" si="92"/>
        <v/>
      </c>
      <c r="F1465" s="5">
        <v>17.921320000000001</v>
      </c>
      <c r="G1465" s="5">
        <v>1.78653</v>
      </c>
      <c r="H1465" s="6">
        <f t="shared" si="93"/>
        <v>-0.90031258858164465</v>
      </c>
      <c r="I1465" s="5">
        <v>14.45918</v>
      </c>
      <c r="J1465" s="6">
        <f t="shared" si="94"/>
        <v>-0.87644320079008631</v>
      </c>
      <c r="K1465" s="5">
        <v>102.12688</v>
      </c>
      <c r="L1465" s="5">
        <v>61.71114</v>
      </c>
      <c r="M1465" s="6">
        <f t="shared" si="95"/>
        <v>-0.3957404749856257</v>
      </c>
    </row>
    <row r="1466" spans="1:13" x14ac:dyDescent="0.2">
      <c r="A1466" s="1" t="s">
        <v>13</v>
      </c>
      <c r="B1466" s="1" t="s">
        <v>100</v>
      </c>
      <c r="C1466" s="5">
        <v>0</v>
      </c>
      <c r="D1466" s="5">
        <v>0</v>
      </c>
      <c r="E1466" s="6" t="str">
        <f t="shared" si="92"/>
        <v/>
      </c>
      <c r="F1466" s="5">
        <v>2.7669100000000002</v>
      </c>
      <c r="G1466" s="5">
        <v>0</v>
      </c>
      <c r="H1466" s="6">
        <f t="shared" si="93"/>
        <v>-1</v>
      </c>
      <c r="I1466" s="5">
        <v>0</v>
      </c>
      <c r="J1466" s="6" t="str">
        <f t="shared" si="94"/>
        <v/>
      </c>
      <c r="K1466" s="5">
        <v>29.754239999999999</v>
      </c>
      <c r="L1466" s="5">
        <v>6.6340599999999998</v>
      </c>
      <c r="M1466" s="6">
        <f t="shared" si="95"/>
        <v>-0.77703816330042375</v>
      </c>
    </row>
    <row r="1467" spans="1:13" x14ac:dyDescent="0.2">
      <c r="A1467" s="1" t="s">
        <v>14</v>
      </c>
      <c r="B1467" s="1" t="s">
        <v>100</v>
      </c>
      <c r="C1467" s="5">
        <v>26.814309999999999</v>
      </c>
      <c r="D1467" s="5">
        <v>72.229680000000002</v>
      </c>
      <c r="E1467" s="6">
        <f t="shared" si="92"/>
        <v>1.6936989987808748</v>
      </c>
      <c r="F1467" s="5">
        <v>640.05434000000002</v>
      </c>
      <c r="G1467" s="5">
        <v>1351.9880000000001</v>
      </c>
      <c r="H1467" s="6">
        <f t="shared" si="93"/>
        <v>1.1123019023666023</v>
      </c>
      <c r="I1467" s="5">
        <v>590.29708000000005</v>
      </c>
      <c r="J1467" s="6">
        <f t="shared" si="94"/>
        <v>1.2903518343678746</v>
      </c>
      <c r="K1467" s="5">
        <v>7274.1953299999996</v>
      </c>
      <c r="L1467" s="5">
        <v>7524.2798400000001</v>
      </c>
      <c r="M1467" s="6">
        <f t="shared" si="95"/>
        <v>3.4379680315788308E-2</v>
      </c>
    </row>
    <row r="1468" spans="1:13" x14ac:dyDescent="0.2">
      <c r="A1468" s="1" t="s">
        <v>15</v>
      </c>
      <c r="B1468" s="1" t="s">
        <v>100</v>
      </c>
      <c r="C1468" s="5">
        <v>0</v>
      </c>
      <c r="D1468" s="5">
        <v>646.83600000000001</v>
      </c>
      <c r="E1468" s="6" t="str">
        <f t="shared" si="92"/>
        <v/>
      </c>
      <c r="F1468" s="5">
        <v>0</v>
      </c>
      <c r="G1468" s="5">
        <v>2853.4822199999999</v>
      </c>
      <c r="H1468" s="6" t="str">
        <f t="shared" si="93"/>
        <v/>
      </c>
      <c r="I1468" s="5">
        <v>117.595</v>
      </c>
      <c r="J1468" s="6">
        <f t="shared" si="94"/>
        <v>23.265336281304478</v>
      </c>
      <c r="K1468" s="5">
        <v>1453.0447200000001</v>
      </c>
      <c r="L1468" s="5">
        <v>4551.4748200000004</v>
      </c>
      <c r="M1468" s="6">
        <f t="shared" si="95"/>
        <v>2.1323707779620165</v>
      </c>
    </row>
    <row r="1469" spans="1:13" x14ac:dyDescent="0.2">
      <c r="A1469" s="1" t="s">
        <v>16</v>
      </c>
      <c r="B1469" s="1" t="s">
        <v>100</v>
      </c>
      <c r="C1469" s="5">
        <v>0</v>
      </c>
      <c r="D1469" s="5">
        <v>0</v>
      </c>
      <c r="E1469" s="6" t="str">
        <f t="shared" si="92"/>
        <v/>
      </c>
      <c r="F1469" s="5">
        <v>0.14901</v>
      </c>
      <c r="G1469" s="5">
        <v>7.1572500000000003</v>
      </c>
      <c r="H1469" s="6">
        <f t="shared" si="93"/>
        <v>47.032011274411111</v>
      </c>
      <c r="I1469" s="5">
        <v>29.882770000000001</v>
      </c>
      <c r="J1469" s="6">
        <f t="shared" si="94"/>
        <v>-0.76048907112694031</v>
      </c>
      <c r="K1469" s="5">
        <v>4.6869699999999996</v>
      </c>
      <c r="L1469" s="5">
        <v>55.279220000000002</v>
      </c>
      <c r="M1469" s="6">
        <f t="shared" si="95"/>
        <v>10.794233801368476</v>
      </c>
    </row>
    <row r="1470" spans="1:13" x14ac:dyDescent="0.2">
      <c r="A1470" s="1" t="s">
        <v>17</v>
      </c>
      <c r="B1470" s="1" t="s">
        <v>100</v>
      </c>
      <c r="C1470" s="5">
        <v>0</v>
      </c>
      <c r="D1470" s="5">
        <v>3.1671800000000001</v>
      </c>
      <c r="E1470" s="6" t="str">
        <f t="shared" si="92"/>
        <v/>
      </c>
      <c r="F1470" s="5">
        <v>0.25</v>
      </c>
      <c r="G1470" s="5">
        <v>5.9686199999999996</v>
      </c>
      <c r="H1470" s="6">
        <f t="shared" si="93"/>
        <v>22.874479999999998</v>
      </c>
      <c r="I1470" s="5">
        <v>1.49882</v>
      </c>
      <c r="J1470" s="6">
        <f t="shared" si="94"/>
        <v>2.9822126739701895</v>
      </c>
      <c r="K1470" s="5">
        <v>66.002409999999998</v>
      </c>
      <c r="L1470" s="5">
        <v>35.300080000000001</v>
      </c>
      <c r="M1470" s="6">
        <f t="shared" si="95"/>
        <v>-0.46516983243490651</v>
      </c>
    </row>
    <row r="1471" spans="1:13" x14ac:dyDescent="0.2">
      <c r="A1471" s="1" t="s">
        <v>18</v>
      </c>
      <c r="B1471" s="1" t="s">
        <v>100</v>
      </c>
      <c r="C1471" s="5">
        <v>108.90004999999999</v>
      </c>
      <c r="D1471" s="5">
        <v>94.556470000000004</v>
      </c>
      <c r="E1471" s="6">
        <f t="shared" si="92"/>
        <v>-0.13171325449345517</v>
      </c>
      <c r="F1471" s="5">
        <v>1399.5028199999999</v>
      </c>
      <c r="G1471" s="5">
        <v>1407.7875100000001</v>
      </c>
      <c r="H1471" s="6">
        <f t="shared" si="93"/>
        <v>5.9197379823787699E-3</v>
      </c>
      <c r="I1471" s="5">
        <v>1327.8802499999999</v>
      </c>
      <c r="J1471" s="6">
        <f t="shared" si="94"/>
        <v>6.0176555830241618E-2</v>
      </c>
      <c r="K1471" s="5">
        <v>12625.867819999999</v>
      </c>
      <c r="L1471" s="5">
        <v>12977.49192</v>
      </c>
      <c r="M1471" s="6">
        <f t="shared" si="95"/>
        <v>2.7849499536420907E-2</v>
      </c>
    </row>
    <row r="1472" spans="1:13" x14ac:dyDescent="0.2">
      <c r="A1472" s="1" t="s">
        <v>19</v>
      </c>
      <c r="B1472" s="1" t="s">
        <v>100</v>
      </c>
      <c r="C1472" s="5">
        <v>189.35640000000001</v>
      </c>
      <c r="D1472" s="5">
        <v>276.90226999999999</v>
      </c>
      <c r="E1472" s="6">
        <f t="shared" si="92"/>
        <v>0.46233383186414589</v>
      </c>
      <c r="F1472" s="5">
        <v>4637.1578300000001</v>
      </c>
      <c r="G1472" s="5">
        <v>2667.2416499999999</v>
      </c>
      <c r="H1472" s="6">
        <f t="shared" si="93"/>
        <v>-0.42481111323312459</v>
      </c>
      <c r="I1472" s="5">
        <v>2350.3140800000001</v>
      </c>
      <c r="J1472" s="6">
        <f t="shared" si="94"/>
        <v>0.13484477359723757</v>
      </c>
      <c r="K1472" s="5">
        <v>37208.867810000003</v>
      </c>
      <c r="L1472" s="5">
        <v>26833.1175</v>
      </c>
      <c r="M1472" s="6">
        <f t="shared" si="95"/>
        <v>-0.27885154589980532</v>
      </c>
    </row>
    <row r="1473" spans="1:13" x14ac:dyDescent="0.2">
      <c r="A1473" s="1" t="s">
        <v>20</v>
      </c>
      <c r="B1473" s="1" t="s">
        <v>100</v>
      </c>
      <c r="C1473" s="5">
        <v>351.92189000000002</v>
      </c>
      <c r="D1473" s="5">
        <v>149.97414000000001</v>
      </c>
      <c r="E1473" s="6">
        <f t="shared" si="92"/>
        <v>-0.57384253647876238</v>
      </c>
      <c r="F1473" s="5">
        <v>4223.7884999999997</v>
      </c>
      <c r="G1473" s="5">
        <v>3476.25477</v>
      </c>
      <c r="H1473" s="6">
        <f t="shared" si="93"/>
        <v>-0.17698180910336769</v>
      </c>
      <c r="I1473" s="5">
        <v>3745.79124</v>
      </c>
      <c r="J1473" s="6">
        <f t="shared" si="94"/>
        <v>-7.1957152102261834E-2</v>
      </c>
      <c r="K1473" s="5">
        <v>34836.499329999999</v>
      </c>
      <c r="L1473" s="5">
        <v>29652.248189999998</v>
      </c>
      <c r="M1473" s="6">
        <f t="shared" si="95"/>
        <v>-0.14881665034395408</v>
      </c>
    </row>
    <row r="1474" spans="1:13" x14ac:dyDescent="0.2">
      <c r="A1474" s="1" t="s">
        <v>21</v>
      </c>
      <c r="B1474" s="1" t="s">
        <v>100</v>
      </c>
      <c r="C1474" s="5">
        <v>284.18812000000003</v>
      </c>
      <c r="D1474" s="5">
        <v>226.79508000000001</v>
      </c>
      <c r="E1474" s="6">
        <f t="shared" si="92"/>
        <v>-0.20195439556023664</v>
      </c>
      <c r="F1474" s="5">
        <v>6755.0871200000001</v>
      </c>
      <c r="G1474" s="5">
        <v>6294.8776099999995</v>
      </c>
      <c r="H1474" s="6">
        <f t="shared" si="93"/>
        <v>-6.8127842294948948E-2</v>
      </c>
      <c r="I1474" s="5">
        <v>5373.0924100000002</v>
      </c>
      <c r="J1474" s="6">
        <f t="shared" si="94"/>
        <v>0.17155580616563393</v>
      </c>
      <c r="K1474" s="5">
        <v>72004.319099999993</v>
      </c>
      <c r="L1474" s="5">
        <v>56159.334260000003</v>
      </c>
      <c r="M1474" s="6">
        <f t="shared" si="95"/>
        <v>-0.22005603327759249</v>
      </c>
    </row>
    <row r="1475" spans="1:13" x14ac:dyDescent="0.2">
      <c r="A1475" s="1" t="s">
        <v>22</v>
      </c>
      <c r="B1475" s="1" t="s">
        <v>100</v>
      </c>
      <c r="C1475" s="5">
        <v>0</v>
      </c>
      <c r="D1475" s="5">
        <v>0</v>
      </c>
      <c r="E1475" s="6" t="str">
        <f t="shared" si="92"/>
        <v/>
      </c>
      <c r="F1475" s="5">
        <v>0</v>
      </c>
      <c r="G1475" s="5">
        <v>0</v>
      </c>
      <c r="H1475" s="6" t="str">
        <f t="shared" si="93"/>
        <v/>
      </c>
      <c r="I1475" s="5">
        <v>0</v>
      </c>
      <c r="J1475" s="6" t="str">
        <f t="shared" si="94"/>
        <v/>
      </c>
      <c r="K1475" s="5">
        <v>213.93897999999999</v>
      </c>
      <c r="L1475" s="5">
        <v>35.803800000000003</v>
      </c>
      <c r="M1475" s="6">
        <f t="shared" si="95"/>
        <v>-0.8326448036725238</v>
      </c>
    </row>
    <row r="1476" spans="1:13" x14ac:dyDescent="0.2">
      <c r="A1476" s="1" t="s">
        <v>23</v>
      </c>
      <c r="B1476" s="1" t="s">
        <v>100</v>
      </c>
      <c r="C1476" s="5">
        <v>9.5879999999999992</v>
      </c>
      <c r="D1476" s="5">
        <v>0</v>
      </c>
      <c r="E1476" s="6">
        <f t="shared" si="92"/>
        <v>-1</v>
      </c>
      <c r="F1476" s="5">
        <v>93.657219999999995</v>
      </c>
      <c r="G1476" s="5">
        <v>144.77166</v>
      </c>
      <c r="H1476" s="6">
        <f t="shared" si="93"/>
        <v>0.54576080733551557</v>
      </c>
      <c r="I1476" s="5">
        <v>333.28205000000003</v>
      </c>
      <c r="J1476" s="6">
        <f t="shared" si="94"/>
        <v>-0.56561819035858674</v>
      </c>
      <c r="K1476" s="5">
        <v>2076.9805900000001</v>
      </c>
      <c r="L1476" s="5">
        <v>1534.2422999999999</v>
      </c>
      <c r="M1476" s="6">
        <f t="shared" si="95"/>
        <v>-0.26131119983167495</v>
      </c>
    </row>
    <row r="1477" spans="1:13" x14ac:dyDescent="0.2">
      <c r="A1477" s="1" t="s">
        <v>24</v>
      </c>
      <c r="B1477" s="1" t="s">
        <v>100</v>
      </c>
      <c r="C1477" s="5">
        <v>0.65042</v>
      </c>
      <c r="D1477" s="5">
        <v>7.1381399999999999</v>
      </c>
      <c r="E1477" s="6">
        <f t="shared" si="92"/>
        <v>9.9746625257525903</v>
      </c>
      <c r="F1477" s="5">
        <v>8226.2129700000005</v>
      </c>
      <c r="G1477" s="5">
        <v>2470.81439</v>
      </c>
      <c r="H1477" s="6">
        <f t="shared" si="93"/>
        <v>-0.69964132961172298</v>
      </c>
      <c r="I1477" s="5">
        <v>5853.2040999999999</v>
      </c>
      <c r="J1477" s="6">
        <f t="shared" si="94"/>
        <v>-0.57786977050740462</v>
      </c>
      <c r="K1477" s="5">
        <v>41411.524060000003</v>
      </c>
      <c r="L1477" s="5">
        <v>30200.346850000002</v>
      </c>
      <c r="M1477" s="6">
        <f t="shared" si="95"/>
        <v>-0.2707260228760584</v>
      </c>
    </row>
    <row r="1478" spans="1:13" x14ac:dyDescent="0.2">
      <c r="A1478" s="1" t="s">
        <v>25</v>
      </c>
      <c r="B1478" s="1" t="s">
        <v>100</v>
      </c>
      <c r="C1478" s="5">
        <v>0</v>
      </c>
      <c r="D1478" s="5">
        <v>0</v>
      </c>
      <c r="E1478" s="6" t="str">
        <f t="shared" si="92"/>
        <v/>
      </c>
      <c r="F1478" s="5">
        <v>274.99277000000001</v>
      </c>
      <c r="G1478" s="5">
        <v>601.52090999999996</v>
      </c>
      <c r="H1478" s="6">
        <f t="shared" si="93"/>
        <v>1.1874062725358194</v>
      </c>
      <c r="I1478" s="5">
        <v>397.37078000000002</v>
      </c>
      <c r="J1478" s="6">
        <f t="shared" si="94"/>
        <v>0.51375224418866416</v>
      </c>
      <c r="K1478" s="5">
        <v>3778.1134999999999</v>
      </c>
      <c r="L1478" s="5">
        <v>4535.4050699999998</v>
      </c>
      <c r="M1478" s="6">
        <f t="shared" si="95"/>
        <v>0.20044172045122521</v>
      </c>
    </row>
    <row r="1479" spans="1:13" x14ac:dyDescent="0.2">
      <c r="A1479" s="1" t="s">
        <v>26</v>
      </c>
      <c r="B1479" s="1" t="s">
        <v>100</v>
      </c>
      <c r="C1479" s="5">
        <v>60.447159999999997</v>
      </c>
      <c r="D1479" s="5">
        <v>79.810370000000006</v>
      </c>
      <c r="E1479" s="6">
        <f t="shared" si="92"/>
        <v>0.32033283284111302</v>
      </c>
      <c r="F1479" s="5">
        <v>878.67917999999997</v>
      </c>
      <c r="G1479" s="5">
        <v>1038.76818</v>
      </c>
      <c r="H1479" s="6">
        <f t="shared" si="93"/>
        <v>0.18219277711803761</v>
      </c>
      <c r="I1479" s="5">
        <v>1001.12819</v>
      </c>
      <c r="J1479" s="6">
        <f t="shared" si="94"/>
        <v>3.7597572794349166E-2</v>
      </c>
      <c r="K1479" s="5">
        <v>9158.8081199999997</v>
      </c>
      <c r="L1479" s="5">
        <v>9720.5622999999996</v>
      </c>
      <c r="M1479" s="6">
        <f t="shared" si="95"/>
        <v>6.1334856308792318E-2</v>
      </c>
    </row>
    <row r="1480" spans="1:13" x14ac:dyDescent="0.2">
      <c r="A1480" s="1" t="s">
        <v>27</v>
      </c>
      <c r="B1480" s="1" t="s">
        <v>100</v>
      </c>
      <c r="C1480" s="5">
        <v>0</v>
      </c>
      <c r="D1480" s="5">
        <v>0</v>
      </c>
      <c r="E1480" s="6" t="str">
        <f t="shared" si="92"/>
        <v/>
      </c>
      <c r="F1480" s="5">
        <v>12.069459999999999</v>
      </c>
      <c r="G1480" s="5">
        <v>67.796199999999999</v>
      </c>
      <c r="H1480" s="6">
        <f t="shared" si="93"/>
        <v>4.6171692851212898</v>
      </c>
      <c r="I1480" s="5">
        <v>1.4274500000000001</v>
      </c>
      <c r="J1480" s="6">
        <f t="shared" si="94"/>
        <v>46.494623279274229</v>
      </c>
      <c r="K1480" s="5">
        <v>368.47832</v>
      </c>
      <c r="L1480" s="5">
        <v>831.99748</v>
      </c>
      <c r="M1480" s="6">
        <f t="shared" si="95"/>
        <v>1.2579279019726317</v>
      </c>
    </row>
    <row r="1481" spans="1:13" x14ac:dyDescent="0.2">
      <c r="A1481" s="1" t="s">
        <v>28</v>
      </c>
      <c r="B1481" s="1" t="s">
        <v>100</v>
      </c>
      <c r="C1481" s="5">
        <v>26071.95378</v>
      </c>
      <c r="D1481" s="5">
        <v>2434.7775200000001</v>
      </c>
      <c r="E1481" s="6">
        <f t="shared" si="92"/>
        <v>-0.90661315448220314</v>
      </c>
      <c r="F1481" s="5">
        <v>187092.37371000001</v>
      </c>
      <c r="G1481" s="5">
        <v>163415.24896</v>
      </c>
      <c r="H1481" s="6">
        <f t="shared" si="93"/>
        <v>-0.12655312603334878</v>
      </c>
      <c r="I1481" s="5">
        <v>80223.105670000004</v>
      </c>
      <c r="J1481" s="6">
        <f t="shared" si="94"/>
        <v>1.0370097566680254</v>
      </c>
      <c r="K1481" s="5">
        <v>1716198.9212499999</v>
      </c>
      <c r="L1481" s="5">
        <v>1128153.6274699999</v>
      </c>
      <c r="M1481" s="6">
        <f t="shared" si="95"/>
        <v>-0.34264401783430498</v>
      </c>
    </row>
    <row r="1482" spans="1:13" x14ac:dyDescent="0.2">
      <c r="A1482" s="1" t="s">
        <v>29</v>
      </c>
      <c r="B1482" s="1" t="s">
        <v>100</v>
      </c>
      <c r="C1482" s="5">
        <v>13.8024</v>
      </c>
      <c r="D1482" s="5">
        <v>0</v>
      </c>
      <c r="E1482" s="6">
        <f t="shared" si="92"/>
        <v>-1</v>
      </c>
      <c r="F1482" s="5">
        <v>371.07882999999998</v>
      </c>
      <c r="G1482" s="5">
        <v>577.15350000000001</v>
      </c>
      <c r="H1482" s="6">
        <f t="shared" si="93"/>
        <v>0.55533933315462924</v>
      </c>
      <c r="I1482" s="5">
        <v>911.14903000000004</v>
      </c>
      <c r="J1482" s="6">
        <f t="shared" si="94"/>
        <v>-0.36656520393815273</v>
      </c>
      <c r="K1482" s="5">
        <v>5135.1268499999996</v>
      </c>
      <c r="L1482" s="5">
        <v>3849.8737000000001</v>
      </c>
      <c r="M1482" s="6">
        <f t="shared" si="95"/>
        <v>-0.25028654355442059</v>
      </c>
    </row>
    <row r="1483" spans="1:13" x14ac:dyDescent="0.2">
      <c r="A1483" s="1" t="s">
        <v>30</v>
      </c>
      <c r="B1483" s="1" t="s">
        <v>100</v>
      </c>
      <c r="C1483" s="5">
        <v>21.677119999999999</v>
      </c>
      <c r="D1483" s="5">
        <v>35.85</v>
      </c>
      <c r="E1483" s="6">
        <f t="shared" si="92"/>
        <v>0.65381748128902739</v>
      </c>
      <c r="F1483" s="5">
        <v>278.80212</v>
      </c>
      <c r="G1483" s="5">
        <v>425.36351000000002</v>
      </c>
      <c r="H1483" s="6">
        <f t="shared" si="93"/>
        <v>0.52568248046320454</v>
      </c>
      <c r="I1483" s="5">
        <v>592.42475000000002</v>
      </c>
      <c r="J1483" s="6">
        <f t="shared" si="94"/>
        <v>-0.2819957133796317</v>
      </c>
      <c r="K1483" s="5">
        <v>2134.9953099999998</v>
      </c>
      <c r="L1483" s="5">
        <v>4060.91957</v>
      </c>
      <c r="M1483" s="6">
        <f t="shared" si="95"/>
        <v>0.9020742345330961</v>
      </c>
    </row>
    <row r="1484" spans="1:13" x14ac:dyDescent="0.2">
      <c r="A1484" s="1" t="s">
        <v>31</v>
      </c>
      <c r="B1484" s="1" t="s">
        <v>100</v>
      </c>
      <c r="C1484" s="5">
        <v>66.549570000000003</v>
      </c>
      <c r="D1484" s="5">
        <v>7.8399999999999997E-2</v>
      </c>
      <c r="E1484" s="6">
        <f t="shared" si="92"/>
        <v>-0.99882193078031911</v>
      </c>
      <c r="F1484" s="5">
        <v>1472.0390199999999</v>
      </c>
      <c r="G1484" s="5">
        <v>644.58267000000001</v>
      </c>
      <c r="H1484" s="6">
        <f t="shared" si="93"/>
        <v>-0.56211577190392681</v>
      </c>
      <c r="I1484" s="5">
        <v>1146.9566600000001</v>
      </c>
      <c r="J1484" s="6">
        <f t="shared" si="94"/>
        <v>-0.4380060794973718</v>
      </c>
      <c r="K1484" s="5">
        <v>10476.478999999999</v>
      </c>
      <c r="L1484" s="5">
        <v>8365.7095100000006</v>
      </c>
      <c r="M1484" s="6">
        <f t="shared" si="95"/>
        <v>-0.20147699336771441</v>
      </c>
    </row>
    <row r="1485" spans="1:13" x14ac:dyDescent="0.2">
      <c r="A1485" s="1" t="s">
        <v>32</v>
      </c>
      <c r="B1485" s="1" t="s">
        <v>100</v>
      </c>
      <c r="C1485" s="5">
        <v>0</v>
      </c>
      <c r="D1485" s="5">
        <v>0</v>
      </c>
      <c r="E1485" s="6" t="str">
        <f t="shared" si="92"/>
        <v/>
      </c>
      <c r="F1485" s="5">
        <v>31.777999999999999</v>
      </c>
      <c r="G1485" s="5">
        <v>0.20659</v>
      </c>
      <c r="H1485" s="6">
        <f t="shared" si="93"/>
        <v>-0.99349896154572348</v>
      </c>
      <c r="I1485" s="5">
        <v>3.9E-2</v>
      </c>
      <c r="J1485" s="6">
        <f t="shared" si="94"/>
        <v>4.2971794871794868</v>
      </c>
      <c r="K1485" s="5">
        <v>180.23491999999999</v>
      </c>
      <c r="L1485" s="5">
        <v>107.41370999999999</v>
      </c>
      <c r="M1485" s="6">
        <f t="shared" si="95"/>
        <v>-0.4040349672527388</v>
      </c>
    </row>
    <row r="1486" spans="1:13" x14ac:dyDescent="0.2">
      <c r="A1486" s="1" t="s">
        <v>33</v>
      </c>
      <c r="B1486" s="1" t="s">
        <v>100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206.63189</v>
      </c>
      <c r="L1486" s="5">
        <v>106.72454999999999</v>
      </c>
      <c r="M1486" s="6">
        <f t="shared" si="95"/>
        <v>-0.48350397414455248</v>
      </c>
    </row>
    <row r="1487" spans="1:13" x14ac:dyDescent="0.2">
      <c r="A1487" s="2" t="s">
        <v>34</v>
      </c>
      <c r="B1487" s="2" t="s">
        <v>100</v>
      </c>
      <c r="C1487" s="7">
        <v>27406.414860000001</v>
      </c>
      <c r="D1487" s="7">
        <v>4416.87129</v>
      </c>
      <c r="E1487" s="8">
        <f t="shared" si="92"/>
        <v>-0.83883804895449943</v>
      </c>
      <c r="F1487" s="7">
        <v>227889.29157</v>
      </c>
      <c r="G1487" s="7">
        <v>195522.55608000001</v>
      </c>
      <c r="H1487" s="8">
        <f t="shared" si="93"/>
        <v>-0.14202832992728842</v>
      </c>
      <c r="I1487" s="7">
        <v>111746.09849</v>
      </c>
      <c r="J1487" s="8">
        <f t="shared" si="94"/>
        <v>0.74970364712551496</v>
      </c>
      <c r="K1487" s="7">
        <v>2054611.1005500001</v>
      </c>
      <c r="L1487" s="7">
        <v>1415706.7662899999</v>
      </c>
      <c r="M1487" s="8">
        <f t="shared" si="95"/>
        <v>-0.31096120043786946</v>
      </c>
    </row>
    <row r="1488" spans="1:13" x14ac:dyDescent="0.2">
      <c r="A1488" s="1" t="s">
        <v>8</v>
      </c>
      <c r="B1488" s="1" t="s">
        <v>101</v>
      </c>
      <c r="C1488" s="5">
        <v>234.59483</v>
      </c>
      <c r="D1488" s="5">
        <v>7.2808200000000003</v>
      </c>
      <c r="E1488" s="6">
        <f t="shared" si="92"/>
        <v>-0.96896427768676741</v>
      </c>
      <c r="F1488" s="5">
        <v>6579.45579</v>
      </c>
      <c r="G1488" s="5">
        <v>2468.0840199999998</v>
      </c>
      <c r="H1488" s="6">
        <f t="shared" si="93"/>
        <v>-0.62488021824674345</v>
      </c>
      <c r="I1488" s="5">
        <v>2961.9836300000002</v>
      </c>
      <c r="J1488" s="6">
        <f t="shared" si="94"/>
        <v>-0.16674623215253903</v>
      </c>
      <c r="K1488" s="5">
        <v>60313.935030000001</v>
      </c>
      <c r="L1488" s="5">
        <v>30948.97018</v>
      </c>
      <c r="M1488" s="6">
        <f t="shared" si="95"/>
        <v>-0.48686866203297696</v>
      </c>
    </row>
    <row r="1489" spans="1:13" x14ac:dyDescent="0.2">
      <c r="A1489" s="1" t="s">
        <v>10</v>
      </c>
      <c r="B1489" s="1" t="s">
        <v>101</v>
      </c>
      <c r="C1489" s="5">
        <v>12.18873</v>
      </c>
      <c r="D1489" s="5">
        <v>18.798490000000001</v>
      </c>
      <c r="E1489" s="6">
        <f t="shared" si="92"/>
        <v>0.54228455302562306</v>
      </c>
      <c r="F1489" s="5">
        <v>451.70483000000002</v>
      </c>
      <c r="G1489" s="5">
        <v>265.99484000000001</v>
      </c>
      <c r="H1489" s="6">
        <f t="shared" si="93"/>
        <v>-0.41113129120182312</v>
      </c>
      <c r="I1489" s="5">
        <v>350.40534000000002</v>
      </c>
      <c r="J1489" s="6">
        <f t="shared" si="94"/>
        <v>-0.2408938745054513</v>
      </c>
      <c r="K1489" s="5">
        <v>3394.3103999999998</v>
      </c>
      <c r="L1489" s="5">
        <v>2771.9593</v>
      </c>
      <c r="M1489" s="6">
        <f t="shared" si="95"/>
        <v>-0.18335126333761342</v>
      </c>
    </row>
    <row r="1490" spans="1:13" x14ac:dyDescent="0.2">
      <c r="A1490" s="1" t="s">
        <v>11</v>
      </c>
      <c r="B1490" s="1" t="s">
        <v>101</v>
      </c>
      <c r="C1490" s="5">
        <v>3.0237400000000001</v>
      </c>
      <c r="D1490" s="5">
        <v>65.373940000000005</v>
      </c>
      <c r="E1490" s="6">
        <f t="shared" si="92"/>
        <v>20.620225283919915</v>
      </c>
      <c r="F1490" s="5">
        <v>1596.2746400000001</v>
      </c>
      <c r="G1490" s="5">
        <v>2229.1507999999999</v>
      </c>
      <c r="H1490" s="6">
        <f t="shared" si="93"/>
        <v>0.39647072260698191</v>
      </c>
      <c r="I1490" s="5">
        <v>2659.84906</v>
      </c>
      <c r="J1490" s="6">
        <f t="shared" si="94"/>
        <v>-0.16192582747533801</v>
      </c>
      <c r="K1490" s="5">
        <v>11561.143550000001</v>
      </c>
      <c r="L1490" s="5">
        <v>14330.04789</v>
      </c>
      <c r="M1490" s="6">
        <f t="shared" si="95"/>
        <v>0.23950090473532781</v>
      </c>
    </row>
    <row r="1491" spans="1:13" x14ac:dyDescent="0.2">
      <c r="A1491" s="1" t="s">
        <v>12</v>
      </c>
      <c r="B1491" s="1" t="s">
        <v>101</v>
      </c>
      <c r="C1491" s="5">
        <v>0</v>
      </c>
      <c r="D1491" s="5">
        <v>0.92800000000000005</v>
      </c>
      <c r="E1491" s="6" t="str">
        <f t="shared" si="92"/>
        <v/>
      </c>
      <c r="F1491" s="5">
        <v>29.665800000000001</v>
      </c>
      <c r="G1491" s="5">
        <v>44.23603</v>
      </c>
      <c r="H1491" s="6">
        <f t="shared" si="93"/>
        <v>0.49114569639113048</v>
      </c>
      <c r="I1491" s="5">
        <v>0.02</v>
      </c>
      <c r="J1491" s="6">
        <f t="shared" si="94"/>
        <v>2210.8015</v>
      </c>
      <c r="K1491" s="5">
        <v>111.29058999999999</v>
      </c>
      <c r="L1491" s="5">
        <v>141.52498</v>
      </c>
      <c r="M1491" s="6">
        <f t="shared" si="95"/>
        <v>0.27167067763770514</v>
      </c>
    </row>
    <row r="1492" spans="1:13" x14ac:dyDescent="0.2">
      <c r="A1492" s="1" t="s">
        <v>13</v>
      </c>
      <c r="B1492" s="1" t="s">
        <v>101</v>
      </c>
      <c r="C1492" s="5">
        <v>0</v>
      </c>
      <c r="D1492" s="5">
        <v>0</v>
      </c>
      <c r="E1492" s="6" t="str">
        <f t="shared" ref="E1492:E1554" si="96">IF(C1492=0,"",(D1492/C1492-1))</f>
        <v/>
      </c>
      <c r="F1492" s="5">
        <v>7.0109899999999996</v>
      </c>
      <c r="G1492" s="5">
        <v>16.728269999999998</v>
      </c>
      <c r="H1492" s="6">
        <f t="shared" ref="H1492:H1554" si="97">IF(F1492=0,"",(G1492/F1492-1))</f>
        <v>1.3860068264253691</v>
      </c>
      <c r="I1492" s="5">
        <v>12.431179999999999</v>
      </c>
      <c r="J1492" s="6">
        <f t="shared" ref="J1492:J1554" si="98">IF(I1492=0,"",(G1492/I1492-1))</f>
        <v>0.34567032252770846</v>
      </c>
      <c r="K1492" s="5">
        <v>201.52396999999999</v>
      </c>
      <c r="L1492" s="5">
        <v>106.87399000000001</v>
      </c>
      <c r="M1492" s="6">
        <f t="shared" ref="M1492:M1554" si="99">IF(K1492=0,"",(L1492/K1492-1))</f>
        <v>-0.46967107684510179</v>
      </c>
    </row>
    <row r="1493" spans="1:13" x14ac:dyDescent="0.2">
      <c r="A1493" s="1" t="s">
        <v>14</v>
      </c>
      <c r="B1493" s="1" t="s">
        <v>101</v>
      </c>
      <c r="C1493" s="5">
        <v>129.33176</v>
      </c>
      <c r="D1493" s="5">
        <v>298.35966000000002</v>
      </c>
      <c r="E1493" s="6">
        <f t="shared" si="96"/>
        <v>1.3069326513456558</v>
      </c>
      <c r="F1493" s="5">
        <v>2924.7984499999998</v>
      </c>
      <c r="G1493" s="5">
        <v>2799.3413</v>
      </c>
      <c r="H1493" s="6">
        <f t="shared" si="97"/>
        <v>-4.2894289006478292E-2</v>
      </c>
      <c r="I1493" s="5">
        <v>2129.1837099999998</v>
      </c>
      <c r="J1493" s="6">
        <f t="shared" si="98"/>
        <v>0.31474859912393383</v>
      </c>
      <c r="K1493" s="5">
        <v>28204.57444</v>
      </c>
      <c r="L1493" s="5">
        <v>25878.817070000001</v>
      </c>
      <c r="M1493" s="6">
        <f t="shared" si="99"/>
        <v>-8.2460289374250872E-2</v>
      </c>
    </row>
    <row r="1494" spans="1:13" x14ac:dyDescent="0.2">
      <c r="A1494" s="1" t="s">
        <v>15</v>
      </c>
      <c r="B1494" s="1" t="s">
        <v>101</v>
      </c>
      <c r="C1494" s="5">
        <v>0</v>
      </c>
      <c r="D1494" s="5">
        <v>372.6</v>
      </c>
      <c r="E1494" s="6" t="str">
        <f t="shared" si="96"/>
        <v/>
      </c>
      <c r="F1494" s="5">
        <v>3928.4268900000002</v>
      </c>
      <c r="G1494" s="5">
        <v>3941.58673</v>
      </c>
      <c r="H1494" s="6">
        <f t="shared" si="97"/>
        <v>3.349900702873887E-3</v>
      </c>
      <c r="I1494" s="5">
        <v>523.6</v>
      </c>
      <c r="J1494" s="6">
        <f t="shared" si="98"/>
        <v>6.5278585370511841</v>
      </c>
      <c r="K1494" s="5">
        <v>15964.962589999999</v>
      </c>
      <c r="L1494" s="5">
        <v>31526.49063</v>
      </c>
      <c r="M1494" s="6">
        <f t="shared" si="99"/>
        <v>0.97473000342307725</v>
      </c>
    </row>
    <row r="1495" spans="1:13" x14ac:dyDescent="0.2">
      <c r="A1495" s="1" t="s">
        <v>16</v>
      </c>
      <c r="B1495" s="1" t="s">
        <v>101</v>
      </c>
      <c r="C1495" s="5">
        <v>0</v>
      </c>
      <c r="D1495" s="5">
        <v>0</v>
      </c>
      <c r="E1495" s="6" t="str">
        <f t="shared" si="96"/>
        <v/>
      </c>
      <c r="F1495" s="5">
        <v>0</v>
      </c>
      <c r="G1495" s="5">
        <v>0</v>
      </c>
      <c r="H1495" s="6" t="str">
        <f t="shared" si="97"/>
        <v/>
      </c>
      <c r="I1495" s="5">
        <v>0</v>
      </c>
      <c r="J1495" s="6" t="str">
        <f t="shared" si="98"/>
        <v/>
      </c>
      <c r="K1495" s="5">
        <v>0</v>
      </c>
      <c r="L1495" s="5">
        <v>12.417299999999999</v>
      </c>
      <c r="M1495" s="6" t="str">
        <f t="shared" si="99"/>
        <v/>
      </c>
    </row>
    <row r="1496" spans="1:13" x14ac:dyDescent="0.2">
      <c r="A1496" s="1" t="s">
        <v>17</v>
      </c>
      <c r="B1496" s="1" t="s">
        <v>101</v>
      </c>
      <c r="C1496" s="5">
        <v>0</v>
      </c>
      <c r="D1496" s="5">
        <v>0</v>
      </c>
      <c r="E1496" s="6" t="str">
        <f t="shared" si="96"/>
        <v/>
      </c>
      <c r="F1496" s="5">
        <v>6.4089999999999998</v>
      </c>
      <c r="G1496" s="5">
        <v>35.773150000000001</v>
      </c>
      <c r="H1496" s="6">
        <f t="shared" si="97"/>
        <v>4.5817054142611955</v>
      </c>
      <c r="I1496" s="5">
        <v>45.06559</v>
      </c>
      <c r="J1496" s="6">
        <f t="shared" si="98"/>
        <v>-0.20619812144920324</v>
      </c>
      <c r="K1496" s="5">
        <v>83.576560000000001</v>
      </c>
      <c r="L1496" s="5">
        <v>204.96352999999999</v>
      </c>
      <c r="M1496" s="6">
        <f t="shared" si="99"/>
        <v>1.452404478001966</v>
      </c>
    </row>
    <row r="1497" spans="1:13" x14ac:dyDescent="0.2">
      <c r="A1497" s="1" t="s">
        <v>18</v>
      </c>
      <c r="B1497" s="1" t="s">
        <v>101</v>
      </c>
      <c r="C1497" s="5">
        <v>3.8348100000000001</v>
      </c>
      <c r="D1497" s="5">
        <v>0.20200000000000001</v>
      </c>
      <c r="E1497" s="6">
        <f t="shared" si="96"/>
        <v>-0.9473246392911252</v>
      </c>
      <c r="F1497" s="5">
        <v>211.24795</v>
      </c>
      <c r="G1497" s="5">
        <v>373.22901000000002</v>
      </c>
      <c r="H1497" s="6">
        <f t="shared" si="97"/>
        <v>0.76678168947911685</v>
      </c>
      <c r="I1497" s="5">
        <v>162.77805000000001</v>
      </c>
      <c r="J1497" s="6">
        <f t="shared" si="98"/>
        <v>1.2928706296702779</v>
      </c>
      <c r="K1497" s="5">
        <v>3171.2237100000002</v>
      </c>
      <c r="L1497" s="5">
        <v>2541.82899</v>
      </c>
      <c r="M1497" s="6">
        <f t="shared" si="99"/>
        <v>-0.19847061499171248</v>
      </c>
    </row>
    <row r="1498" spans="1:13" x14ac:dyDescent="0.2">
      <c r="A1498" s="1" t="s">
        <v>19</v>
      </c>
      <c r="B1498" s="1" t="s">
        <v>101</v>
      </c>
      <c r="C1498" s="5">
        <v>392.16210000000001</v>
      </c>
      <c r="D1498" s="5">
        <v>51.155999999999999</v>
      </c>
      <c r="E1498" s="6">
        <f t="shared" si="96"/>
        <v>-0.86955394210710313</v>
      </c>
      <c r="F1498" s="5">
        <v>5497.5328200000004</v>
      </c>
      <c r="G1498" s="5">
        <v>9489.2059000000008</v>
      </c>
      <c r="H1498" s="6">
        <f t="shared" si="97"/>
        <v>0.72608444745946965</v>
      </c>
      <c r="I1498" s="5">
        <v>8084.51764</v>
      </c>
      <c r="J1498" s="6">
        <f t="shared" si="98"/>
        <v>0.17375041066766728</v>
      </c>
      <c r="K1498" s="5">
        <v>56909.685449999997</v>
      </c>
      <c r="L1498" s="5">
        <v>51624.816939999997</v>
      </c>
      <c r="M1498" s="6">
        <f t="shared" si="99"/>
        <v>-9.2864131442849218E-2</v>
      </c>
    </row>
    <row r="1499" spans="1:13" x14ac:dyDescent="0.2">
      <c r="A1499" s="1" t="s">
        <v>20</v>
      </c>
      <c r="B1499" s="1" t="s">
        <v>101</v>
      </c>
      <c r="C1499" s="5">
        <v>21.311959999999999</v>
      </c>
      <c r="D1499" s="5">
        <v>19.5351</v>
      </c>
      <c r="E1499" s="6">
        <f t="shared" si="96"/>
        <v>-8.3373842668623577E-2</v>
      </c>
      <c r="F1499" s="5">
        <v>1364.3852099999999</v>
      </c>
      <c r="G1499" s="5">
        <v>1111.7747300000001</v>
      </c>
      <c r="H1499" s="6">
        <f t="shared" si="97"/>
        <v>-0.18514601166044586</v>
      </c>
      <c r="I1499" s="5">
        <v>1361.7697599999999</v>
      </c>
      <c r="J1499" s="6">
        <f t="shared" si="98"/>
        <v>-0.18358098214781904</v>
      </c>
      <c r="K1499" s="5">
        <v>15859.57077</v>
      </c>
      <c r="L1499" s="5">
        <v>12263.695970000001</v>
      </c>
      <c r="M1499" s="6">
        <f t="shared" si="99"/>
        <v>-0.22673216394998308</v>
      </c>
    </row>
    <row r="1500" spans="1:13" x14ac:dyDescent="0.2">
      <c r="A1500" s="1" t="s">
        <v>21</v>
      </c>
      <c r="B1500" s="1" t="s">
        <v>101</v>
      </c>
      <c r="C1500" s="5">
        <v>84.701040000000006</v>
      </c>
      <c r="D1500" s="5">
        <v>194.84943999999999</v>
      </c>
      <c r="E1500" s="6">
        <f t="shared" si="96"/>
        <v>1.3004373972267635</v>
      </c>
      <c r="F1500" s="5">
        <v>2377.9361100000001</v>
      </c>
      <c r="G1500" s="5">
        <v>1389.3387600000001</v>
      </c>
      <c r="H1500" s="6">
        <f t="shared" si="97"/>
        <v>-0.41573755738963059</v>
      </c>
      <c r="I1500" s="5">
        <v>1231.25901</v>
      </c>
      <c r="J1500" s="6">
        <f t="shared" si="98"/>
        <v>0.12838870515148559</v>
      </c>
      <c r="K1500" s="5">
        <v>14140.58294</v>
      </c>
      <c r="L1500" s="5">
        <v>15935.233910000001</v>
      </c>
      <c r="M1500" s="6">
        <f t="shared" si="99"/>
        <v>0.12691492123167025</v>
      </c>
    </row>
    <row r="1501" spans="1:13" x14ac:dyDescent="0.2">
      <c r="A1501" s="1" t="s">
        <v>22</v>
      </c>
      <c r="B1501" s="1" t="s">
        <v>101</v>
      </c>
      <c r="C1501" s="5">
        <v>0</v>
      </c>
      <c r="D1501" s="5">
        <v>0</v>
      </c>
      <c r="E1501" s="6" t="str">
        <f t="shared" si="96"/>
        <v/>
      </c>
      <c r="F1501" s="5">
        <v>0</v>
      </c>
      <c r="G1501" s="5">
        <v>0</v>
      </c>
      <c r="H1501" s="6" t="str">
        <f t="shared" si="97"/>
        <v/>
      </c>
      <c r="I1501" s="5">
        <v>1.33711</v>
      </c>
      <c r="J1501" s="6">
        <f t="shared" si="98"/>
        <v>-1</v>
      </c>
      <c r="K1501" s="5">
        <v>108.06545</v>
      </c>
      <c r="L1501" s="5">
        <v>231.13915</v>
      </c>
      <c r="M1501" s="6">
        <f t="shared" si="99"/>
        <v>1.1388811132512751</v>
      </c>
    </row>
    <row r="1502" spans="1:13" x14ac:dyDescent="0.2">
      <c r="A1502" s="1" t="s">
        <v>23</v>
      </c>
      <c r="B1502" s="1" t="s">
        <v>101</v>
      </c>
      <c r="C1502" s="5">
        <v>32.510289999999998</v>
      </c>
      <c r="D1502" s="5">
        <v>0</v>
      </c>
      <c r="E1502" s="6">
        <f t="shared" si="96"/>
        <v>-1</v>
      </c>
      <c r="F1502" s="5">
        <v>661.53202999999996</v>
      </c>
      <c r="G1502" s="5">
        <v>13.46434</v>
      </c>
      <c r="H1502" s="6">
        <f t="shared" si="97"/>
        <v>-0.97964673003059277</v>
      </c>
      <c r="I1502" s="5">
        <v>24.37997</v>
      </c>
      <c r="J1502" s="6">
        <f t="shared" si="98"/>
        <v>-0.44772942706656327</v>
      </c>
      <c r="K1502" s="5">
        <v>2495.5823300000002</v>
      </c>
      <c r="L1502" s="5">
        <v>938.75035000000003</v>
      </c>
      <c r="M1502" s="6">
        <f t="shared" si="99"/>
        <v>-0.62383515113284205</v>
      </c>
    </row>
    <row r="1503" spans="1:13" x14ac:dyDescent="0.2">
      <c r="A1503" s="1" t="s">
        <v>24</v>
      </c>
      <c r="B1503" s="1" t="s">
        <v>101</v>
      </c>
      <c r="C1503" s="5">
        <v>85.887720000000002</v>
      </c>
      <c r="D1503" s="5">
        <v>65.262810000000002</v>
      </c>
      <c r="E1503" s="6">
        <f t="shared" si="96"/>
        <v>-0.24013805466020055</v>
      </c>
      <c r="F1503" s="5">
        <v>2936.04315</v>
      </c>
      <c r="G1503" s="5">
        <v>2231.6384400000002</v>
      </c>
      <c r="H1503" s="6">
        <f t="shared" si="97"/>
        <v>-0.2399163343358901</v>
      </c>
      <c r="I1503" s="5">
        <v>3287.5035400000002</v>
      </c>
      <c r="J1503" s="6">
        <f t="shared" si="98"/>
        <v>-0.32117534997391972</v>
      </c>
      <c r="K1503" s="5">
        <v>24932.135689999999</v>
      </c>
      <c r="L1503" s="5">
        <v>23840.430110000001</v>
      </c>
      <c r="M1503" s="6">
        <f t="shared" si="99"/>
        <v>-4.3787086416261944E-2</v>
      </c>
    </row>
    <row r="1504" spans="1:13" x14ac:dyDescent="0.2">
      <c r="A1504" s="1" t="s">
        <v>25</v>
      </c>
      <c r="B1504" s="1" t="s">
        <v>101</v>
      </c>
      <c r="C1504" s="5">
        <v>0</v>
      </c>
      <c r="D1504" s="5">
        <v>63.347999999999999</v>
      </c>
      <c r="E1504" s="6" t="str">
        <f t="shared" si="96"/>
        <v/>
      </c>
      <c r="F1504" s="5">
        <v>940.07979</v>
      </c>
      <c r="G1504" s="5">
        <v>211.10102000000001</v>
      </c>
      <c r="H1504" s="6">
        <f t="shared" si="97"/>
        <v>-0.77544350783245752</v>
      </c>
      <c r="I1504" s="5">
        <v>624.87959999999998</v>
      </c>
      <c r="J1504" s="6">
        <f t="shared" si="98"/>
        <v>-0.66217328906240502</v>
      </c>
      <c r="K1504" s="5">
        <v>5742.3202700000002</v>
      </c>
      <c r="L1504" s="5">
        <v>4444.5021299999999</v>
      </c>
      <c r="M1504" s="6">
        <f t="shared" si="99"/>
        <v>-0.22600936189161747</v>
      </c>
    </row>
    <row r="1505" spans="1:13" x14ac:dyDescent="0.2">
      <c r="A1505" s="1" t="s">
        <v>26</v>
      </c>
      <c r="B1505" s="1" t="s">
        <v>101</v>
      </c>
      <c r="C1505" s="5">
        <v>20.373180000000001</v>
      </c>
      <c r="D1505" s="5">
        <v>7.1300000000000002E-2</v>
      </c>
      <c r="E1505" s="6">
        <f t="shared" si="96"/>
        <v>-0.99650030088577235</v>
      </c>
      <c r="F1505" s="5">
        <v>1687.2815900000001</v>
      </c>
      <c r="G1505" s="5">
        <v>620.69110999999998</v>
      </c>
      <c r="H1505" s="6">
        <f t="shared" si="97"/>
        <v>-0.63213543389636584</v>
      </c>
      <c r="I1505" s="5">
        <v>683.15693999999996</v>
      </c>
      <c r="J1505" s="6">
        <f t="shared" si="98"/>
        <v>-9.1437012994407985E-2</v>
      </c>
      <c r="K1505" s="5">
        <v>12718.14486</v>
      </c>
      <c r="L1505" s="5">
        <v>8898.1061800000007</v>
      </c>
      <c r="M1505" s="6">
        <f t="shared" si="99"/>
        <v>-0.30036131228654672</v>
      </c>
    </row>
    <row r="1506" spans="1:13" x14ac:dyDescent="0.2">
      <c r="A1506" s="1" t="s">
        <v>27</v>
      </c>
      <c r="B1506" s="1" t="s">
        <v>101</v>
      </c>
      <c r="C1506" s="5">
        <v>0</v>
      </c>
      <c r="D1506" s="5">
        <v>0</v>
      </c>
      <c r="E1506" s="6" t="str">
        <f t="shared" si="96"/>
        <v/>
      </c>
      <c r="F1506" s="5">
        <v>0</v>
      </c>
      <c r="G1506" s="5">
        <v>292.40764999999999</v>
      </c>
      <c r="H1506" s="6" t="str">
        <f t="shared" si="97"/>
        <v/>
      </c>
      <c r="I1506" s="5">
        <v>277.97555</v>
      </c>
      <c r="J1506" s="6">
        <f t="shared" si="98"/>
        <v>5.1918594998732859E-2</v>
      </c>
      <c r="K1506" s="5">
        <v>2.2419999999999999E-2</v>
      </c>
      <c r="L1506" s="5">
        <v>1269.5244499999999</v>
      </c>
      <c r="M1506" s="6">
        <f t="shared" si="99"/>
        <v>56623.640945584295</v>
      </c>
    </row>
    <row r="1507" spans="1:13" x14ac:dyDescent="0.2">
      <c r="A1507" s="1" t="s">
        <v>28</v>
      </c>
      <c r="B1507" s="1" t="s">
        <v>101</v>
      </c>
      <c r="C1507" s="5">
        <v>245.05792</v>
      </c>
      <c r="D1507" s="5">
        <v>100.93611</v>
      </c>
      <c r="E1507" s="6">
        <f t="shared" si="96"/>
        <v>-0.58811325094083877</v>
      </c>
      <c r="F1507" s="5">
        <v>4692.24323</v>
      </c>
      <c r="G1507" s="5">
        <v>3181.2096900000001</v>
      </c>
      <c r="H1507" s="6">
        <f t="shared" si="97"/>
        <v>-0.32202796528942934</v>
      </c>
      <c r="I1507" s="5">
        <v>3511.50695</v>
      </c>
      <c r="J1507" s="6">
        <f t="shared" si="98"/>
        <v>-9.4061400049343491E-2</v>
      </c>
      <c r="K1507" s="5">
        <v>41914.095359999999</v>
      </c>
      <c r="L1507" s="5">
        <v>28974.31727</v>
      </c>
      <c r="M1507" s="6">
        <f t="shared" si="99"/>
        <v>-0.30872139739293658</v>
      </c>
    </row>
    <row r="1508" spans="1:13" x14ac:dyDescent="0.2">
      <c r="A1508" s="1" t="s">
        <v>29</v>
      </c>
      <c r="B1508" s="1" t="s">
        <v>101</v>
      </c>
      <c r="C1508" s="5">
        <v>490.26783</v>
      </c>
      <c r="D1508" s="5">
        <v>426.56387000000001</v>
      </c>
      <c r="E1508" s="6">
        <f t="shared" si="96"/>
        <v>-0.12993705909686137</v>
      </c>
      <c r="F1508" s="5">
        <v>6252.3136599999998</v>
      </c>
      <c r="G1508" s="5">
        <v>6076.8881600000004</v>
      </c>
      <c r="H1508" s="6">
        <f t="shared" si="97"/>
        <v>-2.805769344591702E-2</v>
      </c>
      <c r="I1508" s="5">
        <v>6598.7633299999998</v>
      </c>
      <c r="J1508" s="6">
        <f t="shared" si="98"/>
        <v>-7.9086814286458029E-2</v>
      </c>
      <c r="K1508" s="5">
        <v>53248.37485</v>
      </c>
      <c r="L1508" s="5">
        <v>55868.015359999998</v>
      </c>
      <c r="M1508" s="6">
        <f t="shared" si="99"/>
        <v>4.9196628392500052E-2</v>
      </c>
    </row>
    <row r="1509" spans="1:13" x14ac:dyDescent="0.2">
      <c r="A1509" s="1" t="s">
        <v>30</v>
      </c>
      <c r="B1509" s="1" t="s">
        <v>101</v>
      </c>
      <c r="C1509" s="5">
        <v>0</v>
      </c>
      <c r="D1509" s="5">
        <v>0</v>
      </c>
      <c r="E1509" s="6" t="str">
        <f t="shared" si="96"/>
        <v/>
      </c>
      <c r="F1509" s="5">
        <v>0</v>
      </c>
      <c r="G1509" s="5">
        <v>0</v>
      </c>
      <c r="H1509" s="6" t="str">
        <f t="shared" si="97"/>
        <v/>
      </c>
      <c r="I1509" s="5">
        <v>0</v>
      </c>
      <c r="J1509" s="6" t="str">
        <f t="shared" si="98"/>
        <v/>
      </c>
      <c r="K1509" s="5">
        <v>5.1185999999999998</v>
      </c>
      <c r="L1509" s="5">
        <v>20.67</v>
      </c>
      <c r="M1509" s="6">
        <f t="shared" si="99"/>
        <v>3.038213574024148</v>
      </c>
    </row>
    <row r="1510" spans="1:13" x14ac:dyDescent="0.2">
      <c r="A1510" s="1" t="s">
        <v>31</v>
      </c>
      <c r="B1510" s="1" t="s">
        <v>101</v>
      </c>
      <c r="C1510" s="5">
        <v>0</v>
      </c>
      <c r="D1510" s="5">
        <v>0</v>
      </c>
      <c r="E1510" s="6" t="str">
        <f t="shared" si="96"/>
        <v/>
      </c>
      <c r="F1510" s="5">
        <v>4.3339499999999997</v>
      </c>
      <c r="G1510" s="5">
        <v>4.0791399999999998</v>
      </c>
      <c r="H1510" s="6">
        <f t="shared" si="97"/>
        <v>-5.8793940862261862E-2</v>
      </c>
      <c r="I1510" s="5">
        <v>6.9450399999999997</v>
      </c>
      <c r="J1510" s="6">
        <f t="shared" si="98"/>
        <v>-0.41265421077488396</v>
      </c>
      <c r="K1510" s="5">
        <v>165.86462</v>
      </c>
      <c r="L1510" s="5">
        <v>80.334000000000003</v>
      </c>
      <c r="M1510" s="6">
        <f t="shared" si="99"/>
        <v>-0.51566524554784499</v>
      </c>
    </row>
    <row r="1511" spans="1:13" x14ac:dyDescent="0.2">
      <c r="A1511" s="1" t="s">
        <v>32</v>
      </c>
      <c r="B1511" s="1" t="s">
        <v>101</v>
      </c>
      <c r="C1511" s="5">
        <v>0</v>
      </c>
      <c r="D1511" s="5">
        <v>0</v>
      </c>
      <c r="E1511" s="6" t="str">
        <f t="shared" si="96"/>
        <v/>
      </c>
      <c r="F1511" s="5">
        <v>0</v>
      </c>
      <c r="G1511" s="5">
        <v>0</v>
      </c>
      <c r="H1511" s="6" t="str">
        <f t="shared" si="97"/>
        <v/>
      </c>
      <c r="I1511" s="5">
        <v>0</v>
      </c>
      <c r="J1511" s="6" t="str">
        <f t="shared" si="98"/>
        <v/>
      </c>
      <c r="K1511" s="5">
        <v>47.779600000000002</v>
      </c>
      <c r="L1511" s="5">
        <v>27.31474</v>
      </c>
      <c r="M1511" s="6">
        <f t="shared" si="99"/>
        <v>-0.42831794322263061</v>
      </c>
    </row>
    <row r="1512" spans="1:13" x14ac:dyDescent="0.2">
      <c r="A1512" s="1" t="s">
        <v>33</v>
      </c>
      <c r="B1512" s="1" t="s">
        <v>101</v>
      </c>
      <c r="C1512" s="5">
        <v>0</v>
      </c>
      <c r="D1512" s="5">
        <v>0</v>
      </c>
      <c r="E1512" s="6" t="str">
        <f t="shared" si="96"/>
        <v/>
      </c>
      <c r="F1512" s="5">
        <v>0</v>
      </c>
      <c r="G1512" s="5">
        <v>0</v>
      </c>
      <c r="H1512" s="6" t="str">
        <f t="shared" si="97"/>
        <v/>
      </c>
      <c r="I1512" s="5">
        <v>0</v>
      </c>
      <c r="J1512" s="6" t="str">
        <f t="shared" si="98"/>
        <v/>
      </c>
      <c r="K1512" s="5">
        <v>15.48</v>
      </c>
      <c r="L1512" s="5">
        <v>25.216080000000002</v>
      </c>
      <c r="M1512" s="6">
        <f t="shared" si="99"/>
        <v>0.62894573643410867</v>
      </c>
    </row>
    <row r="1513" spans="1:13" x14ac:dyDescent="0.2">
      <c r="A1513" s="2" t="s">
        <v>34</v>
      </c>
      <c r="B1513" s="2" t="s">
        <v>101</v>
      </c>
      <c r="C1513" s="7">
        <v>1755.2459100000001</v>
      </c>
      <c r="D1513" s="7">
        <v>1685.2655400000001</v>
      </c>
      <c r="E1513" s="8">
        <f t="shared" si="96"/>
        <v>-3.9869268232620492E-2</v>
      </c>
      <c r="F1513" s="7">
        <v>42148.675880000003</v>
      </c>
      <c r="G1513" s="7">
        <v>37272.133090000003</v>
      </c>
      <c r="H1513" s="8">
        <f t="shared" si="97"/>
        <v>-0.11569859997224663</v>
      </c>
      <c r="I1513" s="7">
        <v>35426.288999999997</v>
      </c>
      <c r="J1513" s="8">
        <f t="shared" si="98"/>
        <v>5.2103794727130559E-2</v>
      </c>
      <c r="K1513" s="7">
        <v>352702.62919000001</v>
      </c>
      <c r="L1513" s="7">
        <v>319225.13084</v>
      </c>
      <c r="M1513" s="8">
        <f t="shared" si="99"/>
        <v>-9.4917064913530247E-2</v>
      </c>
    </row>
    <row r="1514" spans="1:13" x14ac:dyDescent="0.2">
      <c r="A1514" s="1" t="s">
        <v>8</v>
      </c>
      <c r="B1514" s="1" t="s">
        <v>102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0</v>
      </c>
      <c r="H1514" s="6" t="str">
        <f t="shared" si="97"/>
        <v/>
      </c>
      <c r="I1514" s="5">
        <v>1.7827999999999999</v>
      </c>
      <c r="J1514" s="6">
        <f t="shared" si="98"/>
        <v>-1</v>
      </c>
      <c r="K1514" s="5">
        <v>0</v>
      </c>
      <c r="L1514" s="5">
        <v>1.7827999999999999</v>
      </c>
      <c r="M1514" s="6" t="str">
        <f t="shared" si="99"/>
        <v/>
      </c>
    </row>
    <row r="1515" spans="1:13" x14ac:dyDescent="0.2">
      <c r="A1515" s="1" t="s">
        <v>10</v>
      </c>
      <c r="B1515" s="1" t="s">
        <v>102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0</v>
      </c>
      <c r="H1515" s="6" t="str">
        <f t="shared" si="97"/>
        <v/>
      </c>
      <c r="I1515" s="5">
        <v>0</v>
      </c>
      <c r="J1515" s="6" t="str">
        <f t="shared" si="98"/>
        <v/>
      </c>
      <c r="K1515" s="5">
        <v>33.39</v>
      </c>
      <c r="L1515" s="5">
        <v>8.4498599999999993</v>
      </c>
      <c r="M1515" s="6">
        <f t="shared" si="99"/>
        <v>-0.74693441150044926</v>
      </c>
    </row>
    <row r="1516" spans="1:13" x14ac:dyDescent="0.2">
      <c r="A1516" s="1" t="s">
        <v>11</v>
      </c>
      <c r="B1516" s="1" t="s">
        <v>102</v>
      </c>
      <c r="C1516" s="5">
        <v>0</v>
      </c>
      <c r="D1516" s="5">
        <v>0</v>
      </c>
      <c r="E1516" s="6" t="str">
        <f t="shared" si="96"/>
        <v/>
      </c>
      <c r="F1516" s="5">
        <v>0</v>
      </c>
      <c r="G1516" s="5">
        <v>13.77434</v>
      </c>
      <c r="H1516" s="6" t="str">
        <f t="shared" si="97"/>
        <v/>
      </c>
      <c r="I1516" s="5">
        <v>2.74356</v>
      </c>
      <c r="J1516" s="6">
        <f t="shared" si="98"/>
        <v>4.020608260799837</v>
      </c>
      <c r="K1516" s="5">
        <v>2.4</v>
      </c>
      <c r="L1516" s="5">
        <v>18.42332</v>
      </c>
      <c r="M1516" s="6">
        <f t="shared" si="99"/>
        <v>6.6763833333333338</v>
      </c>
    </row>
    <row r="1517" spans="1:13" x14ac:dyDescent="0.2">
      <c r="A1517" s="1" t="s">
        <v>12</v>
      </c>
      <c r="B1517" s="1" t="s">
        <v>102</v>
      </c>
      <c r="C1517" s="5">
        <v>0</v>
      </c>
      <c r="D1517" s="5">
        <v>0</v>
      </c>
      <c r="E1517" s="6" t="str">
        <f t="shared" si="96"/>
        <v/>
      </c>
      <c r="F1517" s="5">
        <v>0</v>
      </c>
      <c r="G1517" s="5">
        <v>0</v>
      </c>
      <c r="H1517" s="6" t="str">
        <f t="shared" si="97"/>
        <v/>
      </c>
      <c r="I1517" s="5">
        <v>0</v>
      </c>
      <c r="J1517" s="6" t="str">
        <f t="shared" si="98"/>
        <v/>
      </c>
      <c r="K1517" s="5">
        <v>0</v>
      </c>
      <c r="L1517" s="5">
        <v>1.3472599999999999</v>
      </c>
      <c r="M1517" s="6" t="str">
        <f t="shared" si="99"/>
        <v/>
      </c>
    </row>
    <row r="1518" spans="1:13" x14ac:dyDescent="0.2">
      <c r="A1518" s="1" t="s">
        <v>14</v>
      </c>
      <c r="B1518" s="1" t="s">
        <v>102</v>
      </c>
      <c r="C1518" s="5">
        <v>0</v>
      </c>
      <c r="D1518" s="5">
        <v>0</v>
      </c>
      <c r="E1518" s="6" t="str">
        <f t="shared" si="96"/>
        <v/>
      </c>
      <c r="F1518" s="5">
        <v>0</v>
      </c>
      <c r="G1518" s="5">
        <v>3.3169999999999998E-2</v>
      </c>
      <c r="H1518" s="6" t="str">
        <f t="shared" si="97"/>
        <v/>
      </c>
      <c r="I1518" s="5">
        <v>3.2309999999999998E-2</v>
      </c>
      <c r="J1518" s="6">
        <f t="shared" si="98"/>
        <v>2.6617146394305236E-2</v>
      </c>
      <c r="K1518" s="5">
        <v>0.5</v>
      </c>
      <c r="L1518" s="5">
        <v>9.5132499999999993</v>
      </c>
      <c r="M1518" s="6">
        <f t="shared" si="99"/>
        <v>18.026499999999999</v>
      </c>
    </row>
    <row r="1519" spans="1:13" x14ac:dyDescent="0.2">
      <c r="A1519" s="1" t="s">
        <v>18</v>
      </c>
      <c r="B1519" s="1" t="s">
        <v>102</v>
      </c>
      <c r="C1519" s="5">
        <v>0</v>
      </c>
      <c r="D1519" s="5">
        <v>0</v>
      </c>
      <c r="E1519" s="6" t="str">
        <f t="shared" si="96"/>
        <v/>
      </c>
      <c r="F1519" s="5">
        <v>0</v>
      </c>
      <c r="G1519" s="5">
        <v>0</v>
      </c>
      <c r="H1519" s="6" t="str">
        <f t="shared" si="97"/>
        <v/>
      </c>
      <c r="I1519" s="5">
        <v>0</v>
      </c>
      <c r="J1519" s="6" t="str">
        <f t="shared" si="98"/>
        <v/>
      </c>
      <c r="K1519" s="5">
        <v>0</v>
      </c>
      <c r="L1519" s="5">
        <v>7.5394699999999997</v>
      </c>
      <c r="M1519" s="6" t="str">
        <f t="shared" si="99"/>
        <v/>
      </c>
    </row>
    <row r="1520" spans="1:13" x14ac:dyDescent="0.2">
      <c r="A1520" s="1" t="s">
        <v>19</v>
      </c>
      <c r="B1520" s="1" t="s">
        <v>102</v>
      </c>
      <c r="C1520" s="5">
        <v>0</v>
      </c>
      <c r="D1520" s="5">
        <v>0</v>
      </c>
      <c r="E1520" s="6" t="str">
        <f t="shared" si="96"/>
        <v/>
      </c>
      <c r="F1520" s="5">
        <v>0</v>
      </c>
      <c r="G1520" s="5">
        <v>0</v>
      </c>
      <c r="H1520" s="6" t="str">
        <f t="shared" si="97"/>
        <v/>
      </c>
      <c r="I1520" s="5">
        <v>46.922249999999998</v>
      </c>
      <c r="J1520" s="6">
        <f t="shared" si="98"/>
        <v>-1</v>
      </c>
      <c r="K1520" s="5">
        <v>0</v>
      </c>
      <c r="L1520" s="5">
        <v>244.12178</v>
      </c>
      <c r="M1520" s="6" t="str">
        <f t="shared" si="99"/>
        <v/>
      </c>
    </row>
    <row r="1521" spans="1:13" x14ac:dyDescent="0.2">
      <c r="A1521" s="1" t="s">
        <v>20</v>
      </c>
      <c r="B1521" s="1" t="s">
        <v>102</v>
      </c>
      <c r="C1521" s="5">
        <v>0</v>
      </c>
      <c r="D1521" s="5">
        <v>0</v>
      </c>
      <c r="E1521" s="6" t="str">
        <f t="shared" si="96"/>
        <v/>
      </c>
      <c r="F1521" s="5">
        <v>10.65</v>
      </c>
      <c r="G1521" s="5">
        <v>0</v>
      </c>
      <c r="H1521" s="6">
        <f t="shared" si="97"/>
        <v>-1</v>
      </c>
      <c r="I1521" s="5">
        <v>141.33506</v>
      </c>
      <c r="J1521" s="6">
        <f t="shared" si="98"/>
        <v>-1</v>
      </c>
      <c r="K1521" s="5">
        <v>118.212</v>
      </c>
      <c r="L1521" s="5">
        <v>161.15391</v>
      </c>
      <c r="M1521" s="6">
        <f t="shared" si="99"/>
        <v>0.36326185158867119</v>
      </c>
    </row>
    <row r="1522" spans="1:13" x14ac:dyDescent="0.2">
      <c r="A1522" s="1" t="s">
        <v>21</v>
      </c>
      <c r="B1522" s="1" t="s">
        <v>102</v>
      </c>
      <c r="C1522" s="5">
        <v>0</v>
      </c>
      <c r="D1522" s="5">
        <v>0</v>
      </c>
      <c r="E1522" s="6" t="str">
        <f t="shared" si="96"/>
        <v/>
      </c>
      <c r="F1522" s="5">
        <v>0</v>
      </c>
      <c r="G1522" s="5">
        <v>0</v>
      </c>
      <c r="H1522" s="6" t="str">
        <f t="shared" si="97"/>
        <v/>
      </c>
      <c r="I1522" s="5">
        <v>11.713760000000001</v>
      </c>
      <c r="J1522" s="6">
        <f t="shared" si="98"/>
        <v>-1</v>
      </c>
      <c r="K1522" s="5">
        <v>0</v>
      </c>
      <c r="L1522" s="5">
        <v>74.390969999999996</v>
      </c>
      <c r="M1522" s="6" t="str">
        <f t="shared" si="99"/>
        <v/>
      </c>
    </row>
    <row r="1523" spans="1:13" x14ac:dyDescent="0.2">
      <c r="A1523" s="1" t="s">
        <v>22</v>
      </c>
      <c r="B1523" s="1" t="s">
        <v>102</v>
      </c>
      <c r="C1523" s="5">
        <v>0</v>
      </c>
      <c r="D1523" s="5">
        <v>0</v>
      </c>
      <c r="E1523" s="6" t="str">
        <f t="shared" si="96"/>
        <v/>
      </c>
      <c r="F1523" s="5">
        <v>0</v>
      </c>
      <c r="G1523" s="5">
        <v>0</v>
      </c>
      <c r="H1523" s="6" t="str">
        <f t="shared" si="97"/>
        <v/>
      </c>
      <c r="I1523" s="5">
        <v>0</v>
      </c>
      <c r="J1523" s="6" t="str">
        <f t="shared" si="98"/>
        <v/>
      </c>
      <c r="K1523" s="5">
        <v>0</v>
      </c>
      <c r="L1523" s="5">
        <v>3.8432499999999998</v>
      </c>
      <c r="M1523" s="6" t="str">
        <f t="shared" si="99"/>
        <v/>
      </c>
    </row>
    <row r="1524" spans="1:13" x14ac:dyDescent="0.2">
      <c r="A1524" s="1" t="s">
        <v>24</v>
      </c>
      <c r="B1524" s="1" t="s">
        <v>102</v>
      </c>
      <c r="C1524" s="5">
        <v>0</v>
      </c>
      <c r="D1524" s="5">
        <v>0</v>
      </c>
      <c r="E1524" s="6" t="str">
        <f t="shared" si="96"/>
        <v/>
      </c>
      <c r="F1524" s="5">
        <v>76.900000000000006</v>
      </c>
      <c r="G1524" s="5">
        <v>649.14400000000001</v>
      </c>
      <c r="H1524" s="6">
        <f t="shared" si="97"/>
        <v>7.4414044213263981</v>
      </c>
      <c r="I1524" s="5">
        <v>441.16111999999998</v>
      </c>
      <c r="J1524" s="6">
        <f t="shared" si="98"/>
        <v>0.47144426507938886</v>
      </c>
      <c r="K1524" s="5">
        <v>143.5</v>
      </c>
      <c r="L1524" s="5">
        <v>1153.55512</v>
      </c>
      <c r="M1524" s="6">
        <f t="shared" si="99"/>
        <v>7.0387116376306622</v>
      </c>
    </row>
    <row r="1525" spans="1:13" x14ac:dyDescent="0.2">
      <c r="A1525" s="1" t="s">
        <v>25</v>
      </c>
      <c r="B1525" s="1" t="s">
        <v>102</v>
      </c>
      <c r="C1525" s="5">
        <v>0</v>
      </c>
      <c r="D1525" s="5">
        <v>2.38992</v>
      </c>
      <c r="E1525" s="6" t="str">
        <f t="shared" si="96"/>
        <v/>
      </c>
      <c r="F1525" s="5">
        <v>0</v>
      </c>
      <c r="G1525" s="5">
        <v>4.7894800000000002</v>
      </c>
      <c r="H1525" s="6" t="str">
        <f t="shared" si="97"/>
        <v/>
      </c>
      <c r="I1525" s="5">
        <v>15.25183</v>
      </c>
      <c r="J1525" s="6">
        <f t="shared" si="98"/>
        <v>-0.68597342089441071</v>
      </c>
      <c r="K1525" s="5">
        <v>17.811330000000002</v>
      </c>
      <c r="L1525" s="5">
        <v>153.00844000000001</v>
      </c>
      <c r="M1525" s="6">
        <f t="shared" si="99"/>
        <v>7.5905117697555422</v>
      </c>
    </row>
    <row r="1526" spans="1:13" x14ac:dyDescent="0.2">
      <c r="A1526" s="1" t="s">
        <v>26</v>
      </c>
      <c r="B1526" s="1" t="s">
        <v>102</v>
      </c>
      <c r="C1526" s="5">
        <v>0</v>
      </c>
      <c r="D1526" s="5">
        <v>0</v>
      </c>
      <c r="E1526" s="6" t="str">
        <f t="shared" si="96"/>
        <v/>
      </c>
      <c r="F1526" s="5">
        <v>0</v>
      </c>
      <c r="G1526" s="5">
        <v>1.89097</v>
      </c>
      <c r="H1526" s="6" t="str">
        <f t="shared" si="97"/>
        <v/>
      </c>
      <c r="I1526" s="5">
        <v>0</v>
      </c>
      <c r="J1526" s="6" t="str">
        <f t="shared" si="98"/>
        <v/>
      </c>
      <c r="K1526" s="5">
        <v>0</v>
      </c>
      <c r="L1526" s="5">
        <v>364.17570000000001</v>
      </c>
      <c r="M1526" s="6" t="str">
        <f t="shared" si="99"/>
        <v/>
      </c>
    </row>
    <row r="1527" spans="1:13" x14ac:dyDescent="0.2">
      <c r="A1527" s="1" t="s">
        <v>28</v>
      </c>
      <c r="B1527" s="1" t="s">
        <v>102</v>
      </c>
      <c r="C1527" s="5">
        <v>0</v>
      </c>
      <c r="D1527" s="5">
        <v>0</v>
      </c>
      <c r="E1527" s="6" t="str">
        <f t="shared" si="96"/>
        <v/>
      </c>
      <c r="F1527" s="5">
        <v>0</v>
      </c>
      <c r="G1527" s="5">
        <v>0</v>
      </c>
      <c r="H1527" s="6" t="str">
        <f t="shared" si="97"/>
        <v/>
      </c>
      <c r="I1527" s="5">
        <v>0</v>
      </c>
      <c r="J1527" s="6" t="str">
        <f t="shared" si="98"/>
        <v/>
      </c>
      <c r="K1527" s="5">
        <v>0</v>
      </c>
      <c r="L1527" s="5">
        <v>1.00122</v>
      </c>
      <c r="M1527" s="6" t="str">
        <f t="shared" si="99"/>
        <v/>
      </c>
    </row>
    <row r="1528" spans="1:13" x14ac:dyDescent="0.2">
      <c r="A1528" s="1" t="s">
        <v>31</v>
      </c>
      <c r="B1528" s="1" t="s">
        <v>102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0</v>
      </c>
      <c r="H1528" s="6" t="str">
        <f t="shared" si="97"/>
        <v/>
      </c>
      <c r="I1528" s="5">
        <v>0</v>
      </c>
      <c r="J1528" s="6" t="str">
        <f t="shared" si="98"/>
        <v/>
      </c>
      <c r="K1528" s="5">
        <v>0</v>
      </c>
      <c r="L1528" s="5">
        <v>9.4109999999999999E-2</v>
      </c>
      <c r="M1528" s="6" t="str">
        <f t="shared" si="99"/>
        <v/>
      </c>
    </row>
    <row r="1529" spans="1:13" x14ac:dyDescent="0.2">
      <c r="A1529" s="2" t="s">
        <v>34</v>
      </c>
      <c r="B1529" s="2" t="s">
        <v>102</v>
      </c>
      <c r="C1529" s="7">
        <v>0</v>
      </c>
      <c r="D1529" s="7">
        <v>2.38992</v>
      </c>
      <c r="E1529" s="8" t="str">
        <f t="shared" si="96"/>
        <v/>
      </c>
      <c r="F1529" s="7">
        <v>87.55</v>
      </c>
      <c r="G1529" s="7">
        <v>669.63196000000005</v>
      </c>
      <c r="H1529" s="8">
        <f t="shared" si="97"/>
        <v>6.6485660765276995</v>
      </c>
      <c r="I1529" s="7">
        <v>660.94268999999997</v>
      </c>
      <c r="J1529" s="8">
        <f t="shared" si="98"/>
        <v>1.3146782817130553E-2</v>
      </c>
      <c r="K1529" s="7">
        <v>315.81333000000001</v>
      </c>
      <c r="L1529" s="7">
        <v>2202.4004599999998</v>
      </c>
      <c r="M1529" s="8">
        <f t="shared" si="99"/>
        <v>5.9737412920474249</v>
      </c>
    </row>
    <row r="1530" spans="1:13" x14ac:dyDescent="0.2">
      <c r="A1530" s="1" t="s">
        <v>8</v>
      </c>
      <c r="B1530" s="1" t="s">
        <v>103</v>
      </c>
      <c r="C1530" s="5">
        <v>0</v>
      </c>
      <c r="D1530" s="5">
        <v>0</v>
      </c>
      <c r="E1530" s="6" t="str">
        <f t="shared" si="96"/>
        <v/>
      </c>
      <c r="F1530" s="5">
        <v>97.215190000000007</v>
      </c>
      <c r="G1530" s="5">
        <v>71.18683</v>
      </c>
      <c r="H1530" s="6">
        <f t="shared" si="97"/>
        <v>-0.26773964027638075</v>
      </c>
      <c r="I1530" s="5">
        <v>93.412239999999997</v>
      </c>
      <c r="J1530" s="6">
        <f t="shared" si="98"/>
        <v>-0.23792824152380887</v>
      </c>
      <c r="K1530" s="5">
        <v>818.96835999999996</v>
      </c>
      <c r="L1530" s="5">
        <v>690.68964000000005</v>
      </c>
      <c r="M1530" s="6">
        <f t="shared" si="99"/>
        <v>-0.15663452492841101</v>
      </c>
    </row>
    <row r="1531" spans="1:13" x14ac:dyDescent="0.2">
      <c r="A1531" s="1" t="s">
        <v>10</v>
      </c>
      <c r="B1531" s="1" t="s">
        <v>103</v>
      </c>
      <c r="C1531" s="5">
        <v>0</v>
      </c>
      <c r="D1531" s="5">
        <v>0</v>
      </c>
      <c r="E1531" s="6" t="str">
        <f t="shared" si="96"/>
        <v/>
      </c>
      <c r="F1531" s="5">
        <v>0</v>
      </c>
      <c r="G1531" s="5">
        <v>0</v>
      </c>
      <c r="H1531" s="6" t="str">
        <f t="shared" si="97"/>
        <v/>
      </c>
      <c r="I1531" s="5">
        <v>0</v>
      </c>
      <c r="J1531" s="6" t="str">
        <f t="shared" si="98"/>
        <v/>
      </c>
      <c r="K1531" s="5">
        <v>3.84</v>
      </c>
      <c r="L1531" s="5">
        <v>20.404</v>
      </c>
      <c r="M1531" s="6">
        <f t="shared" si="99"/>
        <v>4.3135416666666666</v>
      </c>
    </row>
    <row r="1532" spans="1:13" x14ac:dyDescent="0.2">
      <c r="A1532" s="1" t="s">
        <v>11</v>
      </c>
      <c r="B1532" s="1" t="s">
        <v>103</v>
      </c>
      <c r="C1532" s="5">
        <v>9.09</v>
      </c>
      <c r="D1532" s="5">
        <v>0</v>
      </c>
      <c r="E1532" s="6">
        <f t="shared" si="96"/>
        <v>-1</v>
      </c>
      <c r="F1532" s="5">
        <v>348.31974000000002</v>
      </c>
      <c r="G1532" s="5">
        <v>327.49871000000002</v>
      </c>
      <c r="H1532" s="6">
        <f t="shared" si="97"/>
        <v>-5.9775624545424844E-2</v>
      </c>
      <c r="I1532" s="5">
        <v>330.55383999999998</v>
      </c>
      <c r="J1532" s="6">
        <f t="shared" si="98"/>
        <v>-9.2424580516141663E-3</v>
      </c>
      <c r="K1532" s="5">
        <v>2965.3284699999999</v>
      </c>
      <c r="L1532" s="5">
        <v>3024.8581199999999</v>
      </c>
      <c r="M1532" s="6">
        <f t="shared" si="99"/>
        <v>2.0075229642266157E-2</v>
      </c>
    </row>
    <row r="1533" spans="1:13" x14ac:dyDescent="0.2">
      <c r="A1533" s="1" t="s">
        <v>12</v>
      </c>
      <c r="B1533" s="1" t="s">
        <v>103</v>
      </c>
      <c r="C1533" s="5">
        <v>0</v>
      </c>
      <c r="D1533" s="5">
        <v>0</v>
      </c>
      <c r="E1533" s="6" t="str">
        <f t="shared" si="96"/>
        <v/>
      </c>
      <c r="F1533" s="5">
        <v>13.19459</v>
      </c>
      <c r="G1533" s="5">
        <v>0</v>
      </c>
      <c r="H1533" s="6">
        <f t="shared" si="97"/>
        <v>-1</v>
      </c>
      <c r="I1533" s="5">
        <v>0</v>
      </c>
      <c r="J1533" s="6" t="str">
        <f t="shared" si="98"/>
        <v/>
      </c>
      <c r="K1533" s="5">
        <v>246.14872</v>
      </c>
      <c r="L1533" s="5">
        <v>9.9899500000000003</v>
      </c>
      <c r="M1533" s="6">
        <f t="shared" si="99"/>
        <v>-0.95941498294201977</v>
      </c>
    </row>
    <row r="1534" spans="1:13" x14ac:dyDescent="0.2">
      <c r="A1534" s="1" t="s">
        <v>13</v>
      </c>
      <c r="B1534" s="1" t="s">
        <v>103</v>
      </c>
      <c r="C1534" s="5">
        <v>0</v>
      </c>
      <c r="D1534" s="5">
        <v>0</v>
      </c>
      <c r="E1534" s="6" t="str">
        <f t="shared" si="96"/>
        <v/>
      </c>
      <c r="F1534" s="5">
        <v>0.21</v>
      </c>
      <c r="G1534" s="5">
        <v>0</v>
      </c>
      <c r="H1534" s="6">
        <f t="shared" si="97"/>
        <v>-1</v>
      </c>
      <c r="I1534" s="5">
        <v>0</v>
      </c>
      <c r="J1534" s="6" t="str">
        <f t="shared" si="98"/>
        <v/>
      </c>
      <c r="K1534" s="5">
        <v>0.21</v>
      </c>
      <c r="L1534" s="5">
        <v>0</v>
      </c>
      <c r="M1534" s="6">
        <f t="shared" si="99"/>
        <v>-1</v>
      </c>
    </row>
    <row r="1535" spans="1:13" x14ac:dyDescent="0.2">
      <c r="A1535" s="1" t="s">
        <v>14</v>
      </c>
      <c r="B1535" s="1" t="s">
        <v>103</v>
      </c>
      <c r="C1535" s="5">
        <v>0</v>
      </c>
      <c r="D1535" s="5">
        <v>0</v>
      </c>
      <c r="E1535" s="6" t="str">
        <f t="shared" si="96"/>
        <v/>
      </c>
      <c r="F1535" s="5">
        <v>0</v>
      </c>
      <c r="G1535" s="5">
        <v>9.3000000000000007</v>
      </c>
      <c r="H1535" s="6" t="str">
        <f t="shared" si="97"/>
        <v/>
      </c>
      <c r="I1535" s="5">
        <v>0</v>
      </c>
      <c r="J1535" s="6" t="str">
        <f t="shared" si="98"/>
        <v/>
      </c>
      <c r="K1535" s="5">
        <v>72.035210000000006</v>
      </c>
      <c r="L1535" s="5">
        <v>21.096129999999999</v>
      </c>
      <c r="M1535" s="6">
        <f t="shared" si="99"/>
        <v>-0.70714141042970513</v>
      </c>
    </row>
    <row r="1536" spans="1:13" x14ac:dyDescent="0.2">
      <c r="A1536" s="1" t="s">
        <v>17</v>
      </c>
      <c r="B1536" s="1" t="s">
        <v>103</v>
      </c>
      <c r="C1536" s="5">
        <v>0</v>
      </c>
      <c r="D1536" s="5">
        <v>0</v>
      </c>
      <c r="E1536" s="6" t="str">
        <f t="shared" si="96"/>
        <v/>
      </c>
      <c r="F1536" s="5">
        <v>0</v>
      </c>
      <c r="G1536" s="5">
        <v>0</v>
      </c>
      <c r="H1536" s="6" t="str">
        <f t="shared" si="97"/>
        <v/>
      </c>
      <c r="I1536" s="5">
        <v>0</v>
      </c>
      <c r="J1536" s="6" t="str">
        <f t="shared" si="98"/>
        <v/>
      </c>
      <c r="K1536" s="5">
        <v>18.737120000000001</v>
      </c>
      <c r="L1536" s="5">
        <v>0.17918999999999999</v>
      </c>
      <c r="M1536" s="6">
        <f t="shared" si="99"/>
        <v>-0.99043663060278209</v>
      </c>
    </row>
    <row r="1537" spans="1:13" x14ac:dyDescent="0.2">
      <c r="A1537" s="1" t="s">
        <v>18</v>
      </c>
      <c r="B1537" s="1" t="s">
        <v>103</v>
      </c>
      <c r="C1537" s="5">
        <v>40.045490000000001</v>
      </c>
      <c r="D1537" s="5">
        <v>0</v>
      </c>
      <c r="E1537" s="6">
        <f t="shared" si="96"/>
        <v>-1</v>
      </c>
      <c r="F1537" s="5">
        <v>959.45869000000005</v>
      </c>
      <c r="G1537" s="5">
        <v>130.18141</v>
      </c>
      <c r="H1537" s="6">
        <f t="shared" si="97"/>
        <v>-0.86431785822899787</v>
      </c>
      <c r="I1537" s="5">
        <v>393.68137000000002</v>
      </c>
      <c r="J1537" s="6">
        <f t="shared" si="98"/>
        <v>-0.66932290953976303</v>
      </c>
      <c r="K1537" s="5">
        <v>12204.94527</v>
      </c>
      <c r="L1537" s="5">
        <v>4862.5468000000001</v>
      </c>
      <c r="M1537" s="6">
        <f t="shared" si="99"/>
        <v>-0.60159208481235571</v>
      </c>
    </row>
    <row r="1538" spans="1:13" x14ac:dyDescent="0.2">
      <c r="A1538" s="1" t="s">
        <v>19</v>
      </c>
      <c r="B1538" s="1" t="s">
        <v>103</v>
      </c>
      <c r="C1538" s="5">
        <v>0</v>
      </c>
      <c r="D1538" s="5">
        <v>0</v>
      </c>
      <c r="E1538" s="6" t="str">
        <f t="shared" si="96"/>
        <v/>
      </c>
      <c r="F1538" s="5">
        <v>0</v>
      </c>
      <c r="G1538" s="5">
        <v>0</v>
      </c>
      <c r="H1538" s="6" t="str">
        <f t="shared" si="97"/>
        <v/>
      </c>
      <c r="I1538" s="5">
        <v>0</v>
      </c>
      <c r="J1538" s="6" t="str">
        <f t="shared" si="98"/>
        <v/>
      </c>
      <c r="K1538" s="5">
        <v>0</v>
      </c>
      <c r="L1538" s="5">
        <v>3.9778799999999999</v>
      </c>
      <c r="M1538" s="6" t="str">
        <f t="shared" si="99"/>
        <v/>
      </c>
    </row>
    <row r="1539" spans="1:13" x14ac:dyDescent="0.2">
      <c r="A1539" s="1" t="s">
        <v>20</v>
      </c>
      <c r="B1539" s="1" t="s">
        <v>103</v>
      </c>
      <c r="C1539" s="5">
        <v>0</v>
      </c>
      <c r="D1539" s="5">
        <v>0</v>
      </c>
      <c r="E1539" s="6" t="str">
        <f t="shared" si="96"/>
        <v/>
      </c>
      <c r="F1539" s="5">
        <v>1.3207899999999999</v>
      </c>
      <c r="G1539" s="5">
        <v>19.999230000000001</v>
      </c>
      <c r="H1539" s="6">
        <f t="shared" si="97"/>
        <v>14.141869638625369</v>
      </c>
      <c r="I1539" s="5">
        <v>4.7125000000000004</v>
      </c>
      <c r="J1539" s="6">
        <f t="shared" si="98"/>
        <v>3.2438684350132627</v>
      </c>
      <c r="K1539" s="5">
        <v>9.4638100000000005</v>
      </c>
      <c r="L1539" s="5">
        <v>40.01285</v>
      </c>
      <c r="M1539" s="6">
        <f t="shared" si="99"/>
        <v>3.2279853462823107</v>
      </c>
    </row>
    <row r="1540" spans="1:13" x14ac:dyDescent="0.2">
      <c r="A1540" s="1" t="s">
        <v>21</v>
      </c>
      <c r="B1540" s="1" t="s">
        <v>103</v>
      </c>
      <c r="C1540" s="5">
        <v>0</v>
      </c>
      <c r="D1540" s="5">
        <v>0</v>
      </c>
      <c r="E1540" s="6" t="str">
        <f t="shared" si="96"/>
        <v/>
      </c>
      <c r="F1540" s="5">
        <v>140.92633000000001</v>
      </c>
      <c r="G1540" s="5">
        <v>11.9251</v>
      </c>
      <c r="H1540" s="6">
        <f t="shared" si="97"/>
        <v>-0.91538061056439912</v>
      </c>
      <c r="I1540" s="5">
        <v>21.451080000000001</v>
      </c>
      <c r="J1540" s="6">
        <f t="shared" si="98"/>
        <v>-0.44407927246553558</v>
      </c>
      <c r="K1540" s="5">
        <v>749.21099000000004</v>
      </c>
      <c r="L1540" s="5">
        <v>241.67359999999999</v>
      </c>
      <c r="M1540" s="6">
        <f t="shared" si="99"/>
        <v>-0.6774291845345195</v>
      </c>
    </row>
    <row r="1541" spans="1:13" x14ac:dyDescent="0.2">
      <c r="A1541" s="1" t="s">
        <v>23</v>
      </c>
      <c r="B1541" s="1" t="s">
        <v>103</v>
      </c>
      <c r="C1541" s="5">
        <v>0</v>
      </c>
      <c r="D1541" s="5">
        <v>0</v>
      </c>
      <c r="E1541" s="6" t="str">
        <f t="shared" si="96"/>
        <v/>
      </c>
      <c r="F1541" s="5">
        <v>12.859</v>
      </c>
      <c r="G1541" s="5">
        <v>0</v>
      </c>
      <c r="H1541" s="6">
        <f t="shared" si="97"/>
        <v>-1</v>
      </c>
      <c r="I1541" s="5">
        <v>5.5E-2</v>
      </c>
      <c r="J1541" s="6">
        <f t="shared" si="98"/>
        <v>-1</v>
      </c>
      <c r="K1541" s="5">
        <v>22.847999999999999</v>
      </c>
      <c r="L1541" s="5">
        <v>48.064210000000003</v>
      </c>
      <c r="M1541" s="6">
        <f t="shared" si="99"/>
        <v>1.1036506477591037</v>
      </c>
    </row>
    <row r="1542" spans="1:13" x14ac:dyDescent="0.2">
      <c r="A1542" s="1" t="s">
        <v>24</v>
      </c>
      <c r="B1542" s="1" t="s">
        <v>103</v>
      </c>
      <c r="C1542" s="5">
        <v>85.381029999999996</v>
      </c>
      <c r="D1542" s="5">
        <v>0</v>
      </c>
      <c r="E1542" s="6">
        <f t="shared" si="96"/>
        <v>-1</v>
      </c>
      <c r="F1542" s="5">
        <v>248.33689000000001</v>
      </c>
      <c r="G1542" s="5">
        <v>202.29803999999999</v>
      </c>
      <c r="H1542" s="6">
        <f t="shared" si="97"/>
        <v>-0.1853886871177296</v>
      </c>
      <c r="I1542" s="5">
        <v>339.67543999999998</v>
      </c>
      <c r="J1542" s="6">
        <f t="shared" si="98"/>
        <v>-0.40443724750897503</v>
      </c>
      <c r="K1542" s="5">
        <v>1828.26991</v>
      </c>
      <c r="L1542" s="5">
        <v>1932.3953899999999</v>
      </c>
      <c r="M1542" s="6">
        <f t="shared" si="99"/>
        <v>5.6953013026397104E-2</v>
      </c>
    </row>
    <row r="1543" spans="1:13" x14ac:dyDescent="0.2">
      <c r="A1543" s="1" t="s">
        <v>26</v>
      </c>
      <c r="B1543" s="1" t="s">
        <v>103</v>
      </c>
      <c r="C1543" s="5">
        <v>0</v>
      </c>
      <c r="D1543" s="5">
        <v>0</v>
      </c>
      <c r="E1543" s="6" t="str">
        <f t="shared" si="96"/>
        <v/>
      </c>
      <c r="F1543" s="5">
        <v>0.105</v>
      </c>
      <c r="G1543" s="5">
        <v>0</v>
      </c>
      <c r="H1543" s="6">
        <f t="shared" si="97"/>
        <v>-1</v>
      </c>
      <c r="I1543" s="5">
        <v>0</v>
      </c>
      <c r="J1543" s="6" t="str">
        <f t="shared" si="98"/>
        <v/>
      </c>
      <c r="K1543" s="5">
        <v>125.24039</v>
      </c>
      <c r="L1543" s="5">
        <v>10.453720000000001</v>
      </c>
      <c r="M1543" s="6">
        <f t="shared" si="99"/>
        <v>-0.91653076136220912</v>
      </c>
    </row>
    <row r="1544" spans="1:13" x14ac:dyDescent="0.2">
      <c r="A1544" s="1" t="s">
        <v>28</v>
      </c>
      <c r="B1544" s="1" t="s">
        <v>103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0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38.238599999999998</v>
      </c>
      <c r="L1544" s="5">
        <v>0.74407000000000001</v>
      </c>
      <c r="M1544" s="6">
        <f t="shared" si="99"/>
        <v>-0.98054139011365482</v>
      </c>
    </row>
    <row r="1545" spans="1:13" x14ac:dyDescent="0.2">
      <c r="A1545" s="1" t="s">
        <v>29</v>
      </c>
      <c r="B1545" s="1" t="s">
        <v>103</v>
      </c>
      <c r="C1545" s="5">
        <v>0</v>
      </c>
      <c r="D1545" s="5">
        <v>33</v>
      </c>
      <c r="E1545" s="6" t="str">
        <f t="shared" si="96"/>
        <v/>
      </c>
      <c r="F1545" s="5">
        <v>683.3</v>
      </c>
      <c r="G1545" s="5">
        <v>289.3</v>
      </c>
      <c r="H1545" s="6">
        <f t="shared" si="97"/>
        <v>-0.57661349334113854</v>
      </c>
      <c r="I1545" s="5">
        <v>669.2</v>
      </c>
      <c r="J1545" s="6">
        <f t="shared" si="98"/>
        <v>-0.56769276748356245</v>
      </c>
      <c r="K1545" s="5">
        <v>4707.5245000000004</v>
      </c>
      <c r="L1545" s="5">
        <v>3640.0179199999998</v>
      </c>
      <c r="M1545" s="6">
        <f t="shared" si="99"/>
        <v>-0.22676601683113928</v>
      </c>
    </row>
    <row r="1546" spans="1:13" x14ac:dyDescent="0.2">
      <c r="A1546" s="1" t="s">
        <v>31</v>
      </c>
      <c r="B1546" s="1" t="s">
        <v>103</v>
      </c>
      <c r="C1546" s="5">
        <v>0</v>
      </c>
      <c r="D1546" s="5">
        <v>0</v>
      </c>
      <c r="E1546" s="6" t="str">
        <f t="shared" si="96"/>
        <v/>
      </c>
      <c r="F1546" s="5">
        <v>271.33017999999998</v>
      </c>
      <c r="G1546" s="5">
        <v>0</v>
      </c>
      <c r="H1546" s="6">
        <f t="shared" si="97"/>
        <v>-1</v>
      </c>
      <c r="I1546" s="5">
        <v>0</v>
      </c>
      <c r="J1546" s="6" t="str">
        <f t="shared" si="98"/>
        <v/>
      </c>
      <c r="K1546" s="5">
        <v>935.31635000000006</v>
      </c>
      <c r="L1546" s="5">
        <v>0.25935000000000002</v>
      </c>
      <c r="M1546" s="6">
        <f t="shared" si="99"/>
        <v>-0.99972271413837677</v>
      </c>
    </row>
    <row r="1547" spans="1:13" x14ac:dyDescent="0.2">
      <c r="A1547" s="1" t="s">
        <v>32</v>
      </c>
      <c r="B1547" s="1" t="s">
        <v>103</v>
      </c>
      <c r="C1547" s="5">
        <v>0</v>
      </c>
      <c r="D1547" s="5">
        <v>44.031660000000002</v>
      </c>
      <c r="E1547" s="6" t="str">
        <f t="shared" si="96"/>
        <v/>
      </c>
      <c r="F1547" s="5">
        <v>250.08878000000001</v>
      </c>
      <c r="G1547" s="5">
        <v>218.14551</v>
      </c>
      <c r="H1547" s="6">
        <f t="shared" si="97"/>
        <v>-0.12772772133160082</v>
      </c>
      <c r="I1547" s="5">
        <v>14.048</v>
      </c>
      <c r="J1547" s="6">
        <f t="shared" si="98"/>
        <v>14.528581292710706</v>
      </c>
      <c r="K1547" s="5">
        <v>2075.57305</v>
      </c>
      <c r="L1547" s="5">
        <v>1017.85491</v>
      </c>
      <c r="M1547" s="6">
        <f t="shared" si="99"/>
        <v>-0.50960294555761365</v>
      </c>
    </row>
    <row r="1548" spans="1:13" x14ac:dyDescent="0.2">
      <c r="A1548" s="2" t="s">
        <v>34</v>
      </c>
      <c r="B1548" s="2" t="s">
        <v>103</v>
      </c>
      <c r="C1548" s="7">
        <v>134.51652000000001</v>
      </c>
      <c r="D1548" s="7">
        <v>77.031660000000002</v>
      </c>
      <c r="E1548" s="8">
        <f t="shared" si="96"/>
        <v>-0.42734423994911563</v>
      </c>
      <c r="F1548" s="7">
        <v>3026.66518</v>
      </c>
      <c r="G1548" s="7">
        <v>1279.83483</v>
      </c>
      <c r="H1548" s="8">
        <f t="shared" si="97"/>
        <v>-0.57714687489813454</v>
      </c>
      <c r="I1548" s="7">
        <v>1866.7894699999999</v>
      </c>
      <c r="J1548" s="8">
        <f t="shared" si="98"/>
        <v>-0.31441930085453074</v>
      </c>
      <c r="K1548" s="7">
        <v>26821.89875</v>
      </c>
      <c r="L1548" s="7">
        <v>15565.21773</v>
      </c>
      <c r="M1548" s="8">
        <f t="shared" si="99"/>
        <v>-0.41968248127847396</v>
      </c>
    </row>
    <row r="1549" spans="1:13" x14ac:dyDescent="0.2">
      <c r="A1549" s="1" t="s">
        <v>8</v>
      </c>
      <c r="B1549" s="1" t="s">
        <v>104</v>
      </c>
      <c r="C1549" s="5">
        <v>0</v>
      </c>
      <c r="D1549" s="5">
        <v>0.1258</v>
      </c>
      <c r="E1549" s="6" t="str">
        <f t="shared" si="96"/>
        <v/>
      </c>
      <c r="F1549" s="5">
        <v>48.02684</v>
      </c>
      <c r="G1549" s="5">
        <v>82.14349</v>
      </c>
      <c r="H1549" s="6">
        <f t="shared" si="97"/>
        <v>0.71036632849464998</v>
      </c>
      <c r="I1549" s="5">
        <v>67.894480000000001</v>
      </c>
      <c r="J1549" s="6">
        <f t="shared" si="98"/>
        <v>0.20986993346145377</v>
      </c>
      <c r="K1549" s="5">
        <v>1062.64166</v>
      </c>
      <c r="L1549" s="5">
        <v>1805.6939400000001</v>
      </c>
      <c r="M1549" s="6">
        <f t="shared" si="99"/>
        <v>0.69925009339460686</v>
      </c>
    </row>
    <row r="1550" spans="1:13" x14ac:dyDescent="0.2">
      <c r="A1550" s="1" t="s">
        <v>10</v>
      </c>
      <c r="B1550" s="1" t="s">
        <v>104</v>
      </c>
      <c r="C1550" s="5">
        <v>0</v>
      </c>
      <c r="D1550" s="5">
        <v>0.32</v>
      </c>
      <c r="E1550" s="6" t="str">
        <f t="shared" si="96"/>
        <v/>
      </c>
      <c r="F1550" s="5">
        <v>0</v>
      </c>
      <c r="G1550" s="5">
        <v>0.63571999999999995</v>
      </c>
      <c r="H1550" s="6" t="str">
        <f t="shared" si="97"/>
        <v/>
      </c>
      <c r="I1550" s="5">
        <v>15.19234</v>
      </c>
      <c r="J1550" s="6">
        <f t="shared" si="98"/>
        <v>-0.95815522822685639</v>
      </c>
      <c r="K1550" s="5">
        <v>64.138760000000005</v>
      </c>
      <c r="L1550" s="5">
        <v>121.79004999999999</v>
      </c>
      <c r="M1550" s="6">
        <f t="shared" si="99"/>
        <v>0.89885258149674208</v>
      </c>
    </row>
    <row r="1551" spans="1:13" x14ac:dyDescent="0.2">
      <c r="A1551" s="1" t="s">
        <v>11</v>
      </c>
      <c r="B1551" s="1" t="s">
        <v>104</v>
      </c>
      <c r="C1551" s="5">
        <v>0</v>
      </c>
      <c r="D1551" s="5">
        <v>1.2</v>
      </c>
      <c r="E1551" s="6" t="str">
        <f t="shared" si="96"/>
        <v/>
      </c>
      <c r="F1551" s="5">
        <v>254.74256</v>
      </c>
      <c r="G1551" s="5">
        <v>331.61099999999999</v>
      </c>
      <c r="H1551" s="6">
        <f t="shared" si="97"/>
        <v>0.30174949957321617</v>
      </c>
      <c r="I1551" s="5">
        <v>66.647300000000001</v>
      </c>
      <c r="J1551" s="6">
        <f t="shared" si="98"/>
        <v>3.9756104148255069</v>
      </c>
      <c r="K1551" s="5">
        <v>2404.6233999999999</v>
      </c>
      <c r="L1551" s="5">
        <v>3504.2543300000002</v>
      </c>
      <c r="M1551" s="6">
        <f t="shared" si="99"/>
        <v>0.45729860650944354</v>
      </c>
    </row>
    <row r="1552" spans="1:13" x14ac:dyDescent="0.2">
      <c r="A1552" s="1" t="s">
        <v>12</v>
      </c>
      <c r="B1552" s="1" t="s">
        <v>104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10.06855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36.121070000000003</v>
      </c>
      <c r="L1552" s="5">
        <v>10.63523</v>
      </c>
      <c r="M1552" s="6">
        <f t="shared" si="99"/>
        <v>-0.70556713851499975</v>
      </c>
    </row>
    <row r="1553" spans="1:13" x14ac:dyDescent="0.2">
      <c r="A1553" s="1" t="s">
        <v>13</v>
      </c>
      <c r="B1553" s="1" t="s">
        <v>104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</v>
      </c>
      <c r="H1553" s="6" t="str">
        <f t="shared" si="97"/>
        <v/>
      </c>
      <c r="I1553" s="5">
        <v>0.76637</v>
      </c>
      <c r="J1553" s="6">
        <f t="shared" si="98"/>
        <v>-1</v>
      </c>
      <c r="K1553" s="5">
        <v>0.13625999999999999</v>
      </c>
      <c r="L1553" s="5">
        <v>0.76637</v>
      </c>
      <c r="M1553" s="6">
        <f t="shared" si="99"/>
        <v>4.6243211507412303</v>
      </c>
    </row>
    <row r="1554" spans="1:13" x14ac:dyDescent="0.2">
      <c r="A1554" s="1" t="s">
        <v>14</v>
      </c>
      <c r="B1554" s="1" t="s">
        <v>104</v>
      </c>
      <c r="C1554" s="5">
        <v>0</v>
      </c>
      <c r="D1554" s="5">
        <v>41.676400000000001</v>
      </c>
      <c r="E1554" s="6" t="str">
        <f t="shared" si="96"/>
        <v/>
      </c>
      <c r="F1554" s="5">
        <v>150.65713</v>
      </c>
      <c r="G1554" s="5">
        <v>470.89997</v>
      </c>
      <c r="H1554" s="6">
        <f t="shared" si="97"/>
        <v>2.1256401207164908</v>
      </c>
      <c r="I1554" s="5">
        <v>7.9284999999999997</v>
      </c>
      <c r="J1554" s="6">
        <f t="shared" si="98"/>
        <v>58.39332408400076</v>
      </c>
      <c r="K1554" s="5">
        <v>763.81755999999996</v>
      </c>
      <c r="L1554" s="5">
        <v>1452.2882199999999</v>
      </c>
      <c r="M1554" s="6">
        <f t="shared" si="99"/>
        <v>0.90135484709202029</v>
      </c>
    </row>
    <row r="1555" spans="1:13" x14ac:dyDescent="0.2">
      <c r="A1555" s="1" t="s">
        <v>17</v>
      </c>
      <c r="B1555" s="1" t="s">
        <v>104</v>
      </c>
      <c r="C1555" s="5">
        <v>0</v>
      </c>
      <c r="D1555" s="5">
        <v>0</v>
      </c>
      <c r="E1555" s="6" t="str">
        <f t="shared" ref="E1555:E1616" si="100">IF(C1555=0,"",(D1555/C1555-1))</f>
        <v/>
      </c>
      <c r="F1555" s="5">
        <v>0</v>
      </c>
      <c r="G1555" s="5">
        <v>0.69386000000000003</v>
      </c>
      <c r="H1555" s="6" t="str">
        <f t="shared" ref="H1555:H1616" si="101">IF(F1555=0,"",(G1555/F1555-1))</f>
        <v/>
      </c>
      <c r="I1555" s="5">
        <v>0</v>
      </c>
      <c r="J1555" s="6" t="str">
        <f t="shared" ref="J1555:J1616" si="102">IF(I1555=0,"",(G1555/I1555-1))</f>
        <v/>
      </c>
      <c r="K1555" s="5">
        <v>11.04748</v>
      </c>
      <c r="L1555" s="5">
        <v>2.4242599999999999</v>
      </c>
      <c r="M1555" s="6">
        <f t="shared" ref="M1555:M1616" si="103">IF(K1555=0,"",(L1555/K1555-1))</f>
        <v>-0.78055991049542528</v>
      </c>
    </row>
    <row r="1556" spans="1:13" x14ac:dyDescent="0.2">
      <c r="A1556" s="1" t="s">
        <v>18</v>
      </c>
      <c r="B1556" s="1" t="s">
        <v>104</v>
      </c>
      <c r="C1556" s="5">
        <v>0</v>
      </c>
      <c r="D1556" s="5">
        <v>0</v>
      </c>
      <c r="E1556" s="6" t="str">
        <f t="shared" si="100"/>
        <v/>
      </c>
      <c r="F1556" s="5">
        <v>172.49149</v>
      </c>
      <c r="G1556" s="5">
        <v>6.64208</v>
      </c>
      <c r="H1556" s="6">
        <f t="shared" si="101"/>
        <v>-0.96149328874137496</v>
      </c>
      <c r="I1556" s="5">
        <v>38.999989999999997</v>
      </c>
      <c r="J1556" s="6">
        <f t="shared" si="102"/>
        <v>-0.82969021274108012</v>
      </c>
      <c r="K1556" s="5">
        <v>3345.1611200000002</v>
      </c>
      <c r="L1556" s="5">
        <v>1301.4893500000001</v>
      </c>
      <c r="M1556" s="6">
        <f t="shared" si="103"/>
        <v>-0.61093373284214181</v>
      </c>
    </row>
    <row r="1557" spans="1:13" x14ac:dyDescent="0.2">
      <c r="A1557" s="1" t="s">
        <v>19</v>
      </c>
      <c r="B1557" s="1" t="s">
        <v>104</v>
      </c>
      <c r="C1557" s="5">
        <v>0</v>
      </c>
      <c r="D1557" s="5">
        <v>56.842509999999997</v>
      </c>
      <c r="E1557" s="6" t="str">
        <f t="shared" si="100"/>
        <v/>
      </c>
      <c r="F1557" s="5">
        <v>784.48769000000004</v>
      </c>
      <c r="G1557" s="5">
        <v>847.06884000000002</v>
      </c>
      <c r="H1557" s="6">
        <f t="shared" si="101"/>
        <v>7.977327215931207E-2</v>
      </c>
      <c r="I1557" s="5">
        <v>11.16947</v>
      </c>
      <c r="J1557" s="6">
        <f t="shared" si="102"/>
        <v>74.837872343092371</v>
      </c>
      <c r="K1557" s="5">
        <v>6399.5146999999997</v>
      </c>
      <c r="L1557" s="5">
        <v>2642.21173</v>
      </c>
      <c r="M1557" s="6">
        <f t="shared" si="103"/>
        <v>-0.58712310950703805</v>
      </c>
    </row>
    <row r="1558" spans="1:13" x14ac:dyDescent="0.2">
      <c r="A1558" s="1" t="s">
        <v>20</v>
      </c>
      <c r="B1558" s="1" t="s">
        <v>104</v>
      </c>
      <c r="C1558" s="5">
        <v>0</v>
      </c>
      <c r="D1558" s="5">
        <v>0.25</v>
      </c>
      <c r="E1558" s="6" t="str">
        <f t="shared" si="100"/>
        <v/>
      </c>
      <c r="F1558" s="5">
        <v>56.642789999999998</v>
      </c>
      <c r="G1558" s="5">
        <v>113.99361</v>
      </c>
      <c r="H1558" s="6">
        <f t="shared" si="101"/>
        <v>1.0124999139343243</v>
      </c>
      <c r="I1558" s="5">
        <v>59.028179999999999</v>
      </c>
      <c r="J1558" s="6">
        <f t="shared" si="102"/>
        <v>0.93117270429140797</v>
      </c>
      <c r="K1558" s="5">
        <v>4132.3725599999998</v>
      </c>
      <c r="L1558" s="5">
        <v>1925.5345199999999</v>
      </c>
      <c r="M1558" s="6">
        <f t="shared" si="103"/>
        <v>-0.53403656324733695</v>
      </c>
    </row>
    <row r="1559" spans="1:13" x14ac:dyDescent="0.2">
      <c r="A1559" s="1" t="s">
        <v>21</v>
      </c>
      <c r="B1559" s="1" t="s">
        <v>104</v>
      </c>
      <c r="C1559" s="5">
        <v>10.04866</v>
      </c>
      <c r="D1559" s="5">
        <v>1.675</v>
      </c>
      <c r="E1559" s="6">
        <f t="shared" si="100"/>
        <v>-0.833311108147753</v>
      </c>
      <c r="F1559" s="5">
        <v>345.83292</v>
      </c>
      <c r="G1559" s="5">
        <v>188.96117000000001</v>
      </c>
      <c r="H1559" s="6">
        <f t="shared" si="101"/>
        <v>-0.45360560238163561</v>
      </c>
      <c r="I1559" s="5">
        <v>233.72595000000001</v>
      </c>
      <c r="J1559" s="6">
        <f t="shared" si="102"/>
        <v>-0.19152678596450246</v>
      </c>
      <c r="K1559" s="5">
        <v>1043.1205199999999</v>
      </c>
      <c r="L1559" s="5">
        <v>1889.21216</v>
      </c>
      <c r="M1559" s="6">
        <f t="shared" si="103"/>
        <v>0.81111590058644434</v>
      </c>
    </row>
    <row r="1560" spans="1:13" x14ac:dyDescent="0.2">
      <c r="A1560" s="1" t="s">
        <v>22</v>
      </c>
      <c r="B1560" s="1" t="s">
        <v>104</v>
      </c>
      <c r="C1560" s="5">
        <v>0</v>
      </c>
      <c r="D1560" s="5">
        <v>0</v>
      </c>
      <c r="E1560" s="6" t="str">
        <f t="shared" si="100"/>
        <v/>
      </c>
      <c r="F1560" s="5">
        <v>14.2204</v>
      </c>
      <c r="G1560" s="5">
        <v>0</v>
      </c>
      <c r="H1560" s="6">
        <f t="shared" si="101"/>
        <v>-1</v>
      </c>
      <c r="I1560" s="5">
        <v>0</v>
      </c>
      <c r="J1560" s="6" t="str">
        <f t="shared" si="102"/>
        <v/>
      </c>
      <c r="K1560" s="5">
        <v>78.448819999999998</v>
      </c>
      <c r="L1560" s="5">
        <v>40.095759999999999</v>
      </c>
      <c r="M1560" s="6">
        <f t="shared" si="103"/>
        <v>-0.48889275836143875</v>
      </c>
    </row>
    <row r="1561" spans="1:13" x14ac:dyDescent="0.2">
      <c r="A1561" s="1" t="s">
        <v>23</v>
      </c>
      <c r="B1561" s="1" t="s">
        <v>104</v>
      </c>
      <c r="C1561" s="5">
        <v>88.367760000000004</v>
      </c>
      <c r="D1561" s="5">
        <v>374.92732999999998</v>
      </c>
      <c r="E1561" s="6">
        <f t="shared" si="100"/>
        <v>3.242806765725418</v>
      </c>
      <c r="F1561" s="5">
        <v>3233.8879900000002</v>
      </c>
      <c r="G1561" s="5">
        <v>3288.76998</v>
      </c>
      <c r="H1561" s="6">
        <f t="shared" si="101"/>
        <v>1.6970900096017205E-2</v>
      </c>
      <c r="I1561" s="5">
        <v>2217.4994900000002</v>
      </c>
      <c r="J1561" s="6">
        <f t="shared" si="102"/>
        <v>0.48309841550403232</v>
      </c>
      <c r="K1561" s="5">
        <v>22258.42842</v>
      </c>
      <c r="L1561" s="5">
        <v>21965.98991</v>
      </c>
      <c r="M1561" s="6">
        <f t="shared" si="103"/>
        <v>-1.3138326951117274E-2</v>
      </c>
    </row>
    <row r="1562" spans="1:13" x14ac:dyDescent="0.2">
      <c r="A1562" s="1" t="s">
        <v>24</v>
      </c>
      <c r="B1562" s="1" t="s">
        <v>104</v>
      </c>
      <c r="C1562" s="5">
        <v>153.21559999999999</v>
      </c>
      <c r="D1562" s="5">
        <v>0</v>
      </c>
      <c r="E1562" s="6">
        <f t="shared" si="100"/>
        <v>-1</v>
      </c>
      <c r="F1562" s="5">
        <v>2257.56007</v>
      </c>
      <c r="G1562" s="5">
        <v>2337.3651199999999</v>
      </c>
      <c r="H1562" s="6">
        <f t="shared" si="101"/>
        <v>3.5350133562559005E-2</v>
      </c>
      <c r="I1562" s="5">
        <v>1583.2758200000001</v>
      </c>
      <c r="J1562" s="6">
        <f t="shared" si="102"/>
        <v>0.47628422696431993</v>
      </c>
      <c r="K1562" s="5">
        <v>15098.214830000001</v>
      </c>
      <c r="L1562" s="5">
        <v>17749.903200000001</v>
      </c>
      <c r="M1562" s="6">
        <f t="shared" si="103"/>
        <v>0.1756292647744766</v>
      </c>
    </row>
    <row r="1563" spans="1:13" x14ac:dyDescent="0.2">
      <c r="A1563" s="1" t="s">
        <v>25</v>
      </c>
      <c r="B1563" s="1" t="s">
        <v>104</v>
      </c>
      <c r="C1563" s="5">
        <v>0</v>
      </c>
      <c r="D1563" s="5">
        <v>2.0899999999999998E-2</v>
      </c>
      <c r="E1563" s="6" t="str">
        <f t="shared" si="100"/>
        <v/>
      </c>
      <c r="F1563" s="5">
        <v>119.46096</v>
      </c>
      <c r="G1563" s="5">
        <v>125.63667</v>
      </c>
      <c r="H1563" s="6">
        <f t="shared" si="101"/>
        <v>5.1696470545691264E-2</v>
      </c>
      <c r="I1563" s="5">
        <v>124.24890000000001</v>
      </c>
      <c r="J1563" s="6">
        <f t="shared" si="102"/>
        <v>1.1169273933209878E-2</v>
      </c>
      <c r="K1563" s="5">
        <v>965.32015999999999</v>
      </c>
      <c r="L1563" s="5">
        <v>1146.53629</v>
      </c>
      <c r="M1563" s="6">
        <f t="shared" si="103"/>
        <v>0.18772645336651839</v>
      </c>
    </row>
    <row r="1564" spans="1:13" x14ac:dyDescent="0.2">
      <c r="A1564" s="1" t="s">
        <v>26</v>
      </c>
      <c r="B1564" s="1" t="s">
        <v>104</v>
      </c>
      <c r="C1564" s="5">
        <v>0</v>
      </c>
      <c r="D1564" s="5">
        <v>3.0349999999999999E-2</v>
      </c>
      <c r="E1564" s="6" t="str">
        <f t="shared" si="100"/>
        <v/>
      </c>
      <c r="F1564" s="5">
        <v>159.25638000000001</v>
      </c>
      <c r="G1564" s="5">
        <v>122.56444</v>
      </c>
      <c r="H1564" s="6">
        <f t="shared" si="101"/>
        <v>-0.23039541649759965</v>
      </c>
      <c r="I1564" s="5">
        <v>196.38503</v>
      </c>
      <c r="J1564" s="6">
        <f t="shared" si="102"/>
        <v>-0.37589723615898829</v>
      </c>
      <c r="K1564" s="5">
        <v>2624.8331600000001</v>
      </c>
      <c r="L1564" s="5">
        <v>1526.2316000000001</v>
      </c>
      <c r="M1564" s="6">
        <f t="shared" si="103"/>
        <v>-0.4185414816993549</v>
      </c>
    </row>
    <row r="1565" spans="1:13" x14ac:dyDescent="0.2">
      <c r="A1565" s="1" t="s">
        <v>28</v>
      </c>
      <c r="B1565" s="1" t="s">
        <v>104</v>
      </c>
      <c r="C1565" s="5">
        <v>0</v>
      </c>
      <c r="D1565" s="5">
        <v>0</v>
      </c>
      <c r="E1565" s="6" t="str">
        <f t="shared" si="100"/>
        <v/>
      </c>
      <c r="F1565" s="5">
        <v>0</v>
      </c>
      <c r="G1565" s="5">
        <v>20.601150000000001</v>
      </c>
      <c r="H1565" s="6" t="str">
        <f t="shared" si="101"/>
        <v/>
      </c>
      <c r="I1565" s="5">
        <v>1.42516</v>
      </c>
      <c r="J1565" s="6">
        <f t="shared" si="102"/>
        <v>13.455324314462938</v>
      </c>
      <c r="K1565" s="5">
        <v>66.663259999999994</v>
      </c>
      <c r="L1565" s="5">
        <v>103.35921999999999</v>
      </c>
      <c r="M1565" s="6">
        <f t="shared" si="103"/>
        <v>0.55046752889072637</v>
      </c>
    </row>
    <row r="1566" spans="1:13" x14ac:dyDescent="0.2">
      <c r="A1566" s="1" t="s">
        <v>29</v>
      </c>
      <c r="B1566" s="1" t="s">
        <v>104</v>
      </c>
      <c r="C1566" s="5">
        <v>0</v>
      </c>
      <c r="D1566" s="5">
        <v>0</v>
      </c>
      <c r="E1566" s="6" t="str">
        <f t="shared" si="100"/>
        <v/>
      </c>
      <c r="F1566" s="5">
        <v>0</v>
      </c>
      <c r="G1566" s="5">
        <v>0</v>
      </c>
      <c r="H1566" s="6" t="str">
        <f t="shared" si="101"/>
        <v/>
      </c>
      <c r="I1566" s="5">
        <v>0</v>
      </c>
      <c r="J1566" s="6" t="str">
        <f t="shared" si="102"/>
        <v/>
      </c>
      <c r="K1566" s="5">
        <v>0</v>
      </c>
      <c r="L1566" s="5">
        <v>0</v>
      </c>
      <c r="M1566" s="6" t="str">
        <f t="shared" si="103"/>
        <v/>
      </c>
    </row>
    <row r="1567" spans="1:13" x14ac:dyDescent="0.2">
      <c r="A1567" s="1" t="s">
        <v>31</v>
      </c>
      <c r="B1567" s="1" t="s">
        <v>104</v>
      </c>
      <c r="C1567" s="5">
        <v>0</v>
      </c>
      <c r="D1567" s="5">
        <v>0</v>
      </c>
      <c r="E1567" s="6" t="str">
        <f t="shared" si="100"/>
        <v/>
      </c>
      <c r="F1567" s="5">
        <v>0</v>
      </c>
      <c r="G1567" s="5">
        <v>4.5100000000000001E-2</v>
      </c>
      <c r="H1567" s="6" t="str">
        <f t="shared" si="101"/>
        <v/>
      </c>
      <c r="I1567" s="5">
        <v>0.79623999999999995</v>
      </c>
      <c r="J1567" s="6">
        <f t="shared" si="102"/>
        <v>-0.94335878629558922</v>
      </c>
      <c r="K1567" s="5">
        <v>3.53349</v>
      </c>
      <c r="L1567" s="5">
        <v>24.650759999999998</v>
      </c>
      <c r="M1567" s="6">
        <f t="shared" si="103"/>
        <v>5.9763208612448313</v>
      </c>
    </row>
    <row r="1568" spans="1:13" x14ac:dyDescent="0.2">
      <c r="A1568" s="1" t="s">
        <v>32</v>
      </c>
      <c r="B1568" s="1" t="s">
        <v>104</v>
      </c>
      <c r="C1568" s="5">
        <v>0</v>
      </c>
      <c r="D1568" s="5">
        <v>0</v>
      </c>
      <c r="E1568" s="6" t="str">
        <f t="shared" si="100"/>
        <v/>
      </c>
      <c r="F1568" s="5">
        <v>0</v>
      </c>
      <c r="G1568" s="5">
        <v>0</v>
      </c>
      <c r="H1568" s="6" t="str">
        <f t="shared" si="101"/>
        <v/>
      </c>
      <c r="I1568" s="5">
        <v>0</v>
      </c>
      <c r="J1568" s="6" t="str">
        <f t="shared" si="102"/>
        <v/>
      </c>
      <c r="K1568" s="5">
        <v>0</v>
      </c>
      <c r="L1568" s="5">
        <v>8.9899999999999994E-2</v>
      </c>
      <c r="M1568" s="6" t="str">
        <f t="shared" si="103"/>
        <v/>
      </c>
    </row>
    <row r="1569" spans="1:13" x14ac:dyDescent="0.2">
      <c r="A1569" s="1" t="s">
        <v>33</v>
      </c>
      <c r="B1569" s="1" t="s">
        <v>104</v>
      </c>
      <c r="C1569" s="5">
        <v>0</v>
      </c>
      <c r="D1569" s="5">
        <v>0</v>
      </c>
      <c r="E1569" s="6" t="str">
        <f t="shared" si="100"/>
        <v/>
      </c>
      <c r="F1569" s="5">
        <v>0.42388999999999999</v>
      </c>
      <c r="G1569" s="5">
        <v>68.655270000000002</v>
      </c>
      <c r="H1569" s="6">
        <f t="shared" si="101"/>
        <v>160.9648257802732</v>
      </c>
      <c r="I1569" s="5">
        <v>0</v>
      </c>
      <c r="J1569" s="6" t="str">
        <f t="shared" si="102"/>
        <v/>
      </c>
      <c r="K1569" s="5">
        <v>156.56773999999999</v>
      </c>
      <c r="L1569" s="5">
        <v>115.88148</v>
      </c>
      <c r="M1569" s="6">
        <f t="shared" si="103"/>
        <v>-0.25986362196963431</v>
      </c>
    </row>
    <row r="1570" spans="1:13" x14ac:dyDescent="0.2">
      <c r="A1570" s="2" t="s">
        <v>34</v>
      </c>
      <c r="B1570" s="2" t="s">
        <v>104</v>
      </c>
      <c r="C1570" s="7">
        <v>251.63202000000001</v>
      </c>
      <c r="D1570" s="7">
        <v>477.06828999999999</v>
      </c>
      <c r="E1570" s="8">
        <f t="shared" si="100"/>
        <v>0.89589659535380273</v>
      </c>
      <c r="F1570" s="7">
        <v>7597.6911099999998</v>
      </c>
      <c r="G1570" s="7">
        <v>8016.3560200000002</v>
      </c>
      <c r="H1570" s="8">
        <f t="shared" si="101"/>
        <v>5.5104228895138663E-2</v>
      </c>
      <c r="I1570" s="7">
        <v>4624.9832200000001</v>
      </c>
      <c r="J1570" s="8">
        <f t="shared" si="102"/>
        <v>0.73327245498633409</v>
      </c>
      <c r="K1570" s="7">
        <v>60514.704969999999</v>
      </c>
      <c r="L1570" s="7">
        <v>57329.038280000001</v>
      </c>
      <c r="M1570" s="8">
        <f t="shared" si="103"/>
        <v>-5.2642852536078366E-2</v>
      </c>
    </row>
    <row r="1571" spans="1:13" x14ac:dyDescent="0.2">
      <c r="A1571" s="1" t="s">
        <v>8</v>
      </c>
      <c r="B1571" s="1" t="s">
        <v>105</v>
      </c>
      <c r="C1571" s="5">
        <v>35.64</v>
      </c>
      <c r="D1571" s="5">
        <v>44.576369999999997</v>
      </c>
      <c r="E1571" s="6">
        <f t="shared" si="100"/>
        <v>0.25073989898989879</v>
      </c>
      <c r="F1571" s="5">
        <v>453.10246999999998</v>
      </c>
      <c r="G1571" s="5">
        <v>269.97908999999999</v>
      </c>
      <c r="H1571" s="6">
        <f t="shared" si="101"/>
        <v>-0.40415445097882607</v>
      </c>
      <c r="I1571" s="5">
        <v>1914.72768</v>
      </c>
      <c r="J1571" s="6">
        <f t="shared" si="102"/>
        <v>-0.8589987010581055</v>
      </c>
      <c r="K1571" s="5">
        <v>7798.0241599999999</v>
      </c>
      <c r="L1571" s="5">
        <v>19701.351579999999</v>
      </c>
      <c r="M1571" s="6">
        <f t="shared" si="103"/>
        <v>1.5264542883898939</v>
      </c>
    </row>
    <row r="1572" spans="1:13" x14ac:dyDescent="0.2">
      <c r="A1572" s="1" t="s">
        <v>10</v>
      </c>
      <c r="B1572" s="1" t="s">
        <v>105</v>
      </c>
      <c r="C1572" s="5">
        <v>0</v>
      </c>
      <c r="D1572" s="5">
        <v>0</v>
      </c>
      <c r="E1572" s="6" t="str">
        <f t="shared" si="100"/>
        <v/>
      </c>
      <c r="F1572" s="5">
        <v>1403.5686000000001</v>
      </c>
      <c r="G1572" s="5">
        <v>1039.7301399999999</v>
      </c>
      <c r="H1572" s="6">
        <f t="shared" si="101"/>
        <v>-0.25922385268521975</v>
      </c>
      <c r="I1572" s="5">
        <v>2159.9734100000001</v>
      </c>
      <c r="J1572" s="6">
        <f t="shared" si="102"/>
        <v>-0.51863752804253282</v>
      </c>
      <c r="K1572" s="5">
        <v>15208.465190000001</v>
      </c>
      <c r="L1572" s="5">
        <v>21658.966629999999</v>
      </c>
      <c r="M1572" s="6">
        <f t="shared" si="103"/>
        <v>0.42413888314261894</v>
      </c>
    </row>
    <row r="1573" spans="1:13" x14ac:dyDescent="0.2">
      <c r="A1573" s="1" t="s">
        <v>11</v>
      </c>
      <c r="B1573" s="1" t="s">
        <v>105</v>
      </c>
      <c r="C1573" s="5">
        <v>50.5</v>
      </c>
      <c r="D1573" s="5">
        <v>0</v>
      </c>
      <c r="E1573" s="6">
        <f t="shared" si="100"/>
        <v>-1</v>
      </c>
      <c r="F1573" s="5">
        <v>1647.0667000000001</v>
      </c>
      <c r="G1573" s="5">
        <v>178.43027000000001</v>
      </c>
      <c r="H1573" s="6">
        <f t="shared" si="101"/>
        <v>-0.89166785413122618</v>
      </c>
      <c r="I1573" s="5">
        <v>189.99589</v>
      </c>
      <c r="J1573" s="6">
        <f t="shared" si="102"/>
        <v>-6.0873000989652981E-2</v>
      </c>
      <c r="K1573" s="5">
        <v>4145.9807099999998</v>
      </c>
      <c r="L1573" s="5">
        <v>2663.6333199999999</v>
      </c>
      <c r="M1573" s="6">
        <f t="shared" si="103"/>
        <v>-0.35753841942019071</v>
      </c>
    </row>
    <row r="1574" spans="1:13" x14ac:dyDescent="0.2">
      <c r="A1574" s="1" t="s">
        <v>12</v>
      </c>
      <c r="B1574" s="1" t="s">
        <v>105</v>
      </c>
      <c r="C1574" s="5">
        <v>0</v>
      </c>
      <c r="D1574" s="5">
        <v>0</v>
      </c>
      <c r="E1574" s="6" t="str">
        <f t="shared" si="100"/>
        <v/>
      </c>
      <c r="F1574" s="5">
        <v>0</v>
      </c>
      <c r="G1574" s="5">
        <v>136.4605</v>
      </c>
      <c r="H1574" s="6" t="str">
        <f t="shared" si="101"/>
        <v/>
      </c>
      <c r="I1574" s="5">
        <v>68.516999999999996</v>
      </c>
      <c r="J1574" s="6">
        <f t="shared" si="102"/>
        <v>0.99162981449859156</v>
      </c>
      <c r="K1574" s="5">
        <v>1.55</v>
      </c>
      <c r="L1574" s="5">
        <v>950.07659000000001</v>
      </c>
      <c r="M1574" s="6">
        <f t="shared" si="103"/>
        <v>611.95263870967744</v>
      </c>
    </row>
    <row r="1575" spans="1:13" x14ac:dyDescent="0.2">
      <c r="A1575" s="1" t="s">
        <v>13</v>
      </c>
      <c r="B1575" s="1" t="s">
        <v>105</v>
      </c>
      <c r="C1575" s="5">
        <v>0</v>
      </c>
      <c r="D1575" s="5">
        <v>0</v>
      </c>
      <c r="E1575" s="6" t="str">
        <f t="shared" si="100"/>
        <v/>
      </c>
      <c r="F1575" s="5">
        <v>0</v>
      </c>
      <c r="G1575" s="5">
        <v>0</v>
      </c>
      <c r="H1575" s="6" t="str">
        <f t="shared" si="101"/>
        <v/>
      </c>
      <c r="I1575" s="5">
        <v>0</v>
      </c>
      <c r="J1575" s="6" t="str">
        <f t="shared" si="102"/>
        <v/>
      </c>
      <c r="K1575" s="5">
        <v>5.8109700000000002</v>
      </c>
      <c r="L1575" s="5">
        <v>67.567999999999998</v>
      </c>
      <c r="M1575" s="6">
        <f t="shared" si="103"/>
        <v>10.627662851468859</v>
      </c>
    </row>
    <row r="1576" spans="1:13" x14ac:dyDescent="0.2">
      <c r="A1576" s="1" t="s">
        <v>14</v>
      </c>
      <c r="B1576" s="1" t="s">
        <v>105</v>
      </c>
      <c r="C1576" s="5">
        <v>20.532499999999999</v>
      </c>
      <c r="D1576" s="5">
        <v>0</v>
      </c>
      <c r="E1576" s="6">
        <f t="shared" si="100"/>
        <v>-1</v>
      </c>
      <c r="F1576" s="5">
        <v>1049.61031</v>
      </c>
      <c r="G1576" s="5">
        <v>1061.1010900000001</v>
      </c>
      <c r="H1576" s="6">
        <f t="shared" si="101"/>
        <v>1.0947663042677247E-2</v>
      </c>
      <c r="I1576" s="5">
        <v>1066.44985</v>
      </c>
      <c r="J1576" s="6">
        <f t="shared" si="102"/>
        <v>-5.0154819750781732E-3</v>
      </c>
      <c r="K1576" s="5">
        <v>16355.095569999999</v>
      </c>
      <c r="L1576" s="5">
        <v>8100.3022899999996</v>
      </c>
      <c r="M1576" s="6">
        <f t="shared" si="103"/>
        <v>-0.5047230231501485</v>
      </c>
    </row>
    <row r="1577" spans="1:13" x14ac:dyDescent="0.2">
      <c r="A1577" s="1" t="s">
        <v>16</v>
      </c>
      <c r="B1577" s="1" t="s">
        <v>105</v>
      </c>
      <c r="C1577" s="5">
        <v>0</v>
      </c>
      <c r="D1577" s="5">
        <v>0</v>
      </c>
      <c r="E1577" s="6" t="str">
        <f t="shared" si="100"/>
        <v/>
      </c>
      <c r="F1577" s="5">
        <v>0</v>
      </c>
      <c r="G1577" s="5">
        <v>0</v>
      </c>
      <c r="H1577" s="6" t="str">
        <f t="shared" si="101"/>
        <v/>
      </c>
      <c r="I1577" s="5">
        <v>0</v>
      </c>
      <c r="J1577" s="6" t="str">
        <f t="shared" si="102"/>
        <v/>
      </c>
      <c r="K1577" s="5">
        <v>0</v>
      </c>
      <c r="L1577" s="5">
        <v>14.93221</v>
      </c>
      <c r="M1577" s="6" t="str">
        <f t="shared" si="103"/>
        <v/>
      </c>
    </row>
    <row r="1578" spans="1:13" x14ac:dyDescent="0.2">
      <c r="A1578" s="1" t="s">
        <v>17</v>
      </c>
      <c r="B1578" s="1" t="s">
        <v>105</v>
      </c>
      <c r="C1578" s="5">
        <v>0</v>
      </c>
      <c r="D1578" s="5">
        <v>0</v>
      </c>
      <c r="E1578" s="6" t="str">
        <f t="shared" si="100"/>
        <v/>
      </c>
      <c r="F1578" s="5">
        <v>0</v>
      </c>
      <c r="G1578" s="5">
        <v>0</v>
      </c>
      <c r="H1578" s="6" t="str">
        <f t="shared" si="101"/>
        <v/>
      </c>
      <c r="I1578" s="5">
        <v>0</v>
      </c>
      <c r="J1578" s="6" t="str">
        <f t="shared" si="102"/>
        <v/>
      </c>
      <c r="K1578" s="5">
        <v>807.72466999999995</v>
      </c>
      <c r="L1578" s="5">
        <v>20.46</v>
      </c>
      <c r="M1578" s="6">
        <f t="shared" si="103"/>
        <v>-0.97466958635793555</v>
      </c>
    </row>
    <row r="1579" spans="1:13" x14ac:dyDescent="0.2">
      <c r="A1579" s="1" t="s">
        <v>18</v>
      </c>
      <c r="B1579" s="1" t="s">
        <v>105</v>
      </c>
      <c r="C1579" s="5">
        <v>0</v>
      </c>
      <c r="D1579" s="5">
        <v>27.519469999999998</v>
      </c>
      <c r="E1579" s="6" t="str">
        <f t="shared" si="100"/>
        <v/>
      </c>
      <c r="F1579" s="5">
        <v>270.86894999999998</v>
      </c>
      <c r="G1579" s="5">
        <v>2917.2712499999998</v>
      </c>
      <c r="H1579" s="6">
        <f t="shared" si="101"/>
        <v>9.7700467329311831</v>
      </c>
      <c r="I1579" s="5">
        <v>2310.1419299999998</v>
      </c>
      <c r="J1579" s="6">
        <f t="shared" si="102"/>
        <v>0.2628103979741192</v>
      </c>
      <c r="K1579" s="5">
        <v>2382.5718000000002</v>
      </c>
      <c r="L1579" s="5">
        <v>15867.66727</v>
      </c>
      <c r="M1579" s="6">
        <f t="shared" si="103"/>
        <v>5.6598904889246144</v>
      </c>
    </row>
    <row r="1580" spans="1:13" x14ac:dyDescent="0.2">
      <c r="A1580" s="1" t="s">
        <v>19</v>
      </c>
      <c r="B1580" s="1" t="s">
        <v>105</v>
      </c>
      <c r="C1580" s="5">
        <v>0</v>
      </c>
      <c r="D1580" s="5">
        <v>0</v>
      </c>
      <c r="E1580" s="6" t="str">
        <f t="shared" si="100"/>
        <v/>
      </c>
      <c r="F1580" s="5">
        <v>137.25081</v>
      </c>
      <c r="G1580" s="5">
        <v>1247.90284</v>
      </c>
      <c r="H1580" s="6">
        <f t="shared" si="101"/>
        <v>8.0921346110817129</v>
      </c>
      <c r="I1580" s="5">
        <v>1463.5018700000001</v>
      </c>
      <c r="J1580" s="6">
        <f t="shared" si="102"/>
        <v>-0.14731722208185505</v>
      </c>
      <c r="K1580" s="5">
        <v>3421.61742</v>
      </c>
      <c r="L1580" s="5">
        <v>6343.7452400000002</v>
      </c>
      <c r="M1580" s="6">
        <f t="shared" si="103"/>
        <v>0.85401944791361273</v>
      </c>
    </row>
    <row r="1581" spans="1:13" x14ac:dyDescent="0.2">
      <c r="A1581" s="1" t="s">
        <v>20</v>
      </c>
      <c r="B1581" s="1" t="s">
        <v>105</v>
      </c>
      <c r="C1581" s="5">
        <v>46.889519999999997</v>
      </c>
      <c r="D1581" s="5">
        <v>0</v>
      </c>
      <c r="E1581" s="6">
        <f t="shared" si="100"/>
        <v>-1</v>
      </c>
      <c r="F1581" s="5">
        <v>673.07325000000003</v>
      </c>
      <c r="G1581" s="5">
        <v>631.82866000000001</v>
      </c>
      <c r="H1581" s="6">
        <f t="shared" si="101"/>
        <v>-6.1278010974288533E-2</v>
      </c>
      <c r="I1581" s="5">
        <v>475.02348999999998</v>
      </c>
      <c r="J1581" s="6">
        <f t="shared" si="102"/>
        <v>0.33009982306348684</v>
      </c>
      <c r="K1581" s="5">
        <v>8659.6354200000005</v>
      </c>
      <c r="L1581" s="5">
        <v>5258.42227</v>
      </c>
      <c r="M1581" s="6">
        <f t="shared" si="103"/>
        <v>-0.39276632156414737</v>
      </c>
    </row>
    <row r="1582" spans="1:13" x14ac:dyDescent="0.2">
      <c r="A1582" s="1" t="s">
        <v>21</v>
      </c>
      <c r="B1582" s="1" t="s">
        <v>105</v>
      </c>
      <c r="C1582" s="5">
        <v>61.6</v>
      </c>
      <c r="D1582" s="5">
        <v>0</v>
      </c>
      <c r="E1582" s="6">
        <f t="shared" si="100"/>
        <v>-1</v>
      </c>
      <c r="F1582" s="5">
        <v>1001.83225</v>
      </c>
      <c r="G1582" s="5">
        <v>962.06614000000002</v>
      </c>
      <c r="H1582" s="6">
        <f t="shared" si="101"/>
        <v>-3.9693381801194749E-2</v>
      </c>
      <c r="I1582" s="5">
        <v>1051.248</v>
      </c>
      <c r="J1582" s="6">
        <f t="shared" si="102"/>
        <v>-8.4834273168652885E-2</v>
      </c>
      <c r="K1582" s="5">
        <v>6961.8226800000002</v>
      </c>
      <c r="L1582" s="5">
        <v>8350.3691199999994</v>
      </c>
      <c r="M1582" s="6">
        <f t="shared" si="103"/>
        <v>0.19945156661186303</v>
      </c>
    </row>
    <row r="1583" spans="1:13" x14ac:dyDescent="0.2">
      <c r="A1583" s="1" t="s">
        <v>22</v>
      </c>
      <c r="B1583" s="1" t="s">
        <v>105</v>
      </c>
      <c r="C1583" s="5">
        <v>0</v>
      </c>
      <c r="D1583" s="5">
        <v>0</v>
      </c>
      <c r="E1583" s="6" t="str">
        <f t="shared" si="100"/>
        <v/>
      </c>
      <c r="F1583" s="5">
        <v>0</v>
      </c>
      <c r="G1583" s="5">
        <v>0</v>
      </c>
      <c r="H1583" s="6" t="str">
        <f t="shared" si="101"/>
        <v/>
      </c>
      <c r="I1583" s="5">
        <v>0</v>
      </c>
      <c r="J1583" s="6" t="str">
        <f t="shared" si="102"/>
        <v/>
      </c>
      <c r="K1583" s="5">
        <v>0</v>
      </c>
      <c r="L1583" s="5">
        <v>412.42597000000001</v>
      </c>
      <c r="M1583" s="6" t="str">
        <f t="shared" si="103"/>
        <v/>
      </c>
    </row>
    <row r="1584" spans="1:13" x14ac:dyDescent="0.2">
      <c r="A1584" s="1" t="s">
        <v>23</v>
      </c>
      <c r="B1584" s="1" t="s">
        <v>105</v>
      </c>
      <c r="C1584" s="5">
        <v>0</v>
      </c>
      <c r="D1584" s="5">
        <v>0</v>
      </c>
      <c r="E1584" s="6" t="str">
        <f t="shared" si="100"/>
        <v/>
      </c>
      <c r="F1584" s="5">
        <v>47.066110000000002</v>
      </c>
      <c r="G1584" s="5">
        <v>0</v>
      </c>
      <c r="H1584" s="6">
        <f t="shared" si="101"/>
        <v>-1</v>
      </c>
      <c r="I1584" s="5">
        <v>0</v>
      </c>
      <c r="J1584" s="6" t="str">
        <f t="shared" si="102"/>
        <v/>
      </c>
      <c r="K1584" s="5">
        <v>560.63292000000001</v>
      </c>
      <c r="L1584" s="5">
        <v>352.04485</v>
      </c>
      <c r="M1584" s="6">
        <f t="shared" si="103"/>
        <v>-0.3720581909460472</v>
      </c>
    </row>
    <row r="1585" spans="1:13" x14ac:dyDescent="0.2">
      <c r="A1585" s="1" t="s">
        <v>24</v>
      </c>
      <c r="B1585" s="1" t="s">
        <v>105</v>
      </c>
      <c r="C1585" s="5">
        <v>18.535260000000001</v>
      </c>
      <c r="D1585" s="5">
        <v>4.5838400000000004</v>
      </c>
      <c r="E1585" s="6">
        <f t="shared" si="100"/>
        <v>-0.75269621251603702</v>
      </c>
      <c r="F1585" s="5">
        <v>533.94971999999996</v>
      </c>
      <c r="G1585" s="5">
        <v>265.75353999999999</v>
      </c>
      <c r="H1585" s="6">
        <f t="shared" si="101"/>
        <v>-0.50228733147383231</v>
      </c>
      <c r="I1585" s="5">
        <v>439.92736000000002</v>
      </c>
      <c r="J1585" s="6">
        <f t="shared" si="102"/>
        <v>-0.39591495286858269</v>
      </c>
      <c r="K1585" s="5">
        <v>5166.9248699999998</v>
      </c>
      <c r="L1585" s="5">
        <v>3414.0063500000001</v>
      </c>
      <c r="M1585" s="6">
        <f t="shared" si="103"/>
        <v>-0.33925759791432764</v>
      </c>
    </row>
    <row r="1586" spans="1:13" x14ac:dyDescent="0.2">
      <c r="A1586" s="1" t="s">
        <v>25</v>
      </c>
      <c r="B1586" s="1" t="s">
        <v>105</v>
      </c>
      <c r="C1586" s="5">
        <v>0</v>
      </c>
      <c r="D1586" s="5">
        <v>0</v>
      </c>
      <c r="E1586" s="6" t="str">
        <f t="shared" si="100"/>
        <v/>
      </c>
      <c r="F1586" s="5">
        <v>0</v>
      </c>
      <c r="G1586" s="5">
        <v>62.165889999999997</v>
      </c>
      <c r="H1586" s="6" t="str">
        <f t="shared" si="101"/>
        <v/>
      </c>
      <c r="I1586" s="5">
        <v>58.173380000000002</v>
      </c>
      <c r="J1586" s="6">
        <f t="shared" si="102"/>
        <v>6.8631219296523494E-2</v>
      </c>
      <c r="K1586" s="5">
        <v>2911.8329600000002</v>
      </c>
      <c r="L1586" s="5">
        <v>310.73669000000001</v>
      </c>
      <c r="M1586" s="6">
        <f t="shared" si="103"/>
        <v>-0.89328485037823047</v>
      </c>
    </row>
    <row r="1587" spans="1:13" x14ac:dyDescent="0.2">
      <c r="A1587" s="1" t="s">
        <v>26</v>
      </c>
      <c r="B1587" s="1" t="s">
        <v>105</v>
      </c>
      <c r="C1587" s="5">
        <v>343.69268</v>
      </c>
      <c r="D1587" s="5">
        <v>118.47336</v>
      </c>
      <c r="E1587" s="6">
        <f t="shared" si="100"/>
        <v>-0.65529274583328334</v>
      </c>
      <c r="F1587" s="5">
        <v>8944.6920200000004</v>
      </c>
      <c r="G1587" s="5">
        <v>7695.77207</v>
      </c>
      <c r="H1587" s="6">
        <f t="shared" si="101"/>
        <v>-0.13962693709380514</v>
      </c>
      <c r="I1587" s="5">
        <v>8787.8623200000002</v>
      </c>
      <c r="J1587" s="6">
        <f t="shared" si="102"/>
        <v>-0.12427257167133221</v>
      </c>
      <c r="K1587" s="5">
        <v>90439.153690000006</v>
      </c>
      <c r="L1587" s="5">
        <v>77529.969280000005</v>
      </c>
      <c r="M1587" s="6">
        <f t="shared" si="103"/>
        <v>-0.14273888999723572</v>
      </c>
    </row>
    <row r="1588" spans="1:13" x14ac:dyDescent="0.2">
      <c r="A1588" s="1" t="s">
        <v>27</v>
      </c>
      <c r="B1588" s="1" t="s">
        <v>105</v>
      </c>
      <c r="C1588" s="5">
        <v>0</v>
      </c>
      <c r="D1588" s="5">
        <v>0</v>
      </c>
      <c r="E1588" s="6" t="str">
        <f t="shared" si="100"/>
        <v/>
      </c>
      <c r="F1588" s="5">
        <v>0</v>
      </c>
      <c r="G1588" s="5">
        <v>577.54331999999999</v>
      </c>
      <c r="H1588" s="6" t="str">
        <f t="shared" si="101"/>
        <v/>
      </c>
      <c r="I1588" s="5">
        <v>0</v>
      </c>
      <c r="J1588" s="6" t="str">
        <f t="shared" si="102"/>
        <v/>
      </c>
      <c r="K1588" s="5">
        <v>0</v>
      </c>
      <c r="L1588" s="5">
        <v>577.54331999999999</v>
      </c>
      <c r="M1588" s="6" t="str">
        <f t="shared" si="103"/>
        <v/>
      </c>
    </row>
    <row r="1589" spans="1:13" x14ac:dyDescent="0.2">
      <c r="A1589" s="1" t="s">
        <v>28</v>
      </c>
      <c r="B1589" s="1" t="s">
        <v>105</v>
      </c>
      <c r="C1589" s="5">
        <v>3.5104700000000002</v>
      </c>
      <c r="D1589" s="5">
        <v>72.07396</v>
      </c>
      <c r="E1589" s="6">
        <f t="shared" si="100"/>
        <v>19.531142553561203</v>
      </c>
      <c r="F1589" s="5">
        <v>732.37815999999998</v>
      </c>
      <c r="G1589" s="5">
        <v>865.44809999999995</v>
      </c>
      <c r="H1589" s="6">
        <f t="shared" si="101"/>
        <v>0.18169566935201886</v>
      </c>
      <c r="I1589" s="5">
        <v>696.29872999999998</v>
      </c>
      <c r="J1589" s="6">
        <f t="shared" si="102"/>
        <v>0.24292643762254174</v>
      </c>
      <c r="K1589" s="5">
        <v>8075.1980400000002</v>
      </c>
      <c r="L1589" s="5">
        <v>7497.3024299999997</v>
      </c>
      <c r="M1589" s="6">
        <f t="shared" si="103"/>
        <v>-7.1564264695110902E-2</v>
      </c>
    </row>
    <row r="1590" spans="1:13" x14ac:dyDescent="0.2">
      <c r="A1590" s="1" t="s">
        <v>29</v>
      </c>
      <c r="B1590" s="1" t="s">
        <v>105</v>
      </c>
      <c r="C1590" s="5">
        <v>0</v>
      </c>
      <c r="D1590" s="5">
        <v>0</v>
      </c>
      <c r="E1590" s="6" t="str">
        <f t="shared" si="100"/>
        <v/>
      </c>
      <c r="F1590" s="5">
        <v>0</v>
      </c>
      <c r="G1590" s="5">
        <v>1.0768</v>
      </c>
      <c r="H1590" s="6" t="str">
        <f t="shared" si="101"/>
        <v/>
      </c>
      <c r="I1590" s="5">
        <v>29.40034</v>
      </c>
      <c r="J1590" s="6">
        <f t="shared" si="102"/>
        <v>-0.96337457321922126</v>
      </c>
      <c r="K1590" s="5">
        <v>0</v>
      </c>
      <c r="L1590" s="5">
        <v>30.477139999999999</v>
      </c>
      <c r="M1590" s="6" t="str">
        <f t="shared" si="103"/>
        <v/>
      </c>
    </row>
    <row r="1591" spans="1:13" x14ac:dyDescent="0.2">
      <c r="A1591" s="1" t="s">
        <v>30</v>
      </c>
      <c r="B1591" s="1" t="s">
        <v>105</v>
      </c>
      <c r="C1591" s="5">
        <v>0</v>
      </c>
      <c r="D1591" s="5">
        <v>0</v>
      </c>
      <c r="E1591" s="6" t="str">
        <f t="shared" si="100"/>
        <v/>
      </c>
      <c r="F1591" s="5">
        <v>0</v>
      </c>
      <c r="G1591" s="5">
        <v>0</v>
      </c>
      <c r="H1591" s="6" t="str">
        <f t="shared" si="101"/>
        <v/>
      </c>
      <c r="I1591" s="5">
        <v>0</v>
      </c>
      <c r="J1591" s="6" t="str">
        <f t="shared" si="102"/>
        <v/>
      </c>
      <c r="K1591" s="5">
        <v>17.55603</v>
      </c>
      <c r="L1591" s="5">
        <v>0</v>
      </c>
      <c r="M1591" s="6">
        <f t="shared" si="103"/>
        <v>-1</v>
      </c>
    </row>
    <row r="1592" spans="1:13" x14ac:dyDescent="0.2">
      <c r="A1592" s="1" t="s">
        <v>31</v>
      </c>
      <c r="B1592" s="1" t="s">
        <v>105</v>
      </c>
      <c r="C1592" s="5">
        <v>33.387749999999997</v>
      </c>
      <c r="D1592" s="5">
        <v>22.480630000000001</v>
      </c>
      <c r="E1592" s="6">
        <f t="shared" si="100"/>
        <v>-0.32668029441936031</v>
      </c>
      <c r="F1592" s="5">
        <v>582.02678000000003</v>
      </c>
      <c r="G1592" s="5">
        <v>488.48923000000002</v>
      </c>
      <c r="H1592" s="6">
        <f t="shared" si="101"/>
        <v>-0.16071004499140062</v>
      </c>
      <c r="I1592" s="5">
        <v>436.83890000000002</v>
      </c>
      <c r="J1592" s="6">
        <f t="shared" si="102"/>
        <v>0.1182365627236952</v>
      </c>
      <c r="K1592" s="5">
        <v>4892.0004200000003</v>
      </c>
      <c r="L1592" s="5">
        <v>11866.0702</v>
      </c>
      <c r="M1592" s="6">
        <f t="shared" si="103"/>
        <v>1.4256069462888559</v>
      </c>
    </row>
    <row r="1593" spans="1:13" x14ac:dyDescent="0.2">
      <c r="A1593" s="1" t="s">
        <v>32</v>
      </c>
      <c r="B1593" s="1" t="s">
        <v>105</v>
      </c>
      <c r="C1593" s="5">
        <v>0</v>
      </c>
      <c r="D1593" s="5">
        <v>10.88292</v>
      </c>
      <c r="E1593" s="6" t="str">
        <f t="shared" si="100"/>
        <v/>
      </c>
      <c r="F1593" s="5">
        <v>265.47991999999999</v>
      </c>
      <c r="G1593" s="5">
        <v>131.87599</v>
      </c>
      <c r="H1593" s="6">
        <f t="shared" si="101"/>
        <v>-0.503254370424701</v>
      </c>
      <c r="I1593" s="5">
        <v>390.83713999999998</v>
      </c>
      <c r="J1593" s="6">
        <f t="shared" si="102"/>
        <v>-0.66258071072774705</v>
      </c>
      <c r="K1593" s="5">
        <v>4212.8500899999999</v>
      </c>
      <c r="L1593" s="5">
        <v>3332.6400899999999</v>
      </c>
      <c r="M1593" s="6">
        <f t="shared" si="103"/>
        <v>-0.20893456477109063</v>
      </c>
    </row>
    <row r="1594" spans="1:13" x14ac:dyDescent="0.2">
      <c r="A1594" s="1" t="s">
        <v>33</v>
      </c>
      <c r="B1594" s="1" t="s">
        <v>105</v>
      </c>
      <c r="C1594" s="5">
        <v>0</v>
      </c>
      <c r="D1594" s="5">
        <v>0</v>
      </c>
      <c r="E1594" s="6" t="str">
        <f t="shared" si="100"/>
        <v/>
      </c>
      <c r="F1594" s="5">
        <v>0</v>
      </c>
      <c r="G1594" s="5">
        <v>0</v>
      </c>
      <c r="H1594" s="6" t="str">
        <f t="shared" si="101"/>
        <v/>
      </c>
      <c r="I1594" s="5">
        <v>0</v>
      </c>
      <c r="J1594" s="6" t="str">
        <f t="shared" si="102"/>
        <v/>
      </c>
      <c r="K1594" s="5">
        <v>41.844470000000001</v>
      </c>
      <c r="L1594" s="5">
        <v>0</v>
      </c>
      <c r="M1594" s="6">
        <f t="shared" si="103"/>
        <v>-1</v>
      </c>
    </row>
    <row r="1595" spans="1:13" x14ac:dyDescent="0.2">
      <c r="A1595" s="2" t="s">
        <v>34</v>
      </c>
      <c r="B1595" s="2" t="s">
        <v>105</v>
      </c>
      <c r="C1595" s="7">
        <v>614.28818000000001</v>
      </c>
      <c r="D1595" s="7">
        <v>300.59055000000001</v>
      </c>
      <c r="E1595" s="8">
        <f t="shared" si="100"/>
        <v>-0.51066851066546648</v>
      </c>
      <c r="F1595" s="7">
        <v>17741.966049999999</v>
      </c>
      <c r="G1595" s="7">
        <v>18532.894919999999</v>
      </c>
      <c r="H1595" s="8">
        <f t="shared" si="101"/>
        <v>4.4579550415721814E-2</v>
      </c>
      <c r="I1595" s="7">
        <v>21538.917290000001</v>
      </c>
      <c r="J1595" s="8">
        <f t="shared" si="102"/>
        <v>-0.1395623711966073</v>
      </c>
      <c r="K1595" s="7">
        <v>182159.69982000001</v>
      </c>
      <c r="L1595" s="7">
        <v>194346.14329000001</v>
      </c>
      <c r="M1595" s="8">
        <f t="shared" si="103"/>
        <v>6.6899777953312256E-2</v>
      </c>
    </row>
    <row r="1596" spans="1:13" x14ac:dyDescent="0.2">
      <c r="A1596" s="1" t="s">
        <v>8</v>
      </c>
      <c r="B1596" s="1" t="s">
        <v>106</v>
      </c>
      <c r="C1596" s="5">
        <v>1309.3729800000001</v>
      </c>
      <c r="D1596" s="5">
        <v>590.31142</v>
      </c>
      <c r="E1596" s="6">
        <f t="shared" si="100"/>
        <v>-0.54916480711248528</v>
      </c>
      <c r="F1596" s="5">
        <v>37946.347229999999</v>
      </c>
      <c r="G1596" s="5">
        <v>15954.765219999999</v>
      </c>
      <c r="H1596" s="6">
        <f t="shared" si="101"/>
        <v>-0.57954410938962986</v>
      </c>
      <c r="I1596" s="5">
        <v>13439.39076</v>
      </c>
      <c r="J1596" s="6">
        <f t="shared" si="102"/>
        <v>0.18716432202318067</v>
      </c>
      <c r="K1596" s="5">
        <v>310007.37854000001</v>
      </c>
      <c r="L1596" s="5">
        <v>212751.43174999999</v>
      </c>
      <c r="M1596" s="6">
        <f t="shared" si="103"/>
        <v>-0.31372139349725559</v>
      </c>
    </row>
    <row r="1597" spans="1:13" x14ac:dyDescent="0.2">
      <c r="A1597" s="1" t="s">
        <v>10</v>
      </c>
      <c r="B1597" s="1" t="s">
        <v>106</v>
      </c>
      <c r="C1597" s="5">
        <v>99.575999999999993</v>
      </c>
      <c r="D1597" s="5">
        <v>160.5</v>
      </c>
      <c r="E1597" s="6">
        <f t="shared" si="100"/>
        <v>0.611834176910099</v>
      </c>
      <c r="F1597" s="5">
        <v>3978.24</v>
      </c>
      <c r="G1597" s="5">
        <v>1432.60635</v>
      </c>
      <c r="H1597" s="6">
        <f t="shared" si="101"/>
        <v>-0.63988941089527018</v>
      </c>
      <c r="I1597" s="5">
        <v>1573.5808500000001</v>
      </c>
      <c r="J1597" s="6">
        <f t="shared" si="102"/>
        <v>-8.9588342410242272E-2</v>
      </c>
      <c r="K1597" s="5">
        <v>46510.687059999997</v>
      </c>
      <c r="L1597" s="5">
        <v>22621.106339999998</v>
      </c>
      <c r="M1597" s="6">
        <f t="shared" si="103"/>
        <v>-0.51363637542446572</v>
      </c>
    </row>
    <row r="1598" spans="1:13" x14ac:dyDescent="0.2">
      <c r="A1598" s="1" t="s">
        <v>11</v>
      </c>
      <c r="B1598" s="1" t="s">
        <v>106</v>
      </c>
      <c r="C1598" s="5">
        <v>0</v>
      </c>
      <c r="D1598" s="5">
        <v>0</v>
      </c>
      <c r="E1598" s="6" t="str">
        <f t="shared" si="100"/>
        <v/>
      </c>
      <c r="F1598" s="5">
        <v>246.86534</v>
      </c>
      <c r="G1598" s="5">
        <v>160.03452999999999</v>
      </c>
      <c r="H1598" s="6">
        <f t="shared" si="101"/>
        <v>-0.35173349972904266</v>
      </c>
      <c r="I1598" s="5">
        <v>79.454830000000001</v>
      </c>
      <c r="J1598" s="6">
        <f t="shared" si="102"/>
        <v>1.0141573520451805</v>
      </c>
      <c r="K1598" s="5">
        <v>4628.1852200000003</v>
      </c>
      <c r="L1598" s="5">
        <v>1896.90381</v>
      </c>
      <c r="M1598" s="6">
        <f t="shared" si="103"/>
        <v>-0.59014090408421471</v>
      </c>
    </row>
    <row r="1599" spans="1:13" x14ac:dyDescent="0.2">
      <c r="A1599" s="1" t="s">
        <v>12</v>
      </c>
      <c r="B1599" s="1" t="s">
        <v>106</v>
      </c>
      <c r="C1599" s="5">
        <v>0</v>
      </c>
      <c r="D1599" s="5">
        <v>16.748999999999999</v>
      </c>
      <c r="E1599" s="6" t="str">
        <f t="shared" si="100"/>
        <v/>
      </c>
      <c r="F1599" s="5">
        <v>277.34899999999999</v>
      </c>
      <c r="G1599" s="5">
        <v>360.65348</v>
      </c>
      <c r="H1599" s="6">
        <f t="shared" si="101"/>
        <v>0.30035976333067738</v>
      </c>
      <c r="I1599" s="5">
        <v>372.23887999999999</v>
      </c>
      <c r="J1599" s="6">
        <f t="shared" si="102"/>
        <v>-3.1123562374784641E-2</v>
      </c>
      <c r="K1599" s="5">
        <v>1332.1816899999999</v>
      </c>
      <c r="L1599" s="5">
        <v>2943.4738400000001</v>
      </c>
      <c r="M1599" s="6">
        <f t="shared" si="103"/>
        <v>1.2095138088859336</v>
      </c>
    </row>
    <row r="1600" spans="1:13" x14ac:dyDescent="0.2">
      <c r="A1600" s="1" t="s">
        <v>13</v>
      </c>
      <c r="B1600" s="1" t="s">
        <v>106</v>
      </c>
      <c r="C1600" s="5">
        <v>0</v>
      </c>
      <c r="D1600" s="5">
        <v>0</v>
      </c>
      <c r="E1600" s="6" t="str">
        <f t="shared" si="100"/>
        <v/>
      </c>
      <c r="F1600" s="5">
        <v>233.60990000000001</v>
      </c>
      <c r="G1600" s="5">
        <v>77.039439999999999</v>
      </c>
      <c r="H1600" s="6">
        <f t="shared" si="101"/>
        <v>-0.67022185275538404</v>
      </c>
      <c r="I1600" s="5">
        <v>9.2629900000000003</v>
      </c>
      <c r="J1600" s="6">
        <f t="shared" si="102"/>
        <v>7.3169084712387686</v>
      </c>
      <c r="K1600" s="5">
        <v>1100.9364399999999</v>
      </c>
      <c r="L1600" s="5">
        <v>284.56286999999998</v>
      </c>
      <c r="M1600" s="6">
        <f t="shared" si="103"/>
        <v>-0.74152652263921792</v>
      </c>
    </row>
    <row r="1601" spans="1:13" x14ac:dyDescent="0.2">
      <c r="A1601" s="1" t="s">
        <v>14</v>
      </c>
      <c r="B1601" s="1" t="s">
        <v>106</v>
      </c>
      <c r="C1601" s="5">
        <v>0</v>
      </c>
      <c r="D1601" s="5">
        <v>0</v>
      </c>
      <c r="E1601" s="6" t="str">
        <f t="shared" si="100"/>
        <v/>
      </c>
      <c r="F1601" s="5">
        <v>937.61060999999995</v>
      </c>
      <c r="G1601" s="5">
        <v>273.87716999999998</v>
      </c>
      <c r="H1601" s="6">
        <f t="shared" si="101"/>
        <v>-0.70789881526617959</v>
      </c>
      <c r="I1601" s="5">
        <v>218.06700000000001</v>
      </c>
      <c r="J1601" s="6">
        <f t="shared" si="102"/>
        <v>0.25593129634470135</v>
      </c>
      <c r="K1601" s="5">
        <v>6502.6858300000004</v>
      </c>
      <c r="L1601" s="5">
        <v>8797.4215600000007</v>
      </c>
      <c r="M1601" s="6">
        <f t="shared" si="103"/>
        <v>0.3528904501911021</v>
      </c>
    </row>
    <row r="1602" spans="1:13" x14ac:dyDescent="0.2">
      <c r="A1602" s="1" t="s">
        <v>15</v>
      </c>
      <c r="B1602" s="1" t="s">
        <v>106</v>
      </c>
      <c r="C1602" s="5">
        <v>0</v>
      </c>
      <c r="D1602" s="5">
        <v>0</v>
      </c>
      <c r="E1602" s="6" t="str">
        <f t="shared" si="100"/>
        <v/>
      </c>
      <c r="F1602" s="5">
        <v>0</v>
      </c>
      <c r="G1602" s="5">
        <v>27.885000000000002</v>
      </c>
      <c r="H1602" s="6" t="str">
        <f t="shared" si="101"/>
        <v/>
      </c>
      <c r="I1602" s="5">
        <v>0</v>
      </c>
      <c r="J1602" s="6" t="str">
        <f t="shared" si="102"/>
        <v/>
      </c>
      <c r="K1602" s="5">
        <v>39.301000000000002</v>
      </c>
      <c r="L1602" s="5">
        <v>57.178100000000001</v>
      </c>
      <c r="M1602" s="6">
        <f t="shared" si="103"/>
        <v>0.45487646624767808</v>
      </c>
    </row>
    <row r="1603" spans="1:13" x14ac:dyDescent="0.2">
      <c r="A1603" s="1" t="s">
        <v>16</v>
      </c>
      <c r="B1603" s="1" t="s">
        <v>106</v>
      </c>
      <c r="C1603" s="5">
        <v>0</v>
      </c>
      <c r="D1603" s="5">
        <v>0</v>
      </c>
      <c r="E1603" s="6" t="str">
        <f t="shared" si="100"/>
        <v/>
      </c>
      <c r="F1603" s="5">
        <v>0.2</v>
      </c>
      <c r="G1603" s="5">
        <v>0</v>
      </c>
      <c r="H1603" s="6">
        <f t="shared" si="101"/>
        <v>-1</v>
      </c>
      <c r="I1603" s="5">
        <v>0</v>
      </c>
      <c r="J1603" s="6" t="str">
        <f t="shared" si="102"/>
        <v/>
      </c>
      <c r="K1603" s="5">
        <v>0.2</v>
      </c>
      <c r="L1603" s="5">
        <v>2.944</v>
      </c>
      <c r="M1603" s="6">
        <f t="shared" si="103"/>
        <v>13.719999999999999</v>
      </c>
    </row>
    <row r="1604" spans="1:13" x14ac:dyDescent="0.2">
      <c r="A1604" s="1" t="s">
        <v>17</v>
      </c>
      <c r="B1604" s="1" t="s">
        <v>106</v>
      </c>
      <c r="C1604" s="5">
        <v>0</v>
      </c>
      <c r="D1604" s="5">
        <v>0</v>
      </c>
      <c r="E1604" s="6" t="str">
        <f t="shared" si="100"/>
        <v/>
      </c>
      <c r="F1604" s="5">
        <v>208.91748999999999</v>
      </c>
      <c r="G1604" s="5">
        <v>15.883699999999999</v>
      </c>
      <c r="H1604" s="6">
        <f t="shared" si="101"/>
        <v>-0.92397142048758096</v>
      </c>
      <c r="I1604" s="5">
        <v>96.753100000000003</v>
      </c>
      <c r="J1604" s="6">
        <f t="shared" si="102"/>
        <v>-0.83583265032334886</v>
      </c>
      <c r="K1604" s="5">
        <v>2399.41932</v>
      </c>
      <c r="L1604" s="5">
        <v>398.63560000000001</v>
      </c>
      <c r="M1604" s="6">
        <f t="shared" si="103"/>
        <v>-0.83386163615620135</v>
      </c>
    </row>
    <row r="1605" spans="1:13" x14ac:dyDescent="0.2">
      <c r="A1605" s="1" t="s">
        <v>18</v>
      </c>
      <c r="B1605" s="1" t="s">
        <v>106</v>
      </c>
      <c r="C1605" s="5">
        <v>113.6546</v>
      </c>
      <c r="D1605" s="5">
        <v>94.21557</v>
      </c>
      <c r="E1605" s="6">
        <f t="shared" si="100"/>
        <v>-0.17103601614012987</v>
      </c>
      <c r="F1605" s="5">
        <v>4318.5479999999998</v>
      </c>
      <c r="G1605" s="5">
        <v>3400.5971599999998</v>
      </c>
      <c r="H1605" s="6">
        <f t="shared" si="101"/>
        <v>-0.21256006416971629</v>
      </c>
      <c r="I1605" s="5">
        <v>4497.1116099999999</v>
      </c>
      <c r="J1605" s="6">
        <f t="shared" si="102"/>
        <v>-0.24382638126252776</v>
      </c>
      <c r="K1605" s="5">
        <v>20505.99468</v>
      </c>
      <c r="L1605" s="5">
        <v>33867.222739999997</v>
      </c>
      <c r="M1605" s="6">
        <f t="shared" si="103"/>
        <v>0.65157668615956155</v>
      </c>
    </row>
    <row r="1606" spans="1:13" x14ac:dyDescent="0.2">
      <c r="A1606" s="1" t="s">
        <v>19</v>
      </c>
      <c r="B1606" s="1" t="s">
        <v>106</v>
      </c>
      <c r="C1606" s="5">
        <v>465.30666000000002</v>
      </c>
      <c r="D1606" s="5">
        <v>868.08789999999999</v>
      </c>
      <c r="E1606" s="6">
        <f t="shared" si="100"/>
        <v>0.86562534909773259</v>
      </c>
      <c r="F1606" s="5">
        <v>13600.631659999999</v>
      </c>
      <c r="G1606" s="5">
        <v>11080.865589999999</v>
      </c>
      <c r="H1606" s="6">
        <f t="shared" si="101"/>
        <v>-0.18526831201603178</v>
      </c>
      <c r="I1606" s="5">
        <v>11688.8943</v>
      </c>
      <c r="J1606" s="6">
        <f t="shared" si="102"/>
        <v>-5.2017641223772615E-2</v>
      </c>
      <c r="K1606" s="5">
        <v>157455.03283000001</v>
      </c>
      <c r="L1606" s="5">
        <v>124474.26287999999</v>
      </c>
      <c r="M1606" s="6">
        <f t="shared" si="103"/>
        <v>-0.20946151645472311</v>
      </c>
    </row>
    <row r="1607" spans="1:13" x14ac:dyDescent="0.2">
      <c r="A1607" s="1" t="s">
        <v>20</v>
      </c>
      <c r="B1607" s="1" t="s">
        <v>106</v>
      </c>
      <c r="C1607" s="5">
        <v>0</v>
      </c>
      <c r="D1607" s="5">
        <v>0</v>
      </c>
      <c r="E1607" s="6" t="str">
        <f t="shared" si="100"/>
        <v/>
      </c>
      <c r="F1607" s="5">
        <v>599.77679999999998</v>
      </c>
      <c r="G1607" s="5">
        <v>338.13391000000001</v>
      </c>
      <c r="H1607" s="6">
        <f t="shared" si="101"/>
        <v>-0.43623376229290622</v>
      </c>
      <c r="I1607" s="5">
        <v>639.65583000000004</v>
      </c>
      <c r="J1607" s="6">
        <f t="shared" si="102"/>
        <v>-0.47138149276306918</v>
      </c>
      <c r="K1607" s="5">
        <v>9846.0001799999991</v>
      </c>
      <c r="L1607" s="5">
        <v>8430.9955200000004</v>
      </c>
      <c r="M1607" s="6">
        <f t="shared" si="103"/>
        <v>-0.14371365367982336</v>
      </c>
    </row>
    <row r="1608" spans="1:13" x14ac:dyDescent="0.2">
      <c r="A1608" s="1" t="s">
        <v>21</v>
      </c>
      <c r="B1608" s="1" t="s">
        <v>106</v>
      </c>
      <c r="C1608" s="5">
        <v>53.385599999999997</v>
      </c>
      <c r="D1608" s="5">
        <v>127.66151000000001</v>
      </c>
      <c r="E1608" s="6">
        <f t="shared" si="100"/>
        <v>1.3913098288677097</v>
      </c>
      <c r="F1608" s="5">
        <v>2255.4317799999999</v>
      </c>
      <c r="G1608" s="5">
        <v>1879.8247699999999</v>
      </c>
      <c r="H1608" s="6">
        <f t="shared" si="101"/>
        <v>-0.16653441408899539</v>
      </c>
      <c r="I1608" s="5">
        <v>1143.27188</v>
      </c>
      <c r="J1608" s="6">
        <f t="shared" si="102"/>
        <v>0.64424998365218245</v>
      </c>
      <c r="K1608" s="5">
        <v>22507.826389999998</v>
      </c>
      <c r="L1608" s="5">
        <v>14744.45962</v>
      </c>
      <c r="M1608" s="6">
        <f t="shared" si="103"/>
        <v>-0.34491854679709033</v>
      </c>
    </row>
    <row r="1609" spans="1:13" x14ac:dyDescent="0.2">
      <c r="A1609" s="1" t="s">
        <v>22</v>
      </c>
      <c r="B1609" s="1" t="s">
        <v>106</v>
      </c>
      <c r="C1609" s="5">
        <v>0</v>
      </c>
      <c r="D1609" s="5">
        <v>0</v>
      </c>
      <c r="E1609" s="6" t="str">
        <f t="shared" si="100"/>
        <v/>
      </c>
      <c r="F1609" s="5">
        <v>98.002499999999998</v>
      </c>
      <c r="G1609" s="5">
        <v>15.030239999999999</v>
      </c>
      <c r="H1609" s="6">
        <f t="shared" si="101"/>
        <v>-0.84663411647662046</v>
      </c>
      <c r="I1609" s="5">
        <v>29.907499999999999</v>
      </c>
      <c r="J1609" s="6">
        <f t="shared" si="102"/>
        <v>-0.49744244754660205</v>
      </c>
      <c r="K1609" s="5">
        <v>745.33708000000001</v>
      </c>
      <c r="L1609" s="5">
        <v>597.05127000000005</v>
      </c>
      <c r="M1609" s="6">
        <f t="shared" si="103"/>
        <v>-0.1989513389029296</v>
      </c>
    </row>
    <row r="1610" spans="1:13" x14ac:dyDescent="0.2">
      <c r="A1610" s="1" t="s">
        <v>23</v>
      </c>
      <c r="B1610" s="1" t="s">
        <v>106</v>
      </c>
      <c r="C1610" s="5">
        <v>0</v>
      </c>
      <c r="D1610" s="5">
        <v>11.362450000000001</v>
      </c>
      <c r="E1610" s="6" t="str">
        <f t="shared" si="100"/>
        <v/>
      </c>
      <c r="F1610" s="5">
        <v>705.06750999999997</v>
      </c>
      <c r="G1610" s="5">
        <v>515.79246999999998</v>
      </c>
      <c r="H1610" s="6">
        <f t="shared" si="101"/>
        <v>-0.26844952762041185</v>
      </c>
      <c r="I1610" s="5">
        <v>497.27631000000002</v>
      </c>
      <c r="J1610" s="6">
        <f t="shared" si="102"/>
        <v>3.7235154033378182E-2</v>
      </c>
      <c r="K1610" s="5">
        <v>5043.5302799999999</v>
      </c>
      <c r="L1610" s="5">
        <v>5324.2683699999998</v>
      </c>
      <c r="M1610" s="6">
        <f t="shared" si="103"/>
        <v>5.5663012694354252E-2</v>
      </c>
    </row>
    <row r="1611" spans="1:13" x14ac:dyDescent="0.2">
      <c r="A1611" s="1" t="s">
        <v>24</v>
      </c>
      <c r="B1611" s="1" t="s">
        <v>106</v>
      </c>
      <c r="C1611" s="5">
        <v>0.97499999999999998</v>
      </c>
      <c r="D1611" s="5">
        <v>0</v>
      </c>
      <c r="E1611" s="6">
        <f t="shared" si="100"/>
        <v>-1</v>
      </c>
      <c r="F1611" s="5">
        <v>400.55182000000002</v>
      </c>
      <c r="G1611" s="5">
        <v>77.526259999999994</v>
      </c>
      <c r="H1611" s="6">
        <f t="shared" si="101"/>
        <v>-0.80645136002627571</v>
      </c>
      <c r="I1611" s="5">
        <v>125.59267</v>
      </c>
      <c r="J1611" s="6">
        <f t="shared" si="102"/>
        <v>-0.38271668243059098</v>
      </c>
      <c r="K1611" s="5">
        <v>5129.4263000000001</v>
      </c>
      <c r="L1611" s="5">
        <v>1213.91029</v>
      </c>
      <c r="M1611" s="6">
        <f t="shared" si="103"/>
        <v>-0.76334384802448574</v>
      </c>
    </row>
    <row r="1612" spans="1:13" x14ac:dyDescent="0.2">
      <c r="A1612" s="1" t="s">
        <v>25</v>
      </c>
      <c r="B1612" s="1" t="s">
        <v>106</v>
      </c>
      <c r="C1612" s="5">
        <v>8.58</v>
      </c>
      <c r="D1612" s="5">
        <v>0</v>
      </c>
      <c r="E1612" s="6">
        <f t="shared" si="100"/>
        <v>-1</v>
      </c>
      <c r="F1612" s="5">
        <v>576.70459000000005</v>
      </c>
      <c r="G1612" s="5">
        <v>328.4008</v>
      </c>
      <c r="H1612" s="6">
        <f t="shared" si="101"/>
        <v>-0.43055629226047953</v>
      </c>
      <c r="I1612" s="5">
        <v>238.20972</v>
      </c>
      <c r="J1612" s="6">
        <f t="shared" si="102"/>
        <v>0.37862048618335131</v>
      </c>
      <c r="K1612" s="5">
        <v>4489.05141</v>
      </c>
      <c r="L1612" s="5">
        <v>3274.5010400000001</v>
      </c>
      <c r="M1612" s="6">
        <f t="shared" si="103"/>
        <v>-0.27055835611381429</v>
      </c>
    </row>
    <row r="1613" spans="1:13" x14ac:dyDescent="0.2">
      <c r="A1613" s="1" t="s">
        <v>26</v>
      </c>
      <c r="B1613" s="1" t="s">
        <v>106</v>
      </c>
      <c r="C1613" s="5">
        <v>14.1004</v>
      </c>
      <c r="D1613" s="5">
        <v>13.185129999999999</v>
      </c>
      <c r="E1613" s="6">
        <f t="shared" si="100"/>
        <v>-6.4910924512779911E-2</v>
      </c>
      <c r="F1613" s="5">
        <v>213.57112000000001</v>
      </c>
      <c r="G1613" s="5">
        <v>704.66681000000005</v>
      </c>
      <c r="H1613" s="6">
        <f t="shared" si="101"/>
        <v>2.2994480246205575</v>
      </c>
      <c r="I1613" s="5">
        <v>806.04642000000001</v>
      </c>
      <c r="J1613" s="6">
        <f t="shared" si="102"/>
        <v>-0.12577391014279293</v>
      </c>
      <c r="K1613" s="5">
        <v>2333.1460400000001</v>
      </c>
      <c r="L1613" s="5">
        <v>4699.6023400000004</v>
      </c>
      <c r="M1613" s="6">
        <f t="shared" si="103"/>
        <v>1.0142769717064088</v>
      </c>
    </row>
    <row r="1614" spans="1:13" x14ac:dyDescent="0.2">
      <c r="A1614" s="1" t="s">
        <v>27</v>
      </c>
      <c r="B1614" s="1" t="s">
        <v>106</v>
      </c>
      <c r="C1614" s="5">
        <v>0</v>
      </c>
      <c r="D1614" s="5">
        <v>0</v>
      </c>
      <c r="E1614" s="6" t="str">
        <f t="shared" si="100"/>
        <v/>
      </c>
      <c r="F1614" s="5">
        <v>1.167</v>
      </c>
      <c r="G1614" s="5">
        <v>0.748</v>
      </c>
      <c r="H1614" s="6">
        <f t="shared" si="101"/>
        <v>-0.35904027420736939</v>
      </c>
      <c r="I1614" s="5">
        <v>6.4000000000000001E-2</v>
      </c>
      <c r="J1614" s="6">
        <f t="shared" si="102"/>
        <v>10.6875</v>
      </c>
      <c r="K1614" s="5">
        <v>15.693709999999999</v>
      </c>
      <c r="L1614" s="5">
        <v>45.814500000000002</v>
      </c>
      <c r="M1614" s="6">
        <f t="shared" si="103"/>
        <v>1.9192905947669483</v>
      </c>
    </row>
    <row r="1615" spans="1:13" x14ac:dyDescent="0.2">
      <c r="A1615" s="1" t="s">
        <v>28</v>
      </c>
      <c r="B1615" s="1" t="s">
        <v>106</v>
      </c>
      <c r="C1615" s="5">
        <v>21.06343</v>
      </c>
      <c r="D1615" s="5">
        <v>0</v>
      </c>
      <c r="E1615" s="6">
        <f t="shared" si="100"/>
        <v>-1</v>
      </c>
      <c r="F1615" s="5">
        <v>676.92382999999995</v>
      </c>
      <c r="G1615" s="5">
        <v>436.36842000000001</v>
      </c>
      <c r="H1615" s="6">
        <f t="shared" si="101"/>
        <v>-0.3553655512467333</v>
      </c>
      <c r="I1615" s="5">
        <v>511.51211000000001</v>
      </c>
      <c r="J1615" s="6">
        <f t="shared" si="102"/>
        <v>-0.14690500680423768</v>
      </c>
      <c r="K1615" s="5">
        <v>7208.4541300000001</v>
      </c>
      <c r="L1615" s="5">
        <v>4640.3966600000003</v>
      </c>
      <c r="M1615" s="6">
        <f t="shared" si="103"/>
        <v>-0.35625633786199873</v>
      </c>
    </row>
    <row r="1616" spans="1:13" x14ac:dyDescent="0.2">
      <c r="A1616" s="1" t="s">
        <v>29</v>
      </c>
      <c r="B1616" s="1" t="s">
        <v>106</v>
      </c>
      <c r="C1616" s="5">
        <v>0</v>
      </c>
      <c r="D1616" s="5">
        <v>55.2</v>
      </c>
      <c r="E1616" s="6" t="str">
        <f t="shared" si="100"/>
        <v/>
      </c>
      <c r="F1616" s="5">
        <v>1162.5230200000001</v>
      </c>
      <c r="G1616" s="5">
        <v>365.66410000000002</v>
      </c>
      <c r="H1616" s="6">
        <f t="shared" si="101"/>
        <v>-0.68545646519756653</v>
      </c>
      <c r="I1616" s="5">
        <v>712.78339000000005</v>
      </c>
      <c r="J1616" s="6">
        <f t="shared" si="102"/>
        <v>-0.4869912723415174</v>
      </c>
      <c r="K1616" s="5">
        <v>11802.29621</v>
      </c>
      <c r="L1616" s="5">
        <v>6286.6533600000002</v>
      </c>
      <c r="M1616" s="6">
        <f t="shared" si="103"/>
        <v>-0.46733641927463532</v>
      </c>
    </row>
    <row r="1617" spans="1:13" x14ac:dyDescent="0.2">
      <c r="A1617" s="1" t="s">
        <v>30</v>
      </c>
      <c r="B1617" s="1" t="s">
        <v>106</v>
      </c>
      <c r="C1617" s="5">
        <v>0</v>
      </c>
      <c r="D1617" s="5">
        <v>0</v>
      </c>
      <c r="E1617" s="6" t="str">
        <f t="shared" ref="E1617:E1678" si="104">IF(C1617=0,"",(D1617/C1617-1))</f>
        <v/>
      </c>
      <c r="F1617" s="5">
        <v>0</v>
      </c>
      <c r="G1617" s="5">
        <v>0</v>
      </c>
      <c r="H1617" s="6" t="str">
        <f t="shared" ref="H1617:H1678" si="105">IF(F1617=0,"",(G1617/F1617-1))</f>
        <v/>
      </c>
      <c r="I1617" s="5">
        <v>0</v>
      </c>
      <c r="J1617" s="6" t="str">
        <f t="shared" ref="J1617:J1678" si="106">IF(I1617=0,"",(G1617/I1617-1))</f>
        <v/>
      </c>
      <c r="K1617" s="5">
        <v>18.815909999999999</v>
      </c>
      <c r="L1617" s="5">
        <v>68.832920000000001</v>
      </c>
      <c r="M1617" s="6">
        <f t="shared" ref="M1617:M1678" si="107">IF(K1617=0,"",(L1617/K1617-1))</f>
        <v>2.6582296577736608</v>
      </c>
    </row>
    <row r="1618" spans="1:13" x14ac:dyDescent="0.2">
      <c r="A1618" s="1" t="s">
        <v>31</v>
      </c>
      <c r="B1618" s="1" t="s">
        <v>106</v>
      </c>
      <c r="C1618" s="5">
        <v>1.6379999999999999</v>
      </c>
      <c r="D1618" s="5">
        <v>0</v>
      </c>
      <c r="E1618" s="6">
        <f t="shared" si="104"/>
        <v>-1</v>
      </c>
      <c r="F1618" s="5">
        <v>50.212200000000003</v>
      </c>
      <c r="G1618" s="5">
        <v>52.192</v>
      </c>
      <c r="H1618" s="6">
        <f t="shared" si="105"/>
        <v>3.9428664746814501E-2</v>
      </c>
      <c r="I1618" s="5">
        <v>58.175620000000002</v>
      </c>
      <c r="J1618" s="6">
        <f t="shared" si="106"/>
        <v>-0.1028544259605656</v>
      </c>
      <c r="K1618" s="5">
        <v>967.40896999999995</v>
      </c>
      <c r="L1618" s="5">
        <v>447.40078</v>
      </c>
      <c r="M1618" s="6">
        <f t="shared" si="107"/>
        <v>-0.53752674011281909</v>
      </c>
    </row>
    <row r="1619" spans="1:13" x14ac:dyDescent="0.2">
      <c r="A1619" s="1" t="s">
        <v>32</v>
      </c>
      <c r="B1619" s="1" t="s">
        <v>106</v>
      </c>
      <c r="C1619" s="5">
        <v>21.89</v>
      </c>
      <c r="D1619" s="5">
        <v>152.779</v>
      </c>
      <c r="E1619" s="6">
        <f t="shared" si="104"/>
        <v>5.9793969849246231</v>
      </c>
      <c r="F1619" s="5">
        <v>974.19200000000001</v>
      </c>
      <c r="G1619" s="5">
        <v>2731.9943400000002</v>
      </c>
      <c r="H1619" s="6">
        <f t="shared" si="105"/>
        <v>1.8043695082694171</v>
      </c>
      <c r="I1619" s="5">
        <v>1378.17985</v>
      </c>
      <c r="J1619" s="6">
        <f t="shared" si="106"/>
        <v>0.98232062382859553</v>
      </c>
      <c r="K1619" s="5">
        <v>19771.280839999999</v>
      </c>
      <c r="L1619" s="5">
        <v>23538.905429999999</v>
      </c>
      <c r="M1619" s="6">
        <f t="shared" si="107"/>
        <v>0.19056047104331153</v>
      </c>
    </row>
    <row r="1620" spans="1:13" x14ac:dyDescent="0.2">
      <c r="A1620" s="1" t="s">
        <v>33</v>
      </c>
      <c r="B1620" s="1" t="s">
        <v>106</v>
      </c>
      <c r="C1620" s="5">
        <v>10.8</v>
      </c>
      <c r="D1620" s="5">
        <v>0</v>
      </c>
      <c r="E1620" s="6">
        <f t="shared" si="104"/>
        <v>-1</v>
      </c>
      <c r="F1620" s="5">
        <v>207.16300000000001</v>
      </c>
      <c r="G1620" s="5">
        <v>30.175000000000001</v>
      </c>
      <c r="H1620" s="6">
        <f t="shared" si="105"/>
        <v>-0.85434175021601344</v>
      </c>
      <c r="I1620" s="5">
        <v>70.796000000000006</v>
      </c>
      <c r="J1620" s="6">
        <f t="shared" si="106"/>
        <v>-0.57377535453980455</v>
      </c>
      <c r="K1620" s="5">
        <v>1224.2585899999999</v>
      </c>
      <c r="L1620" s="5">
        <v>1165.65211</v>
      </c>
      <c r="M1620" s="6">
        <f t="shared" si="107"/>
        <v>-4.7870997580666264E-2</v>
      </c>
    </row>
    <row r="1621" spans="1:13" x14ac:dyDescent="0.2">
      <c r="A1621" s="2" t="s">
        <v>34</v>
      </c>
      <c r="B1621" s="2" t="s">
        <v>106</v>
      </c>
      <c r="C1621" s="7">
        <v>2120.34267</v>
      </c>
      <c r="D1621" s="7">
        <v>2090.0519800000002</v>
      </c>
      <c r="E1621" s="8">
        <f t="shared" si="104"/>
        <v>-1.4285752217588432E-2</v>
      </c>
      <c r="F1621" s="7">
        <v>69669.606400000004</v>
      </c>
      <c r="G1621" s="7">
        <v>40260.724759999997</v>
      </c>
      <c r="H1621" s="8">
        <f t="shared" si="105"/>
        <v>-0.42211924481318741</v>
      </c>
      <c r="I1621" s="7">
        <v>38186.225619999997</v>
      </c>
      <c r="J1621" s="8">
        <f t="shared" si="106"/>
        <v>5.4325849342740096E-2</v>
      </c>
      <c r="K1621" s="7">
        <v>641585.75564999995</v>
      </c>
      <c r="L1621" s="7">
        <v>482598.38770000002</v>
      </c>
      <c r="M1621" s="8">
        <f t="shared" si="107"/>
        <v>-0.24780376831921325</v>
      </c>
    </row>
    <row r="1622" spans="1:13" x14ac:dyDescent="0.2">
      <c r="A1622" s="1" t="s">
        <v>8</v>
      </c>
      <c r="B1622" s="1" t="s">
        <v>107</v>
      </c>
      <c r="C1622" s="5">
        <v>2.0667900000000001</v>
      </c>
      <c r="D1622" s="5">
        <v>14.808009999999999</v>
      </c>
      <c r="E1622" s="6">
        <f t="shared" si="104"/>
        <v>6.1647385559248873</v>
      </c>
      <c r="F1622" s="5">
        <v>475.95368999999999</v>
      </c>
      <c r="G1622" s="5">
        <v>173.96941000000001</v>
      </c>
      <c r="H1622" s="6">
        <f t="shared" si="105"/>
        <v>-0.63448248505017368</v>
      </c>
      <c r="I1622" s="5">
        <v>197.97971000000001</v>
      </c>
      <c r="J1622" s="6">
        <f t="shared" si="106"/>
        <v>-0.12127656919994478</v>
      </c>
      <c r="K1622" s="5">
        <v>5237.0591999999997</v>
      </c>
      <c r="L1622" s="5">
        <v>1990.5701200000001</v>
      </c>
      <c r="M1622" s="6">
        <f t="shared" si="107"/>
        <v>-0.61990688972925878</v>
      </c>
    </row>
    <row r="1623" spans="1:13" x14ac:dyDescent="0.2">
      <c r="A1623" s="1" t="s">
        <v>10</v>
      </c>
      <c r="B1623" s="1" t="s">
        <v>107</v>
      </c>
      <c r="C1623" s="5">
        <v>73.724220000000003</v>
      </c>
      <c r="D1623" s="5">
        <v>19.535640000000001</v>
      </c>
      <c r="E1623" s="6">
        <f t="shared" si="104"/>
        <v>-0.73501733894234489</v>
      </c>
      <c r="F1623" s="5">
        <v>1376.70137</v>
      </c>
      <c r="G1623" s="5">
        <v>1117.8573100000001</v>
      </c>
      <c r="H1623" s="6">
        <f t="shared" si="105"/>
        <v>-0.18801758002172975</v>
      </c>
      <c r="I1623" s="5">
        <v>1061.1985500000001</v>
      </c>
      <c r="J1623" s="6">
        <f t="shared" si="106"/>
        <v>5.3391290442302175E-2</v>
      </c>
      <c r="K1623" s="5">
        <v>10995.933230000001</v>
      </c>
      <c r="L1623" s="5">
        <v>11543.23408</v>
      </c>
      <c r="M1623" s="6">
        <f t="shared" si="107"/>
        <v>4.9773024131031463E-2</v>
      </c>
    </row>
    <row r="1624" spans="1:13" x14ac:dyDescent="0.2">
      <c r="A1624" s="1" t="s">
        <v>11</v>
      </c>
      <c r="B1624" s="1" t="s">
        <v>107</v>
      </c>
      <c r="C1624" s="5">
        <v>102.16911</v>
      </c>
      <c r="D1624" s="5">
        <v>225.56313</v>
      </c>
      <c r="E1624" s="6">
        <f t="shared" si="104"/>
        <v>1.2077429273877396</v>
      </c>
      <c r="F1624" s="5">
        <v>2923.22289</v>
      </c>
      <c r="G1624" s="5">
        <v>3207.58286</v>
      </c>
      <c r="H1624" s="6">
        <f t="shared" si="105"/>
        <v>9.7276184779738095E-2</v>
      </c>
      <c r="I1624" s="5">
        <v>3903.7583399999999</v>
      </c>
      <c r="J1624" s="6">
        <f t="shared" si="106"/>
        <v>-0.17833467632117816</v>
      </c>
      <c r="K1624" s="5">
        <v>29618.505000000001</v>
      </c>
      <c r="L1624" s="5">
        <v>33415.094279999998</v>
      </c>
      <c r="M1624" s="6">
        <f t="shared" si="107"/>
        <v>0.12818301531424336</v>
      </c>
    </row>
    <row r="1625" spans="1:13" x14ac:dyDescent="0.2">
      <c r="A1625" s="1" t="s">
        <v>12</v>
      </c>
      <c r="B1625" s="1" t="s">
        <v>107</v>
      </c>
      <c r="C1625" s="5">
        <v>36.55677</v>
      </c>
      <c r="D1625" s="5">
        <v>90.328919999999997</v>
      </c>
      <c r="E1625" s="6">
        <f t="shared" si="104"/>
        <v>1.4709218018988</v>
      </c>
      <c r="F1625" s="5">
        <v>2137.2006700000002</v>
      </c>
      <c r="G1625" s="5">
        <v>1402.54754</v>
      </c>
      <c r="H1625" s="6">
        <f t="shared" si="105"/>
        <v>-0.34374550799668246</v>
      </c>
      <c r="I1625" s="5">
        <v>1981.8978300000001</v>
      </c>
      <c r="J1625" s="6">
        <f t="shared" si="106"/>
        <v>-0.29232096691886489</v>
      </c>
      <c r="K1625" s="5">
        <v>12893.371999999999</v>
      </c>
      <c r="L1625" s="5">
        <v>10754.68388</v>
      </c>
      <c r="M1625" s="6">
        <f t="shared" si="107"/>
        <v>-0.16587500306358949</v>
      </c>
    </row>
    <row r="1626" spans="1:13" x14ac:dyDescent="0.2">
      <c r="A1626" s="1" t="s">
        <v>13</v>
      </c>
      <c r="B1626" s="1" t="s">
        <v>107</v>
      </c>
      <c r="C1626" s="5">
        <v>0</v>
      </c>
      <c r="D1626" s="5">
        <v>0</v>
      </c>
      <c r="E1626" s="6" t="str">
        <f t="shared" si="104"/>
        <v/>
      </c>
      <c r="F1626" s="5">
        <v>21.407810000000001</v>
      </c>
      <c r="G1626" s="5">
        <v>28.274260000000002</v>
      </c>
      <c r="H1626" s="6">
        <f t="shared" si="105"/>
        <v>0.32074509256201367</v>
      </c>
      <c r="I1626" s="5">
        <v>7.9</v>
      </c>
      <c r="J1626" s="6">
        <f t="shared" si="106"/>
        <v>2.5790202531645572</v>
      </c>
      <c r="K1626" s="5">
        <v>23.519649999999999</v>
      </c>
      <c r="L1626" s="5">
        <v>126.77376</v>
      </c>
      <c r="M1626" s="6">
        <f t="shared" si="107"/>
        <v>4.3901210264608528</v>
      </c>
    </row>
    <row r="1627" spans="1:13" x14ac:dyDescent="0.2">
      <c r="A1627" s="1" t="s">
        <v>14</v>
      </c>
      <c r="B1627" s="1" t="s">
        <v>107</v>
      </c>
      <c r="C1627" s="5">
        <v>316.11169000000001</v>
      </c>
      <c r="D1627" s="5">
        <v>606.57929000000001</v>
      </c>
      <c r="E1627" s="6">
        <f t="shared" si="104"/>
        <v>0.91887648950913525</v>
      </c>
      <c r="F1627" s="5">
        <v>10658.06919</v>
      </c>
      <c r="G1627" s="5">
        <v>7738.73459</v>
      </c>
      <c r="H1627" s="6">
        <f t="shared" si="105"/>
        <v>-0.27390839259507571</v>
      </c>
      <c r="I1627" s="5">
        <v>6337.7819499999996</v>
      </c>
      <c r="J1627" s="6">
        <f t="shared" si="106"/>
        <v>0.2210477815507681</v>
      </c>
      <c r="K1627" s="5">
        <v>90396.432809999998</v>
      </c>
      <c r="L1627" s="5">
        <v>68392.364079999999</v>
      </c>
      <c r="M1627" s="6">
        <f t="shared" si="107"/>
        <v>-0.24341744520217201</v>
      </c>
    </row>
    <row r="1628" spans="1:13" x14ac:dyDescent="0.2">
      <c r="A1628" s="1" t="s">
        <v>15</v>
      </c>
      <c r="B1628" s="1" t="s">
        <v>107</v>
      </c>
      <c r="C1628" s="5">
        <v>0</v>
      </c>
      <c r="D1628" s="5">
        <v>0</v>
      </c>
      <c r="E1628" s="6" t="str">
        <f t="shared" si="104"/>
        <v/>
      </c>
      <c r="F1628" s="5">
        <v>0</v>
      </c>
      <c r="G1628" s="5">
        <v>0.84884999999999999</v>
      </c>
      <c r="H1628" s="6" t="str">
        <f t="shared" si="105"/>
        <v/>
      </c>
      <c r="I1628" s="5">
        <v>0</v>
      </c>
      <c r="J1628" s="6" t="str">
        <f t="shared" si="106"/>
        <v/>
      </c>
      <c r="K1628" s="5">
        <v>6.3720699999999999</v>
      </c>
      <c r="L1628" s="5">
        <v>2.8871000000000002</v>
      </c>
      <c r="M1628" s="6">
        <f t="shared" si="107"/>
        <v>-0.5469133264386612</v>
      </c>
    </row>
    <row r="1629" spans="1:13" x14ac:dyDescent="0.2">
      <c r="A1629" s="1" t="s">
        <v>16</v>
      </c>
      <c r="B1629" s="1" t="s">
        <v>107</v>
      </c>
      <c r="C1629" s="5">
        <v>0</v>
      </c>
      <c r="D1629" s="5">
        <v>0</v>
      </c>
      <c r="E1629" s="6" t="str">
        <f t="shared" si="104"/>
        <v/>
      </c>
      <c r="F1629" s="5">
        <v>0</v>
      </c>
      <c r="G1629" s="5">
        <v>0</v>
      </c>
      <c r="H1629" s="6" t="str">
        <f t="shared" si="105"/>
        <v/>
      </c>
      <c r="I1629" s="5">
        <v>0</v>
      </c>
      <c r="J1629" s="6" t="str">
        <f t="shared" si="106"/>
        <v/>
      </c>
      <c r="K1629" s="5">
        <v>0.40573999999999999</v>
      </c>
      <c r="L1629" s="5">
        <v>0</v>
      </c>
      <c r="M1629" s="6">
        <f t="shared" si="107"/>
        <v>-1</v>
      </c>
    </row>
    <row r="1630" spans="1:13" x14ac:dyDescent="0.2">
      <c r="A1630" s="1" t="s">
        <v>17</v>
      </c>
      <c r="B1630" s="1" t="s">
        <v>107</v>
      </c>
      <c r="C1630" s="5">
        <v>0</v>
      </c>
      <c r="D1630" s="5">
        <v>0</v>
      </c>
      <c r="E1630" s="6" t="str">
        <f t="shared" si="104"/>
        <v/>
      </c>
      <c r="F1630" s="5">
        <v>264.84469999999999</v>
      </c>
      <c r="G1630" s="5">
        <v>106.12806</v>
      </c>
      <c r="H1630" s="6">
        <f t="shared" si="105"/>
        <v>-0.59928191879996084</v>
      </c>
      <c r="I1630" s="5">
        <v>74.030879999999996</v>
      </c>
      <c r="J1630" s="6">
        <f t="shared" si="106"/>
        <v>0.43356475027718178</v>
      </c>
      <c r="K1630" s="5">
        <v>1718.88014</v>
      </c>
      <c r="L1630" s="5">
        <v>1275.5640699999999</v>
      </c>
      <c r="M1630" s="6">
        <f t="shared" si="107"/>
        <v>-0.25790982144921404</v>
      </c>
    </row>
    <row r="1631" spans="1:13" x14ac:dyDescent="0.2">
      <c r="A1631" s="1" t="s">
        <v>18</v>
      </c>
      <c r="B1631" s="1" t="s">
        <v>107</v>
      </c>
      <c r="C1631" s="5">
        <v>716.91932999999995</v>
      </c>
      <c r="D1631" s="5">
        <v>2229.3310099999999</v>
      </c>
      <c r="E1631" s="6">
        <f t="shared" si="104"/>
        <v>2.1095981328889541</v>
      </c>
      <c r="F1631" s="5">
        <v>17016.052070000002</v>
      </c>
      <c r="G1631" s="5">
        <v>11932.02146</v>
      </c>
      <c r="H1631" s="6">
        <f t="shared" si="105"/>
        <v>-0.29877850567719855</v>
      </c>
      <c r="I1631" s="5">
        <v>13817.05377</v>
      </c>
      <c r="J1631" s="6">
        <f t="shared" si="106"/>
        <v>-0.13642794921250423</v>
      </c>
      <c r="K1631" s="5">
        <v>147491.31604000001</v>
      </c>
      <c r="L1631" s="5">
        <v>109160.01345</v>
      </c>
      <c r="M1631" s="6">
        <f t="shared" si="107"/>
        <v>-0.25988853865541794</v>
      </c>
    </row>
    <row r="1632" spans="1:13" x14ac:dyDescent="0.2">
      <c r="A1632" s="1" t="s">
        <v>19</v>
      </c>
      <c r="B1632" s="1" t="s">
        <v>107</v>
      </c>
      <c r="C1632" s="5">
        <v>66.2</v>
      </c>
      <c r="D1632" s="5">
        <v>0</v>
      </c>
      <c r="E1632" s="6">
        <f t="shared" si="104"/>
        <v>-1</v>
      </c>
      <c r="F1632" s="5">
        <v>350.50367999999997</v>
      </c>
      <c r="G1632" s="5">
        <v>101.88324</v>
      </c>
      <c r="H1632" s="6">
        <f t="shared" si="105"/>
        <v>-0.70932333720433405</v>
      </c>
      <c r="I1632" s="5">
        <v>66.821179999999998</v>
      </c>
      <c r="J1632" s="6">
        <f t="shared" si="106"/>
        <v>0.52471476858086019</v>
      </c>
      <c r="K1632" s="5">
        <v>3137.9966199999999</v>
      </c>
      <c r="L1632" s="5">
        <v>2685.76451</v>
      </c>
      <c r="M1632" s="6">
        <f t="shared" si="107"/>
        <v>-0.14411491303645829</v>
      </c>
    </row>
    <row r="1633" spans="1:13" x14ac:dyDescent="0.2">
      <c r="A1633" s="1" t="s">
        <v>20</v>
      </c>
      <c r="B1633" s="1" t="s">
        <v>107</v>
      </c>
      <c r="C1633" s="5">
        <v>61.187429999999999</v>
      </c>
      <c r="D1633" s="5">
        <v>29.04973</v>
      </c>
      <c r="E1633" s="6">
        <f t="shared" si="104"/>
        <v>-0.52523369587511681</v>
      </c>
      <c r="F1633" s="5">
        <v>1800.13112</v>
      </c>
      <c r="G1633" s="5">
        <v>1888.0504699999999</v>
      </c>
      <c r="H1633" s="6">
        <f t="shared" si="105"/>
        <v>4.884052557238161E-2</v>
      </c>
      <c r="I1633" s="5">
        <v>1448.96081</v>
      </c>
      <c r="J1633" s="6">
        <f t="shared" si="106"/>
        <v>0.30303763702208064</v>
      </c>
      <c r="K1633" s="5">
        <v>14717.628720000001</v>
      </c>
      <c r="L1633" s="5">
        <v>16053.88178</v>
      </c>
      <c r="M1633" s="6">
        <f t="shared" si="107"/>
        <v>9.0792687152390528E-2</v>
      </c>
    </row>
    <row r="1634" spans="1:13" x14ac:dyDescent="0.2">
      <c r="A1634" s="1" t="s">
        <v>21</v>
      </c>
      <c r="B1634" s="1" t="s">
        <v>107</v>
      </c>
      <c r="C1634" s="5">
        <v>338.09912000000003</v>
      </c>
      <c r="D1634" s="5">
        <v>419.28005999999999</v>
      </c>
      <c r="E1634" s="6">
        <f t="shared" si="104"/>
        <v>0.24010988256934818</v>
      </c>
      <c r="F1634" s="5">
        <v>10541.13839</v>
      </c>
      <c r="G1634" s="5">
        <v>9266.4989299999997</v>
      </c>
      <c r="H1634" s="6">
        <f t="shared" si="105"/>
        <v>-0.12092047488999913</v>
      </c>
      <c r="I1634" s="5">
        <v>7163.4718199999998</v>
      </c>
      <c r="J1634" s="6">
        <f t="shared" si="106"/>
        <v>0.2935765174825522</v>
      </c>
      <c r="K1634" s="5">
        <v>84110.448919999995</v>
      </c>
      <c r="L1634" s="5">
        <v>75676.304839999997</v>
      </c>
      <c r="M1634" s="6">
        <f t="shared" si="107"/>
        <v>-0.10027462923211794</v>
      </c>
    </row>
    <row r="1635" spans="1:13" x14ac:dyDescent="0.2">
      <c r="A1635" s="1" t="s">
        <v>22</v>
      </c>
      <c r="B1635" s="1" t="s">
        <v>107</v>
      </c>
      <c r="C1635" s="5">
        <v>0</v>
      </c>
      <c r="D1635" s="5">
        <v>0</v>
      </c>
      <c r="E1635" s="6" t="str">
        <f t="shared" si="104"/>
        <v/>
      </c>
      <c r="F1635" s="5">
        <v>0</v>
      </c>
      <c r="G1635" s="5">
        <v>6.8293400000000002</v>
      </c>
      <c r="H1635" s="6" t="str">
        <f t="shared" si="105"/>
        <v/>
      </c>
      <c r="I1635" s="5">
        <v>0</v>
      </c>
      <c r="J1635" s="6" t="str">
        <f t="shared" si="106"/>
        <v/>
      </c>
      <c r="K1635" s="5">
        <v>42.479559999999999</v>
      </c>
      <c r="L1635" s="5">
        <v>66.880830000000003</v>
      </c>
      <c r="M1635" s="6">
        <f t="shared" si="107"/>
        <v>0.57442379346678751</v>
      </c>
    </row>
    <row r="1636" spans="1:13" x14ac:dyDescent="0.2">
      <c r="A1636" s="1" t="s">
        <v>23</v>
      </c>
      <c r="B1636" s="1" t="s">
        <v>107</v>
      </c>
      <c r="C1636" s="5">
        <v>127.08</v>
      </c>
      <c r="D1636" s="5">
        <v>7.9420200000000003</v>
      </c>
      <c r="E1636" s="6">
        <f t="shared" si="104"/>
        <v>-0.93750377714825306</v>
      </c>
      <c r="F1636" s="5">
        <v>1336.2112099999999</v>
      </c>
      <c r="G1636" s="5">
        <v>345.98352</v>
      </c>
      <c r="H1636" s="6">
        <f t="shared" si="105"/>
        <v>-0.7410712337909513</v>
      </c>
      <c r="I1636" s="5">
        <v>927.81025999999997</v>
      </c>
      <c r="J1636" s="6">
        <f t="shared" si="106"/>
        <v>-0.62709668677300456</v>
      </c>
      <c r="K1636" s="5">
        <v>6807.9647400000003</v>
      </c>
      <c r="L1636" s="5">
        <v>6248.4189800000004</v>
      </c>
      <c r="M1636" s="6">
        <f t="shared" si="107"/>
        <v>-8.2189873386447676E-2</v>
      </c>
    </row>
    <row r="1637" spans="1:13" x14ac:dyDescent="0.2">
      <c r="A1637" s="1" t="s">
        <v>24</v>
      </c>
      <c r="B1637" s="1" t="s">
        <v>107</v>
      </c>
      <c r="C1637" s="5">
        <v>32.722929999999998</v>
      </c>
      <c r="D1637" s="5">
        <v>115.23747</v>
      </c>
      <c r="E1637" s="6">
        <f t="shared" si="104"/>
        <v>2.5216122150430906</v>
      </c>
      <c r="F1637" s="5">
        <v>3243.2461699999999</v>
      </c>
      <c r="G1637" s="5">
        <v>5048.0294999999996</v>
      </c>
      <c r="H1637" s="6">
        <f t="shared" si="105"/>
        <v>0.55647435791159805</v>
      </c>
      <c r="I1637" s="5">
        <v>4393.8719899999996</v>
      </c>
      <c r="J1637" s="6">
        <f t="shared" si="106"/>
        <v>0.14887951025628321</v>
      </c>
      <c r="K1637" s="5">
        <v>29795.686600000001</v>
      </c>
      <c r="L1637" s="5">
        <v>30562.973020000001</v>
      </c>
      <c r="M1637" s="6">
        <f t="shared" si="107"/>
        <v>2.5751593856541577E-2</v>
      </c>
    </row>
    <row r="1638" spans="1:13" x14ac:dyDescent="0.2">
      <c r="A1638" s="1" t="s">
        <v>25</v>
      </c>
      <c r="B1638" s="1" t="s">
        <v>107</v>
      </c>
      <c r="C1638" s="5">
        <v>0</v>
      </c>
      <c r="D1638" s="5">
        <v>0</v>
      </c>
      <c r="E1638" s="6" t="str">
        <f t="shared" si="104"/>
        <v/>
      </c>
      <c r="F1638" s="5">
        <v>22.004169999999998</v>
      </c>
      <c r="G1638" s="5">
        <v>35.513019999999997</v>
      </c>
      <c r="H1638" s="6">
        <f t="shared" si="105"/>
        <v>0.61392227018787793</v>
      </c>
      <c r="I1638" s="5">
        <v>0</v>
      </c>
      <c r="J1638" s="6" t="str">
        <f t="shared" si="106"/>
        <v/>
      </c>
      <c r="K1638" s="5">
        <v>172.2456</v>
      </c>
      <c r="L1638" s="5">
        <v>126.74821</v>
      </c>
      <c r="M1638" s="6">
        <f t="shared" si="107"/>
        <v>-0.26414253832899071</v>
      </c>
    </row>
    <row r="1639" spans="1:13" x14ac:dyDescent="0.2">
      <c r="A1639" s="1" t="s">
        <v>26</v>
      </c>
      <c r="B1639" s="1" t="s">
        <v>107</v>
      </c>
      <c r="C1639" s="5">
        <v>88.466200000000001</v>
      </c>
      <c r="D1639" s="5">
        <v>47.5535</v>
      </c>
      <c r="E1639" s="6">
        <f t="shared" si="104"/>
        <v>-0.4624670213030514</v>
      </c>
      <c r="F1639" s="5">
        <v>910.71615999999995</v>
      </c>
      <c r="G1639" s="5">
        <v>836.12991</v>
      </c>
      <c r="H1639" s="6">
        <f t="shared" si="105"/>
        <v>-8.1898458900740212E-2</v>
      </c>
      <c r="I1639" s="5">
        <v>568.61830999999995</v>
      </c>
      <c r="J1639" s="6">
        <f t="shared" si="106"/>
        <v>0.47045899735448216</v>
      </c>
      <c r="K1639" s="5">
        <v>6924.6148599999997</v>
      </c>
      <c r="L1639" s="5">
        <v>5389.0661899999996</v>
      </c>
      <c r="M1639" s="6">
        <f t="shared" si="107"/>
        <v>-0.22175221308987003</v>
      </c>
    </row>
    <row r="1640" spans="1:13" x14ac:dyDescent="0.2">
      <c r="A1640" s="1" t="s">
        <v>27</v>
      </c>
      <c r="B1640" s="1" t="s">
        <v>107</v>
      </c>
      <c r="C1640" s="5">
        <v>0</v>
      </c>
      <c r="D1640" s="5">
        <v>0</v>
      </c>
      <c r="E1640" s="6" t="str">
        <f t="shared" si="104"/>
        <v/>
      </c>
      <c r="F1640" s="5">
        <v>0</v>
      </c>
      <c r="G1640" s="5">
        <v>0</v>
      </c>
      <c r="H1640" s="6" t="str">
        <f t="shared" si="105"/>
        <v/>
      </c>
      <c r="I1640" s="5">
        <v>0</v>
      </c>
      <c r="J1640" s="6" t="str">
        <f t="shared" si="106"/>
        <v/>
      </c>
      <c r="K1640" s="5">
        <v>0.17879999999999999</v>
      </c>
      <c r="L1640" s="5">
        <v>0</v>
      </c>
      <c r="M1640" s="6">
        <f t="shared" si="107"/>
        <v>-1</v>
      </c>
    </row>
    <row r="1641" spans="1:13" x14ac:dyDescent="0.2">
      <c r="A1641" s="1" t="s">
        <v>28</v>
      </c>
      <c r="B1641" s="1" t="s">
        <v>107</v>
      </c>
      <c r="C1641" s="5">
        <v>128.70769999999999</v>
      </c>
      <c r="D1641" s="5">
        <v>379.04973000000001</v>
      </c>
      <c r="E1641" s="6">
        <f t="shared" si="104"/>
        <v>1.9450431481566373</v>
      </c>
      <c r="F1641" s="5">
        <v>4646.3547099999996</v>
      </c>
      <c r="G1641" s="5">
        <v>3823.4755399999999</v>
      </c>
      <c r="H1641" s="6">
        <f t="shared" si="105"/>
        <v>-0.17710209860409043</v>
      </c>
      <c r="I1641" s="5">
        <v>4498.0765199999996</v>
      </c>
      <c r="J1641" s="6">
        <f t="shared" si="106"/>
        <v>-0.14997543438856387</v>
      </c>
      <c r="K1641" s="5">
        <v>44983.90436</v>
      </c>
      <c r="L1641" s="5">
        <v>37046.793740000001</v>
      </c>
      <c r="M1641" s="6">
        <f t="shared" si="107"/>
        <v>-0.17644334641298354</v>
      </c>
    </row>
    <row r="1642" spans="1:13" x14ac:dyDescent="0.2">
      <c r="A1642" s="1" t="s">
        <v>29</v>
      </c>
      <c r="B1642" s="1" t="s">
        <v>107</v>
      </c>
      <c r="C1642" s="5">
        <v>0</v>
      </c>
      <c r="D1642" s="5">
        <v>0</v>
      </c>
      <c r="E1642" s="6" t="str">
        <f t="shared" si="104"/>
        <v/>
      </c>
      <c r="F1642" s="5">
        <v>0</v>
      </c>
      <c r="G1642" s="5">
        <v>0</v>
      </c>
      <c r="H1642" s="6" t="str">
        <f t="shared" si="105"/>
        <v/>
      </c>
      <c r="I1642" s="5">
        <v>0</v>
      </c>
      <c r="J1642" s="6" t="str">
        <f t="shared" si="106"/>
        <v/>
      </c>
      <c r="K1642" s="5">
        <v>708.92759000000001</v>
      </c>
      <c r="L1642" s="5">
        <v>8.8704000000000001</v>
      </c>
      <c r="M1642" s="6">
        <f t="shared" si="107"/>
        <v>-0.98748757965534961</v>
      </c>
    </row>
    <row r="1643" spans="1:13" x14ac:dyDescent="0.2">
      <c r="A1643" s="1" t="s">
        <v>31</v>
      </c>
      <c r="B1643" s="1" t="s">
        <v>107</v>
      </c>
      <c r="C1643" s="5">
        <v>1037.0429099999999</v>
      </c>
      <c r="D1643" s="5">
        <v>948.66701999999998</v>
      </c>
      <c r="E1643" s="6">
        <f t="shared" si="104"/>
        <v>-8.521912560011613E-2</v>
      </c>
      <c r="F1643" s="5">
        <v>8405.2153199999993</v>
      </c>
      <c r="G1643" s="5">
        <v>8602.5639800000008</v>
      </c>
      <c r="H1643" s="6">
        <f t="shared" si="105"/>
        <v>2.3479310462209746E-2</v>
      </c>
      <c r="I1643" s="5">
        <v>7442.0063300000002</v>
      </c>
      <c r="J1643" s="6">
        <f t="shared" si="106"/>
        <v>0.15594687756735626</v>
      </c>
      <c r="K1643" s="5">
        <v>86957.271940000006</v>
      </c>
      <c r="L1643" s="5">
        <v>75071.329029999994</v>
      </c>
      <c r="M1643" s="6">
        <f t="shared" si="107"/>
        <v>-0.13668716422246141</v>
      </c>
    </row>
    <row r="1644" spans="1:13" x14ac:dyDescent="0.2">
      <c r="A1644" s="1" t="s">
        <v>32</v>
      </c>
      <c r="B1644" s="1" t="s">
        <v>107</v>
      </c>
      <c r="C1644" s="5">
        <v>0</v>
      </c>
      <c r="D1644" s="5">
        <v>0</v>
      </c>
      <c r="E1644" s="6" t="str">
        <f t="shared" si="104"/>
        <v/>
      </c>
      <c r="F1644" s="5">
        <v>0</v>
      </c>
      <c r="G1644" s="5">
        <v>0</v>
      </c>
      <c r="H1644" s="6" t="str">
        <f t="shared" si="105"/>
        <v/>
      </c>
      <c r="I1644" s="5">
        <v>0</v>
      </c>
      <c r="J1644" s="6" t="str">
        <f t="shared" si="106"/>
        <v/>
      </c>
      <c r="K1644" s="5">
        <v>57.132100000000001</v>
      </c>
      <c r="L1644" s="5">
        <v>18.165559999999999</v>
      </c>
      <c r="M1644" s="6">
        <f t="shared" si="107"/>
        <v>-0.68204284456548947</v>
      </c>
    </row>
    <row r="1645" spans="1:13" x14ac:dyDescent="0.2">
      <c r="A1645" s="1" t="s">
        <v>33</v>
      </c>
      <c r="B1645" s="1" t="s">
        <v>107</v>
      </c>
      <c r="C1645" s="5">
        <v>0</v>
      </c>
      <c r="D1645" s="5">
        <v>0</v>
      </c>
      <c r="E1645" s="6" t="str">
        <f t="shared" si="104"/>
        <v/>
      </c>
      <c r="F1645" s="5">
        <v>0</v>
      </c>
      <c r="G1645" s="5">
        <v>0</v>
      </c>
      <c r="H1645" s="6" t="str">
        <f t="shared" si="105"/>
        <v/>
      </c>
      <c r="I1645" s="5">
        <v>0</v>
      </c>
      <c r="J1645" s="6" t="str">
        <f t="shared" si="106"/>
        <v/>
      </c>
      <c r="K1645" s="5">
        <v>23.230399999999999</v>
      </c>
      <c r="L1645" s="5">
        <v>0</v>
      </c>
      <c r="M1645" s="6">
        <f t="shared" si="107"/>
        <v>-1</v>
      </c>
    </row>
    <row r="1646" spans="1:13" x14ac:dyDescent="0.2">
      <c r="A1646" s="2" t="s">
        <v>34</v>
      </c>
      <c r="B1646" s="2" t="s">
        <v>107</v>
      </c>
      <c r="C1646" s="7">
        <v>3127.0542</v>
      </c>
      <c r="D1646" s="7">
        <v>5132.9255300000004</v>
      </c>
      <c r="E1646" s="8">
        <f t="shared" si="104"/>
        <v>0.64145716757963456</v>
      </c>
      <c r="F1646" s="7">
        <v>66128.973320000005</v>
      </c>
      <c r="G1646" s="7">
        <v>55671.201710000001</v>
      </c>
      <c r="H1646" s="8">
        <f t="shared" si="105"/>
        <v>-0.1581420530966744</v>
      </c>
      <c r="I1646" s="7">
        <v>53891.238250000002</v>
      </c>
      <c r="J1646" s="8">
        <f t="shared" si="106"/>
        <v>3.3028809836263218E-2</v>
      </c>
      <c r="K1646" s="7">
        <v>576914.18588999996</v>
      </c>
      <c r="L1646" s="7">
        <v>485727.39847000001</v>
      </c>
      <c r="M1646" s="8">
        <f t="shared" si="107"/>
        <v>-0.15805953406974549</v>
      </c>
    </row>
    <row r="1647" spans="1:13" x14ac:dyDescent="0.2">
      <c r="A1647" s="1" t="s">
        <v>8</v>
      </c>
      <c r="B1647" s="1" t="s">
        <v>108</v>
      </c>
      <c r="C1647" s="5">
        <v>0</v>
      </c>
      <c r="D1647" s="5">
        <v>0</v>
      </c>
      <c r="E1647" s="6" t="str">
        <f t="shared" si="104"/>
        <v/>
      </c>
      <c r="F1647" s="5">
        <v>0</v>
      </c>
      <c r="G1647" s="5">
        <v>20.936499999999999</v>
      </c>
      <c r="H1647" s="6" t="str">
        <f t="shared" si="105"/>
        <v/>
      </c>
      <c r="I1647" s="5">
        <v>0</v>
      </c>
      <c r="J1647" s="6" t="str">
        <f t="shared" si="106"/>
        <v/>
      </c>
      <c r="K1647" s="5">
        <v>42.25</v>
      </c>
      <c r="L1647" s="5">
        <v>56.5565</v>
      </c>
      <c r="M1647" s="6">
        <f t="shared" si="107"/>
        <v>0.33861538461538454</v>
      </c>
    </row>
    <row r="1648" spans="1:13" x14ac:dyDescent="0.2">
      <c r="A1648" s="1" t="s">
        <v>10</v>
      </c>
      <c r="B1648" s="1" t="s">
        <v>108</v>
      </c>
      <c r="C1648" s="5">
        <v>0.13134999999999999</v>
      </c>
      <c r="D1648" s="5">
        <v>0.1464</v>
      </c>
      <c r="E1648" s="6">
        <f t="shared" si="104"/>
        <v>0.11457936810049496</v>
      </c>
      <c r="F1648" s="5">
        <v>23.40465</v>
      </c>
      <c r="G1648" s="5">
        <v>2.8770099999999998</v>
      </c>
      <c r="H1648" s="6">
        <f t="shared" si="105"/>
        <v>-0.8770752820486527</v>
      </c>
      <c r="I1648" s="5">
        <v>0.20299</v>
      </c>
      <c r="J1648" s="6">
        <f t="shared" si="106"/>
        <v>13.173161239469923</v>
      </c>
      <c r="K1648" s="5">
        <v>56.687809999999999</v>
      </c>
      <c r="L1648" s="5">
        <v>160.87539000000001</v>
      </c>
      <c r="M1648" s="6">
        <f t="shared" si="107"/>
        <v>1.8379185930802411</v>
      </c>
    </row>
    <row r="1649" spans="1:13" x14ac:dyDescent="0.2">
      <c r="A1649" s="1" t="s">
        <v>11</v>
      </c>
      <c r="B1649" s="1" t="s">
        <v>108</v>
      </c>
      <c r="C1649" s="5">
        <v>0</v>
      </c>
      <c r="D1649" s="5">
        <v>0</v>
      </c>
      <c r="E1649" s="6" t="str">
        <f t="shared" si="104"/>
        <v/>
      </c>
      <c r="F1649" s="5">
        <v>0</v>
      </c>
      <c r="G1649" s="5">
        <v>138.61000000000001</v>
      </c>
      <c r="H1649" s="6" t="str">
        <f t="shared" si="105"/>
        <v/>
      </c>
      <c r="I1649" s="5">
        <v>0</v>
      </c>
      <c r="J1649" s="6" t="str">
        <f t="shared" si="106"/>
        <v/>
      </c>
      <c r="K1649" s="5">
        <v>98.472440000000006</v>
      </c>
      <c r="L1649" s="5">
        <v>322.53649999999999</v>
      </c>
      <c r="M1649" s="6">
        <f t="shared" si="107"/>
        <v>2.27539868007739</v>
      </c>
    </row>
    <row r="1650" spans="1:13" x14ac:dyDescent="0.2">
      <c r="A1650" s="1" t="s">
        <v>12</v>
      </c>
      <c r="B1650" s="1" t="s">
        <v>108</v>
      </c>
      <c r="C1650" s="5">
        <v>0</v>
      </c>
      <c r="D1650" s="5">
        <v>0</v>
      </c>
      <c r="E1650" s="6" t="str">
        <f t="shared" si="104"/>
        <v/>
      </c>
      <c r="F1650" s="5">
        <v>0</v>
      </c>
      <c r="G1650" s="5">
        <v>0</v>
      </c>
      <c r="H1650" s="6" t="str">
        <f t="shared" si="105"/>
        <v/>
      </c>
      <c r="I1650" s="5">
        <v>0</v>
      </c>
      <c r="J1650" s="6" t="str">
        <f t="shared" si="106"/>
        <v/>
      </c>
      <c r="K1650" s="5">
        <v>2.4115000000000002</v>
      </c>
      <c r="L1650" s="5">
        <v>0</v>
      </c>
      <c r="M1650" s="6">
        <f t="shared" si="107"/>
        <v>-1</v>
      </c>
    </row>
    <row r="1651" spans="1:13" x14ac:dyDescent="0.2">
      <c r="A1651" s="1" t="s">
        <v>13</v>
      </c>
      <c r="B1651" s="1" t="s">
        <v>108</v>
      </c>
      <c r="C1651" s="5">
        <v>0</v>
      </c>
      <c r="D1651" s="5">
        <v>0</v>
      </c>
      <c r="E1651" s="6" t="str">
        <f t="shared" si="104"/>
        <v/>
      </c>
      <c r="F1651" s="5">
        <v>0</v>
      </c>
      <c r="G1651" s="5">
        <v>0</v>
      </c>
      <c r="H1651" s="6" t="str">
        <f t="shared" si="105"/>
        <v/>
      </c>
      <c r="I1651" s="5">
        <v>0</v>
      </c>
      <c r="J1651" s="6" t="str">
        <f t="shared" si="106"/>
        <v/>
      </c>
      <c r="K1651" s="5">
        <v>8.2523199999999992</v>
      </c>
      <c r="L1651" s="5">
        <v>2.7050000000000001E-2</v>
      </c>
      <c r="M1651" s="6">
        <f t="shared" si="107"/>
        <v>-0.99672213389689202</v>
      </c>
    </row>
    <row r="1652" spans="1:13" x14ac:dyDescent="0.2">
      <c r="A1652" s="1" t="s">
        <v>14</v>
      </c>
      <c r="B1652" s="1" t="s">
        <v>108</v>
      </c>
      <c r="C1652" s="5">
        <v>62.466999999999999</v>
      </c>
      <c r="D1652" s="5">
        <v>4</v>
      </c>
      <c r="E1652" s="6">
        <f t="shared" si="104"/>
        <v>-0.93596619014839832</v>
      </c>
      <c r="F1652" s="5">
        <v>158.80440999999999</v>
      </c>
      <c r="G1652" s="5">
        <v>62.969050000000003</v>
      </c>
      <c r="H1652" s="6">
        <f t="shared" si="105"/>
        <v>-0.6034804700952574</v>
      </c>
      <c r="I1652" s="5">
        <v>24.27366</v>
      </c>
      <c r="J1652" s="6">
        <f t="shared" si="106"/>
        <v>1.5941308397662324</v>
      </c>
      <c r="K1652" s="5">
        <v>955.15470000000005</v>
      </c>
      <c r="L1652" s="5">
        <v>756.88148000000001</v>
      </c>
      <c r="M1652" s="6">
        <f t="shared" si="107"/>
        <v>-0.20758231101202773</v>
      </c>
    </row>
    <row r="1653" spans="1:13" x14ac:dyDescent="0.2">
      <c r="A1653" s="1" t="s">
        <v>18</v>
      </c>
      <c r="B1653" s="1" t="s">
        <v>108</v>
      </c>
      <c r="C1653" s="5">
        <v>0.22203999999999999</v>
      </c>
      <c r="D1653" s="5">
        <v>6.25E-2</v>
      </c>
      <c r="E1653" s="6">
        <f t="shared" si="104"/>
        <v>-0.71851918573230045</v>
      </c>
      <c r="F1653" s="5">
        <v>468.88794999999999</v>
      </c>
      <c r="G1653" s="5">
        <v>100.13793</v>
      </c>
      <c r="H1653" s="6">
        <f t="shared" si="105"/>
        <v>-0.78643526667725205</v>
      </c>
      <c r="I1653" s="5">
        <v>288.73644999999999</v>
      </c>
      <c r="J1653" s="6">
        <f t="shared" si="106"/>
        <v>-0.65318569927697046</v>
      </c>
      <c r="K1653" s="5">
        <v>5702.6163500000002</v>
      </c>
      <c r="L1653" s="5">
        <v>2281.1108100000001</v>
      </c>
      <c r="M1653" s="6">
        <f t="shared" si="107"/>
        <v>-0.59998872973455419</v>
      </c>
    </row>
    <row r="1654" spans="1:13" x14ac:dyDescent="0.2">
      <c r="A1654" s="1" t="s">
        <v>19</v>
      </c>
      <c r="B1654" s="1" t="s">
        <v>108</v>
      </c>
      <c r="C1654" s="5">
        <v>0</v>
      </c>
      <c r="D1654" s="5">
        <v>0</v>
      </c>
      <c r="E1654" s="6" t="str">
        <f t="shared" si="104"/>
        <v/>
      </c>
      <c r="F1654" s="5">
        <v>0</v>
      </c>
      <c r="G1654" s="5">
        <v>0</v>
      </c>
      <c r="H1654" s="6" t="str">
        <f t="shared" si="105"/>
        <v/>
      </c>
      <c r="I1654" s="5">
        <v>0</v>
      </c>
      <c r="J1654" s="6" t="str">
        <f t="shared" si="106"/>
        <v/>
      </c>
      <c r="K1654" s="5">
        <v>377.57643000000002</v>
      </c>
      <c r="L1654" s="5">
        <v>2254.74613</v>
      </c>
      <c r="M1654" s="6">
        <f t="shared" si="107"/>
        <v>4.9716283932235914</v>
      </c>
    </row>
    <row r="1655" spans="1:13" x14ac:dyDescent="0.2">
      <c r="A1655" s="1" t="s">
        <v>20</v>
      </c>
      <c r="B1655" s="1" t="s">
        <v>108</v>
      </c>
      <c r="C1655" s="5">
        <v>0</v>
      </c>
      <c r="D1655" s="5">
        <v>0</v>
      </c>
      <c r="E1655" s="6" t="str">
        <f t="shared" si="104"/>
        <v/>
      </c>
      <c r="F1655" s="5">
        <v>0</v>
      </c>
      <c r="G1655" s="5">
        <v>2.835</v>
      </c>
      <c r="H1655" s="6" t="str">
        <f t="shared" si="105"/>
        <v/>
      </c>
      <c r="I1655" s="5">
        <v>0</v>
      </c>
      <c r="J1655" s="6" t="str">
        <f t="shared" si="106"/>
        <v/>
      </c>
      <c r="K1655" s="5">
        <v>0.6</v>
      </c>
      <c r="L1655" s="5">
        <v>6.4626900000000003</v>
      </c>
      <c r="M1655" s="6">
        <f t="shared" si="107"/>
        <v>9.7711500000000004</v>
      </c>
    </row>
    <row r="1656" spans="1:13" x14ac:dyDescent="0.2">
      <c r="A1656" s="1" t="s">
        <v>21</v>
      </c>
      <c r="B1656" s="1" t="s">
        <v>108</v>
      </c>
      <c r="C1656" s="5">
        <v>0</v>
      </c>
      <c r="D1656" s="5">
        <v>0</v>
      </c>
      <c r="E1656" s="6" t="str">
        <f t="shared" si="104"/>
        <v/>
      </c>
      <c r="F1656" s="5">
        <v>3.1078999999999999</v>
      </c>
      <c r="G1656" s="5">
        <v>4.8783599999999998</v>
      </c>
      <c r="H1656" s="6">
        <f t="shared" si="105"/>
        <v>0.56966440361658988</v>
      </c>
      <c r="I1656" s="5">
        <v>0.1</v>
      </c>
      <c r="J1656" s="6">
        <f t="shared" si="106"/>
        <v>47.783599999999993</v>
      </c>
      <c r="K1656" s="5">
        <v>53.491950000000003</v>
      </c>
      <c r="L1656" s="5">
        <v>26.166969999999999</v>
      </c>
      <c r="M1656" s="6">
        <f t="shared" si="107"/>
        <v>-0.51082415204530784</v>
      </c>
    </row>
    <row r="1657" spans="1:13" x14ac:dyDescent="0.2">
      <c r="A1657" s="1" t="s">
        <v>23</v>
      </c>
      <c r="B1657" s="1" t="s">
        <v>108</v>
      </c>
      <c r="C1657" s="5">
        <v>24.342759999999998</v>
      </c>
      <c r="D1657" s="5">
        <v>0</v>
      </c>
      <c r="E1657" s="6">
        <f t="shared" si="104"/>
        <v>-1</v>
      </c>
      <c r="F1657" s="5">
        <v>552.58267999999998</v>
      </c>
      <c r="G1657" s="5">
        <v>166.81703999999999</v>
      </c>
      <c r="H1657" s="6">
        <f t="shared" si="105"/>
        <v>-0.69811388225197357</v>
      </c>
      <c r="I1657" s="5">
        <v>219.77198999999999</v>
      </c>
      <c r="J1657" s="6">
        <f t="shared" si="106"/>
        <v>-0.24095404514469743</v>
      </c>
      <c r="K1657" s="5">
        <v>2535.4738200000002</v>
      </c>
      <c r="L1657" s="5">
        <v>2391.2241600000002</v>
      </c>
      <c r="M1657" s="6">
        <f t="shared" si="107"/>
        <v>-5.6892585071140589E-2</v>
      </c>
    </row>
    <row r="1658" spans="1:13" x14ac:dyDescent="0.2">
      <c r="A1658" s="1" t="s">
        <v>24</v>
      </c>
      <c r="B1658" s="1" t="s">
        <v>108</v>
      </c>
      <c r="C1658" s="5">
        <v>0</v>
      </c>
      <c r="D1658" s="5">
        <v>0</v>
      </c>
      <c r="E1658" s="6" t="str">
        <f t="shared" si="104"/>
        <v/>
      </c>
      <c r="F1658" s="5">
        <v>0</v>
      </c>
      <c r="G1658" s="5">
        <v>42.540950000000002</v>
      </c>
      <c r="H1658" s="6" t="str">
        <f t="shared" si="105"/>
        <v/>
      </c>
      <c r="I1658" s="5">
        <v>0.44375999999999999</v>
      </c>
      <c r="J1658" s="6">
        <f t="shared" si="106"/>
        <v>94.864769244636747</v>
      </c>
      <c r="K1658" s="5">
        <v>114.6808</v>
      </c>
      <c r="L1658" s="5">
        <v>128.72465</v>
      </c>
      <c r="M1658" s="6">
        <f t="shared" si="107"/>
        <v>0.12246034209736933</v>
      </c>
    </row>
    <row r="1659" spans="1:13" x14ac:dyDescent="0.2">
      <c r="A1659" s="1" t="s">
        <v>25</v>
      </c>
      <c r="B1659" s="1" t="s">
        <v>108</v>
      </c>
      <c r="C1659" s="5">
        <v>210.00309999999999</v>
      </c>
      <c r="D1659" s="5">
        <v>197.18564000000001</v>
      </c>
      <c r="E1659" s="6">
        <f t="shared" si="104"/>
        <v>-6.1034622822234486E-2</v>
      </c>
      <c r="F1659" s="5">
        <v>1298.7580499999999</v>
      </c>
      <c r="G1659" s="5">
        <v>902.56970000000001</v>
      </c>
      <c r="H1659" s="6">
        <f t="shared" si="105"/>
        <v>-0.30505169919832253</v>
      </c>
      <c r="I1659" s="5">
        <v>989.27733999999998</v>
      </c>
      <c r="J1659" s="6">
        <f t="shared" si="106"/>
        <v>-8.7647453847472079E-2</v>
      </c>
      <c r="K1659" s="5">
        <v>10860.948350000001</v>
      </c>
      <c r="L1659" s="5">
        <v>9954.4805300000007</v>
      </c>
      <c r="M1659" s="6">
        <f t="shared" si="107"/>
        <v>-8.3461203459272437E-2</v>
      </c>
    </row>
    <row r="1660" spans="1:13" x14ac:dyDescent="0.2">
      <c r="A1660" s="1" t="s">
        <v>26</v>
      </c>
      <c r="B1660" s="1" t="s">
        <v>108</v>
      </c>
      <c r="C1660" s="5">
        <v>0.63438000000000005</v>
      </c>
      <c r="D1660" s="5">
        <v>0.1</v>
      </c>
      <c r="E1660" s="6">
        <f t="shared" si="104"/>
        <v>-0.84236577445695016</v>
      </c>
      <c r="F1660" s="5">
        <v>2.6093299999999999</v>
      </c>
      <c r="G1660" s="5">
        <v>159.84339</v>
      </c>
      <c r="H1660" s="6">
        <f t="shared" si="105"/>
        <v>60.258403498216019</v>
      </c>
      <c r="I1660" s="5">
        <v>71.033460000000005</v>
      </c>
      <c r="J1660" s="6">
        <f t="shared" si="106"/>
        <v>1.2502548798833675</v>
      </c>
      <c r="K1660" s="5">
        <v>36.199289999999998</v>
      </c>
      <c r="L1660" s="5">
        <v>351.64150000000001</v>
      </c>
      <c r="M1660" s="6">
        <f t="shared" si="107"/>
        <v>8.7140441152298855</v>
      </c>
    </row>
    <row r="1661" spans="1:13" x14ac:dyDescent="0.2">
      <c r="A1661" s="1" t="s">
        <v>27</v>
      </c>
      <c r="B1661" s="1" t="s">
        <v>108</v>
      </c>
      <c r="C1661" s="5">
        <v>0</v>
      </c>
      <c r="D1661" s="5">
        <v>0</v>
      </c>
      <c r="E1661" s="6" t="str">
        <f t="shared" si="104"/>
        <v/>
      </c>
      <c r="F1661" s="5">
        <v>89.626999999999995</v>
      </c>
      <c r="G1661" s="5">
        <v>100.93608999999999</v>
      </c>
      <c r="H1661" s="6">
        <f t="shared" si="105"/>
        <v>0.12617949948118312</v>
      </c>
      <c r="I1661" s="5">
        <v>3</v>
      </c>
      <c r="J1661" s="6">
        <f t="shared" si="106"/>
        <v>32.645363333333329</v>
      </c>
      <c r="K1661" s="5">
        <v>253.99995999999999</v>
      </c>
      <c r="L1661" s="5">
        <v>670.44908999999996</v>
      </c>
      <c r="M1661" s="6">
        <f t="shared" si="107"/>
        <v>1.6395637621360253</v>
      </c>
    </row>
    <row r="1662" spans="1:13" x14ac:dyDescent="0.2">
      <c r="A1662" s="1" t="s">
        <v>28</v>
      </c>
      <c r="B1662" s="1" t="s">
        <v>108</v>
      </c>
      <c r="C1662" s="5">
        <v>0</v>
      </c>
      <c r="D1662" s="5">
        <v>0</v>
      </c>
      <c r="E1662" s="6" t="str">
        <f t="shared" si="104"/>
        <v/>
      </c>
      <c r="F1662" s="5">
        <v>0</v>
      </c>
      <c r="G1662" s="5">
        <v>35.79</v>
      </c>
      <c r="H1662" s="6" t="str">
        <f t="shared" si="105"/>
        <v/>
      </c>
      <c r="I1662" s="5">
        <v>0</v>
      </c>
      <c r="J1662" s="6" t="str">
        <f t="shared" si="106"/>
        <v/>
      </c>
      <c r="K1662" s="5">
        <v>0</v>
      </c>
      <c r="L1662" s="5">
        <v>35.79</v>
      </c>
      <c r="M1662" s="6" t="str">
        <f t="shared" si="107"/>
        <v/>
      </c>
    </row>
    <row r="1663" spans="1:13" x14ac:dyDescent="0.2">
      <c r="A1663" s="1" t="s">
        <v>29</v>
      </c>
      <c r="B1663" s="1" t="s">
        <v>108</v>
      </c>
      <c r="C1663" s="5">
        <v>0</v>
      </c>
      <c r="D1663" s="5">
        <v>0</v>
      </c>
      <c r="E1663" s="6" t="str">
        <f t="shared" si="104"/>
        <v/>
      </c>
      <c r="F1663" s="5">
        <v>23.367599999999999</v>
      </c>
      <c r="G1663" s="5">
        <v>0</v>
      </c>
      <c r="H1663" s="6">
        <f t="shared" si="105"/>
        <v>-1</v>
      </c>
      <c r="I1663" s="5">
        <v>2.2363</v>
      </c>
      <c r="J1663" s="6">
        <f t="shared" si="106"/>
        <v>-1</v>
      </c>
      <c r="K1663" s="5">
        <v>77.302700000000002</v>
      </c>
      <c r="L1663" s="5">
        <v>37.641390000000001</v>
      </c>
      <c r="M1663" s="6">
        <f t="shared" si="107"/>
        <v>-0.51306500290416768</v>
      </c>
    </row>
    <row r="1664" spans="1:13" x14ac:dyDescent="0.2">
      <c r="A1664" s="1" t="s">
        <v>31</v>
      </c>
      <c r="B1664" s="1" t="s">
        <v>108</v>
      </c>
      <c r="C1664" s="5">
        <v>0</v>
      </c>
      <c r="D1664" s="5">
        <v>0</v>
      </c>
      <c r="E1664" s="6" t="str">
        <f t="shared" si="104"/>
        <v/>
      </c>
      <c r="F1664" s="5">
        <v>0</v>
      </c>
      <c r="G1664" s="5">
        <v>0</v>
      </c>
      <c r="H1664" s="6" t="str">
        <f t="shared" si="105"/>
        <v/>
      </c>
      <c r="I1664" s="5">
        <v>0</v>
      </c>
      <c r="J1664" s="6" t="str">
        <f t="shared" si="106"/>
        <v/>
      </c>
      <c r="K1664" s="5">
        <v>0</v>
      </c>
      <c r="L1664" s="5">
        <v>0</v>
      </c>
      <c r="M1664" s="6" t="str">
        <f t="shared" si="107"/>
        <v/>
      </c>
    </row>
    <row r="1665" spans="1:13" x14ac:dyDescent="0.2">
      <c r="A1665" s="1" t="s">
        <v>32</v>
      </c>
      <c r="B1665" s="1" t="s">
        <v>108</v>
      </c>
      <c r="C1665" s="5">
        <v>0</v>
      </c>
      <c r="D1665" s="5">
        <v>0</v>
      </c>
      <c r="E1665" s="6" t="str">
        <f t="shared" si="104"/>
        <v/>
      </c>
      <c r="F1665" s="5">
        <v>0</v>
      </c>
      <c r="G1665" s="5">
        <v>0</v>
      </c>
      <c r="H1665" s="6" t="str">
        <f t="shared" si="105"/>
        <v/>
      </c>
      <c r="I1665" s="5">
        <v>0</v>
      </c>
      <c r="J1665" s="6" t="str">
        <f t="shared" si="106"/>
        <v/>
      </c>
      <c r="K1665" s="5">
        <v>2.3472</v>
      </c>
      <c r="L1665" s="5">
        <v>30.18224</v>
      </c>
      <c r="M1665" s="6">
        <f t="shared" si="107"/>
        <v>11.858827539195637</v>
      </c>
    </row>
    <row r="1666" spans="1:13" x14ac:dyDescent="0.2">
      <c r="A1666" s="2" t="s">
        <v>34</v>
      </c>
      <c r="B1666" s="2" t="s">
        <v>108</v>
      </c>
      <c r="C1666" s="7">
        <v>297.80063000000001</v>
      </c>
      <c r="D1666" s="7">
        <v>201.49454</v>
      </c>
      <c r="E1666" s="8">
        <f t="shared" si="104"/>
        <v>-0.32339115602273916</v>
      </c>
      <c r="F1666" s="7">
        <v>2621.14957</v>
      </c>
      <c r="G1666" s="7">
        <v>1741.7410199999999</v>
      </c>
      <c r="H1666" s="8">
        <f t="shared" si="105"/>
        <v>-0.33550490977895631</v>
      </c>
      <c r="I1666" s="7">
        <v>1599.0759499999999</v>
      </c>
      <c r="J1666" s="8">
        <f t="shared" si="106"/>
        <v>8.9217194467842598E-2</v>
      </c>
      <c r="K1666" s="7">
        <v>21178.465619999999</v>
      </c>
      <c r="L1666" s="7">
        <v>19504.377079999998</v>
      </c>
      <c r="M1666" s="8">
        <f t="shared" si="107"/>
        <v>-7.9046734075912783E-2</v>
      </c>
    </row>
    <row r="1667" spans="1:13" x14ac:dyDescent="0.2">
      <c r="A1667" s="1" t="s">
        <v>8</v>
      </c>
      <c r="B1667" s="1" t="s">
        <v>109</v>
      </c>
      <c r="C1667" s="5">
        <v>6.5799999999999999E-3</v>
      </c>
      <c r="D1667" s="5">
        <v>36.001719999999999</v>
      </c>
      <c r="E1667" s="6">
        <f t="shared" si="104"/>
        <v>5470.3860182370818</v>
      </c>
      <c r="F1667" s="5">
        <v>241.02107000000001</v>
      </c>
      <c r="G1667" s="5">
        <v>289.04653999999999</v>
      </c>
      <c r="H1667" s="6">
        <f t="shared" si="105"/>
        <v>0.19925838848860811</v>
      </c>
      <c r="I1667" s="5">
        <v>231.77520000000001</v>
      </c>
      <c r="J1667" s="6">
        <f t="shared" si="106"/>
        <v>0.2470986542132203</v>
      </c>
      <c r="K1667" s="5">
        <v>3381.7761</v>
      </c>
      <c r="L1667" s="5">
        <v>2149.1213899999998</v>
      </c>
      <c r="M1667" s="6">
        <f t="shared" si="107"/>
        <v>-0.36449920797535951</v>
      </c>
    </row>
    <row r="1668" spans="1:13" x14ac:dyDescent="0.2">
      <c r="A1668" s="1" t="s">
        <v>10</v>
      </c>
      <c r="B1668" s="1" t="s">
        <v>109</v>
      </c>
      <c r="C1668" s="5">
        <v>43.617330000000003</v>
      </c>
      <c r="D1668" s="5">
        <v>20.6</v>
      </c>
      <c r="E1668" s="6">
        <f t="shared" si="104"/>
        <v>-0.52771065996015798</v>
      </c>
      <c r="F1668" s="5">
        <v>988.66609000000005</v>
      </c>
      <c r="G1668" s="5">
        <v>503.71453000000002</v>
      </c>
      <c r="H1668" s="6">
        <f t="shared" si="105"/>
        <v>-0.49051096715575626</v>
      </c>
      <c r="I1668" s="5">
        <v>623.25320999999997</v>
      </c>
      <c r="J1668" s="6">
        <f t="shared" si="106"/>
        <v>-0.19179793714981419</v>
      </c>
      <c r="K1668" s="5">
        <v>8713.7813399999995</v>
      </c>
      <c r="L1668" s="5">
        <v>5221.61661</v>
      </c>
      <c r="M1668" s="6">
        <f t="shared" si="107"/>
        <v>-0.40076341071005117</v>
      </c>
    </row>
    <row r="1669" spans="1:13" x14ac:dyDescent="0.2">
      <c r="A1669" s="1" t="s">
        <v>11</v>
      </c>
      <c r="B1669" s="1" t="s">
        <v>109</v>
      </c>
      <c r="C1669" s="5">
        <v>7.7123499999999998</v>
      </c>
      <c r="D1669" s="5">
        <v>0</v>
      </c>
      <c r="E1669" s="6">
        <f t="shared" si="104"/>
        <v>-1</v>
      </c>
      <c r="F1669" s="5">
        <v>170.43508</v>
      </c>
      <c r="G1669" s="5">
        <v>97.601680000000002</v>
      </c>
      <c r="H1669" s="6">
        <f t="shared" si="105"/>
        <v>-0.42733808086926706</v>
      </c>
      <c r="I1669" s="5">
        <v>199.06084999999999</v>
      </c>
      <c r="J1669" s="6">
        <f t="shared" si="106"/>
        <v>-0.509689223169699</v>
      </c>
      <c r="K1669" s="5">
        <v>2159.5068799999999</v>
      </c>
      <c r="L1669" s="5">
        <v>1731.80386</v>
      </c>
      <c r="M1669" s="6">
        <f t="shared" si="107"/>
        <v>-0.19805587282963411</v>
      </c>
    </row>
    <row r="1670" spans="1:13" x14ac:dyDescent="0.2">
      <c r="A1670" s="1" t="s">
        <v>12</v>
      </c>
      <c r="B1670" s="1" t="s">
        <v>109</v>
      </c>
      <c r="C1670" s="5">
        <v>0</v>
      </c>
      <c r="D1670" s="5">
        <v>0</v>
      </c>
      <c r="E1670" s="6" t="str">
        <f t="shared" si="104"/>
        <v/>
      </c>
      <c r="F1670" s="5">
        <v>39.102589999999999</v>
      </c>
      <c r="G1670" s="5">
        <v>33.299190000000003</v>
      </c>
      <c r="H1670" s="6">
        <f t="shared" si="105"/>
        <v>-0.14841472137779099</v>
      </c>
      <c r="I1670" s="5">
        <v>15.73545</v>
      </c>
      <c r="J1670" s="6">
        <f t="shared" si="106"/>
        <v>1.1161892414897574</v>
      </c>
      <c r="K1670" s="5">
        <v>186.68678</v>
      </c>
      <c r="L1670" s="5">
        <v>149.42284000000001</v>
      </c>
      <c r="M1670" s="6">
        <f t="shared" si="107"/>
        <v>-0.19960674237350917</v>
      </c>
    </row>
    <row r="1671" spans="1:13" x14ac:dyDescent="0.2">
      <c r="A1671" s="1" t="s">
        <v>13</v>
      </c>
      <c r="B1671" s="1" t="s">
        <v>109</v>
      </c>
      <c r="C1671" s="5">
        <v>0</v>
      </c>
      <c r="D1671" s="5">
        <v>0</v>
      </c>
      <c r="E1671" s="6" t="str">
        <f t="shared" si="104"/>
        <v/>
      </c>
      <c r="F1671" s="5">
        <v>0</v>
      </c>
      <c r="G1671" s="5">
        <v>6.3376900000000003</v>
      </c>
      <c r="H1671" s="6" t="str">
        <f t="shared" si="105"/>
        <v/>
      </c>
      <c r="I1671" s="5">
        <v>0</v>
      </c>
      <c r="J1671" s="6" t="str">
        <f t="shared" si="106"/>
        <v/>
      </c>
      <c r="K1671" s="5">
        <v>24.875150000000001</v>
      </c>
      <c r="L1671" s="5">
        <v>14.15859</v>
      </c>
      <c r="M1671" s="6">
        <f t="shared" si="107"/>
        <v>-0.43081388453938974</v>
      </c>
    </row>
    <row r="1672" spans="1:13" x14ac:dyDescent="0.2">
      <c r="A1672" s="1" t="s">
        <v>14</v>
      </c>
      <c r="B1672" s="1" t="s">
        <v>109</v>
      </c>
      <c r="C1672" s="5">
        <v>2.61951</v>
      </c>
      <c r="D1672" s="5">
        <v>0</v>
      </c>
      <c r="E1672" s="6">
        <f t="shared" si="104"/>
        <v>-1</v>
      </c>
      <c r="F1672" s="5">
        <v>81.971950000000007</v>
      </c>
      <c r="G1672" s="5">
        <v>143.53996000000001</v>
      </c>
      <c r="H1672" s="6">
        <f t="shared" si="105"/>
        <v>0.75108631672175652</v>
      </c>
      <c r="I1672" s="5">
        <v>835.76002000000005</v>
      </c>
      <c r="J1672" s="6">
        <f t="shared" si="106"/>
        <v>-0.82825218176863735</v>
      </c>
      <c r="K1672" s="5">
        <v>2998.1769300000001</v>
      </c>
      <c r="L1672" s="5">
        <v>2966.1964400000002</v>
      </c>
      <c r="M1672" s="6">
        <f t="shared" si="107"/>
        <v>-1.0666645347044201E-2</v>
      </c>
    </row>
    <row r="1673" spans="1:13" x14ac:dyDescent="0.2">
      <c r="A1673" s="1" t="s">
        <v>15</v>
      </c>
      <c r="B1673" s="1" t="s">
        <v>109</v>
      </c>
      <c r="C1673" s="5">
        <v>7706.2222300000003</v>
      </c>
      <c r="D1673" s="5">
        <v>7304.5829400000002</v>
      </c>
      <c r="E1673" s="6">
        <f t="shared" si="104"/>
        <v>-5.2118830473955824E-2</v>
      </c>
      <c r="F1673" s="5">
        <v>78250.00129</v>
      </c>
      <c r="G1673" s="5">
        <v>107806.33336</v>
      </c>
      <c r="H1673" s="6">
        <f t="shared" si="105"/>
        <v>0.37771669754307302</v>
      </c>
      <c r="I1673" s="5">
        <v>77311.708719999995</v>
      </c>
      <c r="J1673" s="6">
        <f t="shared" si="106"/>
        <v>0.39443733872759768</v>
      </c>
      <c r="K1673" s="5">
        <v>539006.66202000005</v>
      </c>
      <c r="L1673" s="5">
        <v>742576.55781000003</v>
      </c>
      <c r="M1673" s="6">
        <f t="shared" si="107"/>
        <v>0.37767602913680953</v>
      </c>
    </row>
    <row r="1674" spans="1:13" x14ac:dyDescent="0.2">
      <c r="A1674" s="1" t="s">
        <v>16</v>
      </c>
      <c r="B1674" s="1" t="s">
        <v>109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0</v>
      </c>
      <c r="H1674" s="6" t="str">
        <f t="shared" si="105"/>
        <v/>
      </c>
      <c r="I1674" s="5">
        <v>9</v>
      </c>
      <c r="J1674" s="6">
        <f t="shared" si="106"/>
        <v>-1</v>
      </c>
      <c r="K1674" s="5">
        <v>2303.6844500000002</v>
      </c>
      <c r="L1674" s="5">
        <v>11.7346</v>
      </c>
      <c r="M1674" s="6">
        <f t="shared" si="107"/>
        <v>-0.99490615999947385</v>
      </c>
    </row>
    <row r="1675" spans="1:13" x14ac:dyDescent="0.2">
      <c r="A1675" s="1" t="s">
        <v>17</v>
      </c>
      <c r="B1675" s="1" t="s">
        <v>109</v>
      </c>
      <c r="C1675" s="5">
        <v>0</v>
      </c>
      <c r="D1675" s="5">
        <v>0</v>
      </c>
      <c r="E1675" s="6" t="str">
        <f t="shared" si="104"/>
        <v/>
      </c>
      <c r="F1675" s="5">
        <v>5.6945800000000002</v>
      </c>
      <c r="G1675" s="5">
        <v>0</v>
      </c>
      <c r="H1675" s="6">
        <f t="shared" si="105"/>
        <v>-1</v>
      </c>
      <c r="I1675" s="5">
        <v>0</v>
      </c>
      <c r="J1675" s="6" t="str">
        <f t="shared" si="106"/>
        <v/>
      </c>
      <c r="K1675" s="5">
        <v>20.322929999999999</v>
      </c>
      <c r="L1675" s="5">
        <v>44.425519999999999</v>
      </c>
      <c r="M1675" s="6">
        <f t="shared" si="107"/>
        <v>1.1859800727552572</v>
      </c>
    </row>
    <row r="1676" spans="1:13" x14ac:dyDescent="0.2">
      <c r="A1676" s="1" t="s">
        <v>18</v>
      </c>
      <c r="B1676" s="1" t="s">
        <v>109</v>
      </c>
      <c r="C1676" s="5">
        <v>0</v>
      </c>
      <c r="D1676" s="5">
        <v>0</v>
      </c>
      <c r="E1676" s="6" t="str">
        <f t="shared" si="104"/>
        <v/>
      </c>
      <c r="F1676" s="5">
        <v>393.93383</v>
      </c>
      <c r="G1676" s="5">
        <v>323.17187999999999</v>
      </c>
      <c r="H1676" s="6">
        <f t="shared" si="105"/>
        <v>-0.17962902551425963</v>
      </c>
      <c r="I1676" s="5">
        <v>475.92538999999999</v>
      </c>
      <c r="J1676" s="6">
        <f t="shared" si="106"/>
        <v>-0.32096104391488756</v>
      </c>
      <c r="K1676" s="5">
        <v>3395.3038000000001</v>
      </c>
      <c r="L1676" s="5">
        <v>3011.6248099999998</v>
      </c>
      <c r="M1676" s="6">
        <f t="shared" si="107"/>
        <v>-0.11300284528294646</v>
      </c>
    </row>
    <row r="1677" spans="1:13" x14ac:dyDescent="0.2">
      <c r="A1677" s="1" t="s">
        <v>19</v>
      </c>
      <c r="B1677" s="1" t="s">
        <v>109</v>
      </c>
      <c r="C1677" s="5">
        <v>10.28909</v>
      </c>
      <c r="D1677" s="5">
        <v>16</v>
      </c>
      <c r="E1677" s="6">
        <f t="shared" si="104"/>
        <v>0.55504519836059352</v>
      </c>
      <c r="F1677" s="5">
        <v>722.13612000000001</v>
      </c>
      <c r="G1677" s="5">
        <v>274.85852999999997</v>
      </c>
      <c r="H1677" s="6">
        <f t="shared" si="105"/>
        <v>-0.6193812739902832</v>
      </c>
      <c r="I1677" s="5">
        <v>493.73144000000002</v>
      </c>
      <c r="J1677" s="6">
        <f t="shared" si="106"/>
        <v>-0.44330357005419796</v>
      </c>
      <c r="K1677" s="5">
        <v>6525.1628499999997</v>
      </c>
      <c r="L1677" s="5">
        <v>4481.1221400000004</v>
      </c>
      <c r="M1677" s="6">
        <f t="shared" si="107"/>
        <v>-0.31325512588547877</v>
      </c>
    </row>
    <row r="1678" spans="1:13" x14ac:dyDescent="0.2">
      <c r="A1678" s="1" t="s">
        <v>20</v>
      </c>
      <c r="B1678" s="1" t="s">
        <v>109</v>
      </c>
      <c r="C1678" s="5">
        <v>1.9075</v>
      </c>
      <c r="D1678" s="5">
        <v>28.931290000000001</v>
      </c>
      <c r="E1678" s="6">
        <f t="shared" si="104"/>
        <v>14.167124508519004</v>
      </c>
      <c r="F1678" s="5">
        <v>505.11939999999998</v>
      </c>
      <c r="G1678" s="5">
        <v>550.09352000000001</v>
      </c>
      <c r="H1678" s="6">
        <f t="shared" si="105"/>
        <v>8.9036611937692411E-2</v>
      </c>
      <c r="I1678" s="5">
        <v>370.43383999999998</v>
      </c>
      <c r="J1678" s="6">
        <f t="shared" si="106"/>
        <v>0.48499802285881888</v>
      </c>
      <c r="K1678" s="5">
        <v>4388.2416999999996</v>
      </c>
      <c r="L1678" s="5">
        <v>3934.2046599999999</v>
      </c>
      <c r="M1678" s="6">
        <f t="shared" si="107"/>
        <v>-0.10346673475164314</v>
      </c>
    </row>
    <row r="1679" spans="1:13" x14ac:dyDescent="0.2">
      <c r="A1679" s="1" t="s">
        <v>21</v>
      </c>
      <c r="B1679" s="1" t="s">
        <v>109</v>
      </c>
      <c r="C1679" s="5">
        <v>74.114850000000004</v>
      </c>
      <c r="D1679" s="5">
        <v>27.3919</v>
      </c>
      <c r="E1679" s="6">
        <f t="shared" ref="E1679:E1740" si="108">IF(C1679=0,"",(D1679/C1679-1))</f>
        <v>-0.63041279851473764</v>
      </c>
      <c r="F1679" s="5">
        <v>1557.4800299999999</v>
      </c>
      <c r="G1679" s="5">
        <v>1005.54513</v>
      </c>
      <c r="H1679" s="6">
        <f t="shared" ref="H1679:H1740" si="109">IF(F1679=0,"",(G1679/F1679-1))</f>
        <v>-0.35437687120778039</v>
      </c>
      <c r="I1679" s="5">
        <v>1167.4257700000001</v>
      </c>
      <c r="J1679" s="6">
        <f t="shared" ref="J1679:J1740" si="110">IF(I1679=0,"",(G1679/I1679-1))</f>
        <v>-0.13866461077007075</v>
      </c>
      <c r="K1679" s="5">
        <v>13744.65554</v>
      </c>
      <c r="L1679" s="5">
        <v>10701.441489999999</v>
      </c>
      <c r="M1679" s="6">
        <f t="shared" ref="M1679:M1740" si="111">IF(K1679=0,"",(L1679/K1679-1))</f>
        <v>-0.22141071787092603</v>
      </c>
    </row>
    <row r="1680" spans="1:13" x14ac:dyDescent="0.2">
      <c r="A1680" s="1" t="s">
        <v>22</v>
      </c>
      <c r="B1680" s="1" t="s">
        <v>109</v>
      </c>
      <c r="C1680" s="5">
        <v>27.664000000000001</v>
      </c>
      <c r="D1680" s="5">
        <v>0</v>
      </c>
      <c r="E1680" s="6">
        <f t="shared" si="108"/>
        <v>-1</v>
      </c>
      <c r="F1680" s="5">
        <v>452.70693999999997</v>
      </c>
      <c r="G1680" s="5">
        <v>118.7033</v>
      </c>
      <c r="H1680" s="6">
        <f t="shared" si="109"/>
        <v>-0.73779217963833288</v>
      </c>
      <c r="I1680" s="5">
        <v>116.63518000000001</v>
      </c>
      <c r="J1680" s="6">
        <f t="shared" si="110"/>
        <v>1.7731528343335023E-2</v>
      </c>
      <c r="K1680" s="5">
        <v>2695.2727300000001</v>
      </c>
      <c r="L1680" s="5">
        <v>1314.2610400000001</v>
      </c>
      <c r="M1680" s="6">
        <f t="shared" si="111"/>
        <v>-0.51238291198827957</v>
      </c>
    </row>
    <row r="1681" spans="1:13" x14ac:dyDescent="0.2">
      <c r="A1681" s="1" t="s">
        <v>23</v>
      </c>
      <c r="B1681" s="1" t="s">
        <v>109</v>
      </c>
      <c r="C1681" s="5">
        <v>16.423269999999999</v>
      </c>
      <c r="D1681" s="5">
        <v>15.851760000000001</v>
      </c>
      <c r="E1681" s="6">
        <f t="shared" si="108"/>
        <v>-3.4798794637121544E-2</v>
      </c>
      <c r="F1681" s="5">
        <v>678.50775999999996</v>
      </c>
      <c r="G1681" s="5">
        <v>515.44910000000004</v>
      </c>
      <c r="H1681" s="6">
        <f t="shared" si="109"/>
        <v>-0.24031952117983135</v>
      </c>
      <c r="I1681" s="5">
        <v>1112.3725999999999</v>
      </c>
      <c r="J1681" s="6">
        <f t="shared" si="110"/>
        <v>-0.53662190169013502</v>
      </c>
      <c r="K1681" s="5">
        <v>6649.3266400000002</v>
      </c>
      <c r="L1681" s="5">
        <v>6688.3793999999998</v>
      </c>
      <c r="M1681" s="6">
        <f t="shared" si="111"/>
        <v>5.8731901911799334E-3</v>
      </c>
    </row>
    <row r="1682" spans="1:13" x14ac:dyDescent="0.2">
      <c r="A1682" s="1" t="s">
        <v>24</v>
      </c>
      <c r="B1682" s="1" t="s">
        <v>109</v>
      </c>
      <c r="C1682" s="5">
        <v>14.701000000000001</v>
      </c>
      <c r="D1682" s="5">
        <v>0</v>
      </c>
      <c r="E1682" s="6">
        <f t="shared" si="108"/>
        <v>-1</v>
      </c>
      <c r="F1682" s="5">
        <v>233.21707000000001</v>
      </c>
      <c r="G1682" s="5">
        <v>574.30354999999997</v>
      </c>
      <c r="H1682" s="6">
        <f t="shared" si="109"/>
        <v>1.4625279358839385</v>
      </c>
      <c r="I1682" s="5">
        <v>424.02873</v>
      </c>
      <c r="J1682" s="6">
        <f t="shared" si="110"/>
        <v>0.35439773149333531</v>
      </c>
      <c r="K1682" s="5">
        <v>6711.2262000000001</v>
      </c>
      <c r="L1682" s="5">
        <v>4615.0884599999999</v>
      </c>
      <c r="M1682" s="6">
        <f t="shared" si="111"/>
        <v>-0.31233304876536572</v>
      </c>
    </row>
    <row r="1683" spans="1:13" x14ac:dyDescent="0.2">
      <c r="A1683" s="1" t="s">
        <v>25</v>
      </c>
      <c r="B1683" s="1" t="s">
        <v>109</v>
      </c>
      <c r="C1683" s="5">
        <v>63.464739999999999</v>
      </c>
      <c r="D1683" s="5">
        <v>0</v>
      </c>
      <c r="E1683" s="6">
        <f t="shared" si="108"/>
        <v>-1</v>
      </c>
      <c r="F1683" s="5">
        <v>132.41076000000001</v>
      </c>
      <c r="G1683" s="5">
        <v>23.413799999999998</v>
      </c>
      <c r="H1683" s="6">
        <f t="shared" si="109"/>
        <v>-0.82317298080609158</v>
      </c>
      <c r="I1683" s="5">
        <v>35.745660000000001</v>
      </c>
      <c r="J1683" s="6">
        <f t="shared" si="110"/>
        <v>-0.34498901405093663</v>
      </c>
      <c r="K1683" s="5">
        <v>596.71884</v>
      </c>
      <c r="L1683" s="5">
        <v>514.95565999999997</v>
      </c>
      <c r="M1683" s="6">
        <f t="shared" si="111"/>
        <v>-0.13702128124528468</v>
      </c>
    </row>
    <row r="1684" spans="1:13" x14ac:dyDescent="0.2">
      <c r="A1684" s="1" t="s">
        <v>26</v>
      </c>
      <c r="B1684" s="1" t="s">
        <v>109</v>
      </c>
      <c r="C1684" s="5">
        <v>0</v>
      </c>
      <c r="D1684" s="5">
        <v>1.28346</v>
      </c>
      <c r="E1684" s="6" t="str">
        <f t="shared" si="108"/>
        <v/>
      </c>
      <c r="F1684" s="5">
        <v>140.19882999999999</v>
      </c>
      <c r="G1684" s="5">
        <v>145.82168999999999</v>
      </c>
      <c r="H1684" s="6">
        <f t="shared" si="109"/>
        <v>4.0106326136958526E-2</v>
      </c>
      <c r="I1684" s="5">
        <v>39.576090000000001</v>
      </c>
      <c r="J1684" s="6">
        <f t="shared" si="110"/>
        <v>2.6845906202457086</v>
      </c>
      <c r="K1684" s="5">
        <v>2532.8627799999999</v>
      </c>
      <c r="L1684" s="5">
        <v>1532.09843</v>
      </c>
      <c r="M1684" s="6">
        <f t="shared" si="111"/>
        <v>-0.39511194917554904</v>
      </c>
    </row>
    <row r="1685" spans="1:13" x14ac:dyDescent="0.2">
      <c r="A1685" s="1" t="s">
        <v>27</v>
      </c>
      <c r="B1685" s="1" t="s">
        <v>109</v>
      </c>
      <c r="C1685" s="5">
        <v>0</v>
      </c>
      <c r="D1685" s="5">
        <v>0</v>
      </c>
      <c r="E1685" s="6" t="str">
        <f t="shared" si="108"/>
        <v/>
      </c>
      <c r="F1685" s="5">
        <v>1.31</v>
      </c>
      <c r="G1685" s="5">
        <v>0.38890000000000002</v>
      </c>
      <c r="H1685" s="6">
        <f t="shared" si="109"/>
        <v>-0.7031297709923664</v>
      </c>
      <c r="I1685" s="5">
        <v>0.33200000000000002</v>
      </c>
      <c r="J1685" s="6">
        <f t="shared" si="110"/>
        <v>0.17138554216867474</v>
      </c>
      <c r="K1685" s="5">
        <v>121.41501</v>
      </c>
      <c r="L1685" s="5">
        <v>1.8444</v>
      </c>
      <c r="M1685" s="6">
        <f t="shared" si="111"/>
        <v>-0.98480912697696932</v>
      </c>
    </row>
    <row r="1686" spans="1:13" x14ac:dyDescent="0.2">
      <c r="A1686" s="1" t="s">
        <v>28</v>
      </c>
      <c r="B1686" s="1" t="s">
        <v>109</v>
      </c>
      <c r="C1686" s="5">
        <v>63.319600000000001</v>
      </c>
      <c r="D1686" s="5">
        <v>392.74930000000001</v>
      </c>
      <c r="E1686" s="6">
        <f t="shared" si="108"/>
        <v>5.2026497324683039</v>
      </c>
      <c r="F1686" s="5">
        <v>3786.3800799999999</v>
      </c>
      <c r="G1686" s="5">
        <v>1441.11573</v>
      </c>
      <c r="H1686" s="6">
        <f t="shared" si="109"/>
        <v>-0.61939485747558654</v>
      </c>
      <c r="I1686" s="5">
        <v>1132.9860200000001</v>
      </c>
      <c r="J1686" s="6">
        <f t="shared" si="110"/>
        <v>0.2719624995902421</v>
      </c>
      <c r="K1686" s="5">
        <v>28647.679649999998</v>
      </c>
      <c r="L1686" s="5">
        <v>12007.060810000001</v>
      </c>
      <c r="M1686" s="6">
        <f t="shared" si="111"/>
        <v>-0.58087143682507625</v>
      </c>
    </row>
    <row r="1687" spans="1:13" x14ac:dyDescent="0.2">
      <c r="A1687" s="1" t="s">
        <v>29</v>
      </c>
      <c r="B1687" s="1" t="s">
        <v>109</v>
      </c>
      <c r="C1687" s="5">
        <v>42.9542</v>
      </c>
      <c r="D1687" s="5">
        <v>4.5403399999999996</v>
      </c>
      <c r="E1687" s="6">
        <f t="shared" si="108"/>
        <v>-0.89429811287371197</v>
      </c>
      <c r="F1687" s="5">
        <v>127.31592999999999</v>
      </c>
      <c r="G1687" s="5">
        <v>423.43383999999998</v>
      </c>
      <c r="H1687" s="6">
        <f t="shared" si="109"/>
        <v>2.3258512112349177</v>
      </c>
      <c r="I1687" s="5">
        <v>81.52449</v>
      </c>
      <c r="J1687" s="6">
        <f t="shared" si="110"/>
        <v>4.193946506135763</v>
      </c>
      <c r="K1687" s="5">
        <v>26185.21227</v>
      </c>
      <c r="L1687" s="5">
        <v>2906.1112400000002</v>
      </c>
      <c r="M1687" s="6">
        <f t="shared" si="111"/>
        <v>-0.88901708299957194</v>
      </c>
    </row>
    <row r="1688" spans="1:13" x14ac:dyDescent="0.2">
      <c r="A1688" s="1" t="s">
        <v>30</v>
      </c>
      <c r="B1688" s="1" t="s">
        <v>109</v>
      </c>
      <c r="C1688" s="5">
        <v>0</v>
      </c>
      <c r="D1688" s="5">
        <v>0</v>
      </c>
      <c r="E1688" s="6" t="str">
        <f t="shared" si="108"/>
        <v/>
      </c>
      <c r="F1688" s="5">
        <v>0</v>
      </c>
      <c r="G1688" s="5">
        <v>0</v>
      </c>
      <c r="H1688" s="6" t="str">
        <f t="shared" si="109"/>
        <v/>
      </c>
      <c r="I1688" s="5">
        <v>72.931939999999997</v>
      </c>
      <c r="J1688" s="6">
        <f t="shared" si="110"/>
        <v>-1</v>
      </c>
      <c r="K1688" s="5">
        <v>72.283159999999995</v>
      </c>
      <c r="L1688" s="5">
        <v>111.92944</v>
      </c>
      <c r="M1688" s="6">
        <f t="shared" si="111"/>
        <v>0.54848570538421404</v>
      </c>
    </row>
    <row r="1689" spans="1:13" x14ac:dyDescent="0.2">
      <c r="A1689" s="1" t="s">
        <v>31</v>
      </c>
      <c r="B1689" s="1" t="s">
        <v>109</v>
      </c>
      <c r="C1689" s="5">
        <v>3.2712500000000002</v>
      </c>
      <c r="D1689" s="5">
        <v>0</v>
      </c>
      <c r="E1689" s="6">
        <f t="shared" si="108"/>
        <v>-1</v>
      </c>
      <c r="F1689" s="5">
        <v>82.323809999999995</v>
      </c>
      <c r="G1689" s="5">
        <v>44.762869999999999</v>
      </c>
      <c r="H1689" s="6">
        <f t="shared" si="109"/>
        <v>-0.45625852350613993</v>
      </c>
      <c r="I1689" s="5">
        <v>20.329499999999999</v>
      </c>
      <c r="J1689" s="6">
        <f t="shared" si="110"/>
        <v>1.2018677291620552</v>
      </c>
      <c r="K1689" s="5">
        <v>613.30673000000002</v>
      </c>
      <c r="L1689" s="5">
        <v>616.48850000000004</v>
      </c>
      <c r="M1689" s="6">
        <f t="shared" si="111"/>
        <v>5.1878935031415274E-3</v>
      </c>
    </row>
    <row r="1690" spans="1:13" x14ac:dyDescent="0.2">
      <c r="A1690" s="1" t="s">
        <v>41</v>
      </c>
      <c r="B1690" s="1" t="s">
        <v>109</v>
      </c>
      <c r="C1690" s="5">
        <v>0</v>
      </c>
      <c r="D1690" s="5">
        <v>0</v>
      </c>
      <c r="E1690" s="6" t="str">
        <f t="shared" si="108"/>
        <v/>
      </c>
      <c r="F1690" s="5">
        <v>1.06</v>
      </c>
      <c r="G1690" s="5">
        <v>145.92500000000001</v>
      </c>
      <c r="H1690" s="6">
        <f t="shared" si="109"/>
        <v>136.66509433962264</v>
      </c>
      <c r="I1690" s="5">
        <v>162.864</v>
      </c>
      <c r="J1690" s="6">
        <f t="shared" si="110"/>
        <v>-0.1040070242656449</v>
      </c>
      <c r="K1690" s="5">
        <v>276.21573000000001</v>
      </c>
      <c r="L1690" s="5">
        <v>1195.3930600000001</v>
      </c>
      <c r="M1690" s="6">
        <f t="shared" si="111"/>
        <v>3.3277515730186691</v>
      </c>
    </row>
    <row r="1691" spans="1:13" x14ac:dyDescent="0.2">
      <c r="A1691" s="1" t="s">
        <v>32</v>
      </c>
      <c r="B1691" s="1" t="s">
        <v>109</v>
      </c>
      <c r="C1691" s="5">
        <v>1468.7876000000001</v>
      </c>
      <c r="D1691" s="5">
        <v>926.02290000000005</v>
      </c>
      <c r="E1691" s="6">
        <f t="shared" si="108"/>
        <v>-0.36953246337319301</v>
      </c>
      <c r="F1691" s="5">
        <v>20367.56191</v>
      </c>
      <c r="G1691" s="5">
        <v>12568.55161</v>
      </c>
      <c r="H1691" s="6">
        <f t="shared" si="109"/>
        <v>-0.38291329784400296</v>
      </c>
      <c r="I1691" s="5">
        <v>14445.45161</v>
      </c>
      <c r="J1691" s="6">
        <f t="shared" si="110"/>
        <v>-0.1299301711481764</v>
      </c>
      <c r="K1691" s="5">
        <v>222123.32842000001</v>
      </c>
      <c r="L1691" s="5">
        <v>183660.17150999999</v>
      </c>
      <c r="M1691" s="6">
        <f t="shared" si="111"/>
        <v>-0.1731612666872715</v>
      </c>
    </row>
    <row r="1692" spans="1:13" x14ac:dyDescent="0.2">
      <c r="A1692" s="1" t="s">
        <v>33</v>
      </c>
      <c r="B1692" s="1" t="s">
        <v>109</v>
      </c>
      <c r="C1692" s="5">
        <v>0.51390000000000002</v>
      </c>
      <c r="D1692" s="5">
        <v>0</v>
      </c>
      <c r="E1692" s="6">
        <f t="shared" si="108"/>
        <v>-1</v>
      </c>
      <c r="F1692" s="5">
        <v>53.433619999999998</v>
      </c>
      <c r="G1692" s="5">
        <v>5.1276299999999999</v>
      </c>
      <c r="H1692" s="6">
        <f t="shared" si="109"/>
        <v>-0.90403738320555482</v>
      </c>
      <c r="I1692" s="5">
        <v>13.78936</v>
      </c>
      <c r="J1692" s="6">
        <f t="shared" si="110"/>
        <v>-0.62814590379829083</v>
      </c>
      <c r="K1692" s="5">
        <v>247.04248000000001</v>
      </c>
      <c r="L1692" s="5">
        <v>154.32500999999999</v>
      </c>
      <c r="M1692" s="6">
        <f t="shared" si="111"/>
        <v>-0.37530982525758327</v>
      </c>
    </row>
    <row r="1693" spans="1:13" x14ac:dyDescent="0.2">
      <c r="A1693" s="2" t="s">
        <v>34</v>
      </c>
      <c r="B1693" s="2" t="s">
        <v>109</v>
      </c>
      <c r="C1693" s="7">
        <v>9630.0047599999998</v>
      </c>
      <c r="D1693" s="7">
        <v>8773.9556100000009</v>
      </c>
      <c r="E1693" s="8">
        <f t="shared" si="108"/>
        <v>-8.8893948791776034E-2</v>
      </c>
      <c r="F1693" s="7">
        <v>109653.87085000001</v>
      </c>
      <c r="G1693" s="7">
        <v>128021.29054</v>
      </c>
      <c r="H1693" s="8">
        <f t="shared" si="109"/>
        <v>0.16750361430583283</v>
      </c>
      <c r="I1693" s="7">
        <v>100818.75348</v>
      </c>
      <c r="J1693" s="8">
        <f t="shared" si="110"/>
        <v>0.26981624073934141</v>
      </c>
      <c r="K1693" s="7">
        <v>888764.24543000001</v>
      </c>
      <c r="L1693" s="7">
        <v>997600.09987999999</v>
      </c>
      <c r="M1693" s="8">
        <f t="shared" si="111"/>
        <v>0.12245750772449582</v>
      </c>
    </row>
    <row r="1694" spans="1:13" x14ac:dyDescent="0.2">
      <c r="A1694" s="1" t="s">
        <v>21</v>
      </c>
      <c r="B1694" s="1" t="s">
        <v>110</v>
      </c>
      <c r="C1694" s="5">
        <v>0</v>
      </c>
      <c r="D1694" s="5">
        <v>0</v>
      </c>
      <c r="E1694" s="6" t="str">
        <f t="shared" si="108"/>
        <v/>
      </c>
      <c r="F1694" s="5">
        <v>0</v>
      </c>
      <c r="G1694" s="5">
        <v>0</v>
      </c>
      <c r="H1694" s="6" t="str">
        <f t="shared" si="109"/>
        <v/>
      </c>
      <c r="I1694" s="5">
        <v>0</v>
      </c>
      <c r="J1694" s="6" t="str">
        <f t="shared" si="110"/>
        <v/>
      </c>
      <c r="K1694" s="5">
        <v>8.0071999999999992</v>
      </c>
      <c r="L1694" s="5">
        <v>0</v>
      </c>
      <c r="M1694" s="6">
        <f t="shared" si="111"/>
        <v>-1</v>
      </c>
    </row>
    <row r="1695" spans="1:13" x14ac:dyDescent="0.2">
      <c r="A1695" s="1" t="s">
        <v>24</v>
      </c>
      <c r="B1695" s="1" t="s">
        <v>110</v>
      </c>
      <c r="C1695" s="5">
        <v>0</v>
      </c>
      <c r="D1695" s="5">
        <v>0</v>
      </c>
      <c r="E1695" s="6" t="str">
        <f t="shared" si="108"/>
        <v/>
      </c>
      <c r="F1695" s="5">
        <v>0</v>
      </c>
      <c r="G1695" s="5">
        <v>0</v>
      </c>
      <c r="H1695" s="6" t="str">
        <f t="shared" si="109"/>
        <v/>
      </c>
      <c r="I1695" s="5">
        <v>0</v>
      </c>
      <c r="J1695" s="6" t="str">
        <f t="shared" si="110"/>
        <v/>
      </c>
      <c r="K1695" s="5">
        <v>43.031269999999999</v>
      </c>
      <c r="L1695" s="5">
        <v>78.453869999999995</v>
      </c>
      <c r="M1695" s="6">
        <f t="shared" si="111"/>
        <v>0.82318276918157407</v>
      </c>
    </row>
    <row r="1696" spans="1:13" x14ac:dyDescent="0.2">
      <c r="A1696" s="1" t="s">
        <v>25</v>
      </c>
      <c r="B1696" s="1" t="s">
        <v>110</v>
      </c>
      <c r="C1696" s="5">
        <v>0</v>
      </c>
      <c r="D1696" s="5">
        <v>0</v>
      </c>
      <c r="E1696" s="6" t="str">
        <f t="shared" si="108"/>
        <v/>
      </c>
      <c r="F1696" s="5">
        <v>0</v>
      </c>
      <c r="G1696" s="5">
        <v>0</v>
      </c>
      <c r="H1696" s="6" t="str">
        <f t="shared" si="109"/>
        <v/>
      </c>
      <c r="I1696" s="5">
        <v>0</v>
      </c>
      <c r="J1696" s="6" t="str">
        <f t="shared" si="110"/>
        <v/>
      </c>
      <c r="K1696" s="5">
        <v>15.12534</v>
      </c>
      <c r="L1696" s="5">
        <v>9.4461899999999996</v>
      </c>
      <c r="M1696" s="6">
        <f t="shared" si="111"/>
        <v>-0.37547255136082891</v>
      </c>
    </row>
    <row r="1697" spans="1:13" x14ac:dyDescent="0.2">
      <c r="A1697" s="1" t="s">
        <v>26</v>
      </c>
      <c r="B1697" s="1" t="s">
        <v>110</v>
      </c>
      <c r="C1697" s="5">
        <v>0</v>
      </c>
      <c r="D1697" s="5">
        <v>0</v>
      </c>
      <c r="E1697" s="6" t="str">
        <f t="shared" si="108"/>
        <v/>
      </c>
      <c r="F1697" s="5">
        <v>0</v>
      </c>
      <c r="G1697" s="5">
        <v>0</v>
      </c>
      <c r="H1697" s="6" t="str">
        <f t="shared" si="109"/>
        <v/>
      </c>
      <c r="I1697" s="5">
        <v>0</v>
      </c>
      <c r="J1697" s="6" t="str">
        <f t="shared" si="110"/>
        <v/>
      </c>
      <c r="K1697" s="5">
        <v>0.40975</v>
      </c>
      <c r="L1697" s="5">
        <v>1.14445</v>
      </c>
      <c r="M1697" s="6">
        <f t="shared" si="111"/>
        <v>1.7930445393532639</v>
      </c>
    </row>
    <row r="1698" spans="1:13" x14ac:dyDescent="0.2">
      <c r="A1698" s="2" t="s">
        <v>34</v>
      </c>
      <c r="B1698" s="2" t="s">
        <v>110</v>
      </c>
      <c r="C1698" s="7">
        <v>0</v>
      </c>
      <c r="D1698" s="7">
        <v>0</v>
      </c>
      <c r="E1698" s="8" t="str">
        <f t="shared" si="108"/>
        <v/>
      </c>
      <c r="F1698" s="7">
        <v>0</v>
      </c>
      <c r="G1698" s="7">
        <v>0</v>
      </c>
      <c r="H1698" s="8" t="str">
        <f t="shared" si="109"/>
        <v/>
      </c>
      <c r="I1698" s="7">
        <v>0</v>
      </c>
      <c r="J1698" s="8" t="str">
        <f t="shared" si="110"/>
        <v/>
      </c>
      <c r="K1698" s="7">
        <v>66.573560000000001</v>
      </c>
      <c r="L1698" s="7">
        <v>89.044510000000002</v>
      </c>
      <c r="M1698" s="8">
        <f t="shared" si="111"/>
        <v>0.33753565229199101</v>
      </c>
    </row>
    <row r="1699" spans="1:13" x14ac:dyDescent="0.2">
      <c r="A1699" s="1" t="s">
        <v>8</v>
      </c>
      <c r="B1699" s="1" t="s">
        <v>111</v>
      </c>
      <c r="C1699" s="5">
        <v>0</v>
      </c>
      <c r="D1699" s="5">
        <v>0</v>
      </c>
      <c r="E1699" s="6" t="str">
        <f t="shared" si="108"/>
        <v/>
      </c>
      <c r="F1699" s="5">
        <v>8.2004000000000001</v>
      </c>
      <c r="G1699" s="5">
        <v>0</v>
      </c>
      <c r="H1699" s="6">
        <f t="shared" si="109"/>
        <v>-1</v>
      </c>
      <c r="I1699" s="5">
        <v>0.86040000000000005</v>
      </c>
      <c r="J1699" s="6">
        <f t="shared" si="110"/>
        <v>-1</v>
      </c>
      <c r="K1699" s="5">
        <v>25.580159999999999</v>
      </c>
      <c r="L1699" s="5">
        <v>227.04986</v>
      </c>
      <c r="M1699" s="6">
        <f t="shared" si="111"/>
        <v>7.8760140671520436</v>
      </c>
    </row>
    <row r="1700" spans="1:13" x14ac:dyDescent="0.2">
      <c r="A1700" s="1" t="s">
        <v>10</v>
      </c>
      <c r="B1700" s="1" t="s">
        <v>111</v>
      </c>
      <c r="C1700" s="5">
        <v>16.790900000000001</v>
      </c>
      <c r="D1700" s="5">
        <v>63.575380000000003</v>
      </c>
      <c r="E1700" s="6">
        <f t="shared" si="108"/>
        <v>2.7862997218731573</v>
      </c>
      <c r="F1700" s="5">
        <v>1890.69335</v>
      </c>
      <c r="G1700" s="5">
        <v>1060.7905499999999</v>
      </c>
      <c r="H1700" s="6">
        <f t="shared" si="109"/>
        <v>-0.43894098426907779</v>
      </c>
      <c r="I1700" s="5">
        <v>1434.3569600000001</v>
      </c>
      <c r="J1700" s="6">
        <f t="shared" si="110"/>
        <v>-0.26044173132467674</v>
      </c>
      <c r="K1700" s="5">
        <v>17289.656149999999</v>
      </c>
      <c r="L1700" s="5">
        <v>11634.55521</v>
      </c>
      <c r="M1700" s="6">
        <f t="shared" si="111"/>
        <v>-0.32708001194112812</v>
      </c>
    </row>
    <row r="1701" spans="1:13" x14ac:dyDescent="0.2">
      <c r="A1701" s="1" t="s">
        <v>11</v>
      </c>
      <c r="B1701" s="1" t="s">
        <v>111</v>
      </c>
      <c r="C1701" s="5">
        <v>0</v>
      </c>
      <c r="D1701" s="5">
        <v>0</v>
      </c>
      <c r="E1701" s="6" t="str">
        <f t="shared" si="108"/>
        <v/>
      </c>
      <c r="F1701" s="5">
        <v>20.109829999999999</v>
      </c>
      <c r="G1701" s="5">
        <v>22.467669999999998</v>
      </c>
      <c r="H1701" s="6">
        <f t="shared" si="109"/>
        <v>0.11724813188376038</v>
      </c>
      <c r="I1701" s="5">
        <v>15.29899</v>
      </c>
      <c r="J1701" s="6">
        <f t="shared" si="110"/>
        <v>0.46857210835486507</v>
      </c>
      <c r="K1701" s="5">
        <v>138.76266000000001</v>
      </c>
      <c r="L1701" s="5">
        <v>164.94004000000001</v>
      </c>
      <c r="M1701" s="6">
        <f t="shared" si="111"/>
        <v>0.18864858889271785</v>
      </c>
    </row>
    <row r="1702" spans="1:13" x14ac:dyDescent="0.2">
      <c r="A1702" s="1" t="s">
        <v>12</v>
      </c>
      <c r="B1702" s="1" t="s">
        <v>111</v>
      </c>
      <c r="C1702" s="5">
        <v>0</v>
      </c>
      <c r="D1702" s="5">
        <v>17.416550000000001</v>
      </c>
      <c r="E1702" s="6" t="str">
        <f t="shared" si="108"/>
        <v/>
      </c>
      <c r="F1702" s="5">
        <v>968.70880999999997</v>
      </c>
      <c r="G1702" s="5">
        <v>1120.54099</v>
      </c>
      <c r="H1702" s="6">
        <f t="shared" si="109"/>
        <v>0.15673665649845803</v>
      </c>
      <c r="I1702" s="5">
        <v>1322.15578</v>
      </c>
      <c r="J1702" s="6">
        <f t="shared" si="110"/>
        <v>-0.15248943660784064</v>
      </c>
      <c r="K1702" s="5">
        <v>7194.3005599999997</v>
      </c>
      <c r="L1702" s="5">
        <v>9366.6686100000006</v>
      </c>
      <c r="M1702" s="6">
        <f t="shared" si="111"/>
        <v>0.30195681037824218</v>
      </c>
    </row>
    <row r="1703" spans="1:13" x14ac:dyDescent="0.2">
      <c r="A1703" s="1" t="s">
        <v>13</v>
      </c>
      <c r="B1703" s="1" t="s">
        <v>111</v>
      </c>
      <c r="C1703" s="5">
        <v>0</v>
      </c>
      <c r="D1703" s="5">
        <v>0</v>
      </c>
      <c r="E1703" s="6" t="str">
        <f t="shared" si="108"/>
        <v/>
      </c>
      <c r="F1703" s="5">
        <v>6.5610000000000002E-2</v>
      </c>
      <c r="G1703" s="5">
        <v>0</v>
      </c>
      <c r="H1703" s="6">
        <f t="shared" si="109"/>
        <v>-1</v>
      </c>
      <c r="I1703" s="5">
        <v>0.16954</v>
      </c>
      <c r="J1703" s="6">
        <f t="shared" si="110"/>
        <v>-1</v>
      </c>
      <c r="K1703" s="5">
        <v>0.88997000000000004</v>
      </c>
      <c r="L1703" s="5">
        <v>0.16954</v>
      </c>
      <c r="M1703" s="6">
        <f t="shared" si="111"/>
        <v>-0.80949919660213265</v>
      </c>
    </row>
    <row r="1704" spans="1:13" x14ac:dyDescent="0.2">
      <c r="A1704" s="1" t="s">
        <v>14</v>
      </c>
      <c r="B1704" s="1" t="s">
        <v>111</v>
      </c>
      <c r="C1704" s="5">
        <v>0</v>
      </c>
      <c r="D1704" s="5">
        <v>0</v>
      </c>
      <c r="E1704" s="6" t="str">
        <f t="shared" si="108"/>
        <v/>
      </c>
      <c r="F1704" s="5">
        <v>0</v>
      </c>
      <c r="G1704" s="5">
        <v>3.8087800000000001</v>
      </c>
      <c r="H1704" s="6" t="str">
        <f t="shared" si="109"/>
        <v/>
      </c>
      <c r="I1704" s="5">
        <v>0.92852999999999997</v>
      </c>
      <c r="J1704" s="6">
        <f t="shared" si="110"/>
        <v>3.1019460868254125</v>
      </c>
      <c r="K1704" s="5">
        <v>43.086530000000003</v>
      </c>
      <c r="L1704" s="5">
        <v>43.951500000000003</v>
      </c>
      <c r="M1704" s="6">
        <f t="shared" si="111"/>
        <v>2.0075183589859824E-2</v>
      </c>
    </row>
    <row r="1705" spans="1:13" x14ac:dyDescent="0.2">
      <c r="A1705" s="1" t="s">
        <v>16</v>
      </c>
      <c r="B1705" s="1" t="s">
        <v>111</v>
      </c>
      <c r="C1705" s="5">
        <v>0</v>
      </c>
      <c r="D1705" s="5">
        <v>0</v>
      </c>
      <c r="E1705" s="6" t="str">
        <f t="shared" si="108"/>
        <v/>
      </c>
      <c r="F1705" s="5">
        <v>0</v>
      </c>
      <c r="G1705" s="5">
        <v>0</v>
      </c>
      <c r="H1705" s="6" t="str">
        <f t="shared" si="109"/>
        <v/>
      </c>
      <c r="I1705" s="5">
        <v>0</v>
      </c>
      <c r="J1705" s="6" t="str">
        <f t="shared" si="110"/>
        <v/>
      </c>
      <c r="K1705" s="5">
        <v>0</v>
      </c>
      <c r="L1705" s="5">
        <v>22.803660000000001</v>
      </c>
      <c r="M1705" s="6" t="str">
        <f t="shared" si="111"/>
        <v/>
      </c>
    </row>
    <row r="1706" spans="1:13" x14ac:dyDescent="0.2">
      <c r="A1706" s="1" t="s">
        <v>17</v>
      </c>
      <c r="B1706" s="1" t="s">
        <v>111</v>
      </c>
      <c r="C1706" s="5">
        <v>507.21435000000002</v>
      </c>
      <c r="D1706" s="5">
        <v>23.5152</v>
      </c>
      <c r="E1706" s="6">
        <f t="shared" si="108"/>
        <v>-0.95363853566051515</v>
      </c>
      <c r="F1706" s="5">
        <v>4930.5350900000003</v>
      </c>
      <c r="G1706" s="5">
        <v>3775.50128</v>
      </c>
      <c r="H1706" s="6">
        <f t="shared" si="109"/>
        <v>-0.23426135072897336</v>
      </c>
      <c r="I1706" s="5">
        <v>2525.86814</v>
      </c>
      <c r="J1706" s="6">
        <f t="shared" si="110"/>
        <v>0.49473411545544876</v>
      </c>
      <c r="K1706" s="5">
        <v>41679.207730000002</v>
      </c>
      <c r="L1706" s="5">
        <v>34453.06078</v>
      </c>
      <c r="M1706" s="6">
        <f t="shared" si="111"/>
        <v>-0.173375343332132</v>
      </c>
    </row>
    <row r="1707" spans="1:13" x14ac:dyDescent="0.2">
      <c r="A1707" s="1" t="s">
        <v>18</v>
      </c>
      <c r="B1707" s="1" t="s">
        <v>111</v>
      </c>
      <c r="C1707" s="5">
        <v>238.49001999999999</v>
      </c>
      <c r="D1707" s="5">
        <v>739.88643000000002</v>
      </c>
      <c r="E1707" s="6">
        <f t="shared" si="108"/>
        <v>2.1023790010164789</v>
      </c>
      <c r="F1707" s="5">
        <v>6716.2270600000002</v>
      </c>
      <c r="G1707" s="5">
        <v>3865.2536799999998</v>
      </c>
      <c r="H1707" s="6">
        <f t="shared" si="109"/>
        <v>-0.4244903209094304</v>
      </c>
      <c r="I1707" s="5">
        <v>2858.56025</v>
      </c>
      <c r="J1707" s="6">
        <f t="shared" si="110"/>
        <v>0.35216799436009771</v>
      </c>
      <c r="K1707" s="5">
        <v>60719.536330000003</v>
      </c>
      <c r="L1707" s="5">
        <v>30637.157759999998</v>
      </c>
      <c r="M1707" s="6">
        <f t="shared" si="111"/>
        <v>-0.49543162527637841</v>
      </c>
    </row>
    <row r="1708" spans="1:13" x14ac:dyDescent="0.2">
      <c r="A1708" s="1" t="s">
        <v>19</v>
      </c>
      <c r="B1708" s="1" t="s">
        <v>111</v>
      </c>
      <c r="C1708" s="5">
        <v>0</v>
      </c>
      <c r="D1708" s="5">
        <v>0</v>
      </c>
      <c r="E1708" s="6" t="str">
        <f t="shared" si="108"/>
        <v/>
      </c>
      <c r="F1708" s="5">
        <v>146.01590999999999</v>
      </c>
      <c r="G1708" s="5">
        <v>134.54595</v>
      </c>
      <c r="H1708" s="6">
        <f t="shared" si="109"/>
        <v>-7.8552809758881681E-2</v>
      </c>
      <c r="I1708" s="5">
        <v>220.22552999999999</v>
      </c>
      <c r="J1708" s="6">
        <f t="shared" si="110"/>
        <v>-0.3890538031626033</v>
      </c>
      <c r="K1708" s="5">
        <v>580.05209000000002</v>
      </c>
      <c r="L1708" s="5">
        <v>1192.8744099999999</v>
      </c>
      <c r="M1708" s="6">
        <f t="shared" si="111"/>
        <v>1.0564953226873124</v>
      </c>
    </row>
    <row r="1709" spans="1:13" x14ac:dyDescent="0.2">
      <c r="A1709" s="1" t="s">
        <v>20</v>
      </c>
      <c r="B1709" s="1" t="s">
        <v>111</v>
      </c>
      <c r="C1709" s="5">
        <v>0</v>
      </c>
      <c r="D1709" s="5">
        <v>0</v>
      </c>
      <c r="E1709" s="6" t="str">
        <f t="shared" si="108"/>
        <v/>
      </c>
      <c r="F1709" s="5">
        <v>4.1539400000000004</v>
      </c>
      <c r="G1709" s="5">
        <v>0</v>
      </c>
      <c r="H1709" s="6">
        <f t="shared" si="109"/>
        <v>-1</v>
      </c>
      <c r="I1709" s="5">
        <v>141.59961000000001</v>
      </c>
      <c r="J1709" s="6">
        <f t="shared" si="110"/>
        <v>-1</v>
      </c>
      <c r="K1709" s="5">
        <v>12.62726</v>
      </c>
      <c r="L1709" s="5">
        <v>235.71063000000001</v>
      </c>
      <c r="M1709" s="6">
        <f t="shared" si="111"/>
        <v>17.666807367552423</v>
      </c>
    </row>
    <row r="1710" spans="1:13" x14ac:dyDescent="0.2">
      <c r="A1710" s="1" t="s">
        <v>21</v>
      </c>
      <c r="B1710" s="1" t="s">
        <v>111</v>
      </c>
      <c r="C1710" s="5">
        <v>0</v>
      </c>
      <c r="D1710" s="5">
        <v>6.74505</v>
      </c>
      <c r="E1710" s="6" t="str">
        <f t="shared" si="108"/>
        <v/>
      </c>
      <c r="F1710" s="5">
        <v>1126.3748399999999</v>
      </c>
      <c r="G1710" s="5">
        <v>772.56741999999997</v>
      </c>
      <c r="H1710" s="6">
        <f t="shared" si="109"/>
        <v>-0.31411161492208051</v>
      </c>
      <c r="I1710" s="5">
        <v>767.93584999999996</v>
      </c>
      <c r="J1710" s="6">
        <f t="shared" si="110"/>
        <v>6.0311938816244304E-3</v>
      </c>
      <c r="K1710" s="5">
        <v>5265.1902600000003</v>
      </c>
      <c r="L1710" s="5">
        <v>7255.9727000000003</v>
      </c>
      <c r="M1710" s="6">
        <f t="shared" si="111"/>
        <v>0.37810265948490152</v>
      </c>
    </row>
    <row r="1711" spans="1:13" x14ac:dyDescent="0.2">
      <c r="A1711" s="1" t="s">
        <v>23</v>
      </c>
      <c r="B1711" s="1" t="s">
        <v>111</v>
      </c>
      <c r="C1711" s="5">
        <v>0</v>
      </c>
      <c r="D1711" s="5">
        <v>0</v>
      </c>
      <c r="E1711" s="6" t="str">
        <f t="shared" si="108"/>
        <v/>
      </c>
      <c r="F1711" s="5">
        <v>268.47230000000002</v>
      </c>
      <c r="G1711" s="5">
        <v>84.571659999999994</v>
      </c>
      <c r="H1711" s="6">
        <f t="shared" si="109"/>
        <v>-0.68498925215003559</v>
      </c>
      <c r="I1711" s="5">
        <v>210.83376000000001</v>
      </c>
      <c r="J1711" s="6">
        <f t="shared" si="110"/>
        <v>-0.59887040861008223</v>
      </c>
      <c r="K1711" s="5">
        <v>3011.0736999999999</v>
      </c>
      <c r="L1711" s="5">
        <v>2917.80881</v>
      </c>
      <c r="M1711" s="6">
        <f t="shared" si="111"/>
        <v>-3.0973964536304743E-2</v>
      </c>
    </row>
    <row r="1712" spans="1:13" x14ac:dyDescent="0.2">
      <c r="A1712" s="1" t="s">
        <v>24</v>
      </c>
      <c r="B1712" s="1" t="s">
        <v>111</v>
      </c>
      <c r="C1712" s="5">
        <v>0</v>
      </c>
      <c r="D1712" s="5">
        <v>0</v>
      </c>
      <c r="E1712" s="6" t="str">
        <f t="shared" si="108"/>
        <v/>
      </c>
      <c r="F1712" s="5">
        <v>9.8833199999999994</v>
      </c>
      <c r="G1712" s="5">
        <v>43.039239999999999</v>
      </c>
      <c r="H1712" s="6">
        <f t="shared" si="109"/>
        <v>3.3547350485464404</v>
      </c>
      <c r="I1712" s="5">
        <v>23.152699999999999</v>
      </c>
      <c r="J1712" s="6">
        <f t="shared" si="110"/>
        <v>0.85892962807793483</v>
      </c>
      <c r="K1712" s="5">
        <v>536.54792999999995</v>
      </c>
      <c r="L1712" s="5">
        <v>570.77296000000001</v>
      </c>
      <c r="M1712" s="6">
        <f t="shared" si="111"/>
        <v>6.3787460702718679E-2</v>
      </c>
    </row>
    <row r="1713" spans="1:13" x14ac:dyDescent="0.2">
      <c r="A1713" s="1" t="s">
        <v>25</v>
      </c>
      <c r="B1713" s="1" t="s">
        <v>111</v>
      </c>
      <c r="C1713" s="5">
        <v>0</v>
      </c>
      <c r="D1713" s="5">
        <v>59.869819999999997</v>
      </c>
      <c r="E1713" s="6" t="str">
        <f t="shared" si="108"/>
        <v/>
      </c>
      <c r="F1713" s="5">
        <v>644.82776999999999</v>
      </c>
      <c r="G1713" s="5">
        <v>697.39606000000003</v>
      </c>
      <c r="H1713" s="6">
        <f t="shared" si="109"/>
        <v>8.1522993341307304E-2</v>
      </c>
      <c r="I1713" s="5">
        <v>719.92598999999996</v>
      </c>
      <c r="J1713" s="6">
        <f t="shared" si="110"/>
        <v>-3.1294786287684784E-2</v>
      </c>
      <c r="K1713" s="5">
        <v>5693.6918100000003</v>
      </c>
      <c r="L1713" s="5">
        <v>7208.37374</v>
      </c>
      <c r="M1713" s="6">
        <f t="shared" si="111"/>
        <v>0.26602808521172827</v>
      </c>
    </row>
    <row r="1714" spans="1:13" x14ac:dyDescent="0.2">
      <c r="A1714" s="1" t="s">
        <v>26</v>
      </c>
      <c r="B1714" s="1" t="s">
        <v>111</v>
      </c>
      <c r="C1714" s="5">
        <v>1.0359999999999999E-2</v>
      </c>
      <c r="D1714" s="5">
        <v>0</v>
      </c>
      <c r="E1714" s="6">
        <f t="shared" si="108"/>
        <v>-1</v>
      </c>
      <c r="F1714" s="5">
        <v>10.466939999999999</v>
      </c>
      <c r="G1714" s="5">
        <v>49.495939999999997</v>
      </c>
      <c r="H1714" s="6">
        <f t="shared" si="109"/>
        <v>3.7287879743267851</v>
      </c>
      <c r="I1714" s="5">
        <v>79.943209999999993</v>
      </c>
      <c r="J1714" s="6">
        <f t="shared" si="110"/>
        <v>-0.38086123887194423</v>
      </c>
      <c r="K1714" s="5">
        <v>285.68340999999998</v>
      </c>
      <c r="L1714" s="5">
        <v>460.21987999999999</v>
      </c>
      <c r="M1714" s="6">
        <f t="shared" si="111"/>
        <v>0.61094366662733424</v>
      </c>
    </row>
    <row r="1715" spans="1:13" x14ac:dyDescent="0.2">
      <c r="A1715" s="1" t="s">
        <v>28</v>
      </c>
      <c r="B1715" s="1" t="s">
        <v>111</v>
      </c>
      <c r="C1715" s="5">
        <v>0</v>
      </c>
      <c r="D1715" s="5">
        <v>0</v>
      </c>
      <c r="E1715" s="6" t="str">
        <f t="shared" si="108"/>
        <v/>
      </c>
      <c r="F1715" s="5">
        <v>8.6948000000000008</v>
      </c>
      <c r="G1715" s="5">
        <v>4.4610000000000003</v>
      </c>
      <c r="H1715" s="6">
        <f t="shared" si="109"/>
        <v>-0.4869347196025211</v>
      </c>
      <c r="I1715" s="5">
        <v>1.4926900000000001</v>
      </c>
      <c r="J1715" s="6">
        <f t="shared" si="110"/>
        <v>1.9885642698751917</v>
      </c>
      <c r="K1715" s="5">
        <v>25.004249999999999</v>
      </c>
      <c r="L1715" s="5">
        <v>10.005570000000001</v>
      </c>
      <c r="M1715" s="6">
        <f t="shared" si="111"/>
        <v>-0.59984522631152704</v>
      </c>
    </row>
    <row r="1716" spans="1:13" x14ac:dyDescent="0.2">
      <c r="A1716" s="1" t="s">
        <v>29</v>
      </c>
      <c r="B1716" s="1" t="s">
        <v>111</v>
      </c>
      <c r="C1716" s="5">
        <v>164.7604</v>
      </c>
      <c r="D1716" s="5">
        <v>15.0528</v>
      </c>
      <c r="E1716" s="6">
        <f t="shared" si="108"/>
        <v>-0.90863824074231425</v>
      </c>
      <c r="F1716" s="5">
        <v>1799.8856499999999</v>
      </c>
      <c r="G1716" s="5">
        <v>493.58233999999999</v>
      </c>
      <c r="H1716" s="6">
        <f t="shared" si="109"/>
        <v>-0.72577016767704106</v>
      </c>
      <c r="I1716" s="5">
        <v>754.55894000000001</v>
      </c>
      <c r="J1716" s="6">
        <f t="shared" si="110"/>
        <v>-0.34586642098495313</v>
      </c>
      <c r="K1716" s="5">
        <v>13623.366400000001</v>
      </c>
      <c r="L1716" s="5">
        <v>5886.6976500000001</v>
      </c>
      <c r="M1716" s="6">
        <f t="shared" si="111"/>
        <v>-0.56789698836845504</v>
      </c>
    </row>
    <row r="1717" spans="1:13" x14ac:dyDescent="0.2">
      <c r="A1717" s="1" t="s">
        <v>30</v>
      </c>
      <c r="B1717" s="1" t="s">
        <v>111</v>
      </c>
      <c r="C1717" s="5">
        <v>0</v>
      </c>
      <c r="D1717" s="5">
        <v>0</v>
      </c>
      <c r="E1717" s="6" t="str">
        <f t="shared" si="108"/>
        <v/>
      </c>
      <c r="F1717" s="5">
        <v>53.96913</v>
      </c>
      <c r="G1717" s="5">
        <v>77.607990000000001</v>
      </c>
      <c r="H1717" s="6">
        <f t="shared" si="109"/>
        <v>0.4380070607030353</v>
      </c>
      <c r="I1717" s="5">
        <v>108.23193999999999</v>
      </c>
      <c r="J1717" s="6">
        <f t="shared" si="110"/>
        <v>-0.28294743677328515</v>
      </c>
      <c r="K1717" s="5">
        <v>288.12189000000001</v>
      </c>
      <c r="L1717" s="5">
        <v>406.75445000000002</v>
      </c>
      <c r="M1717" s="6">
        <f t="shared" si="111"/>
        <v>0.41174434889344935</v>
      </c>
    </row>
    <row r="1718" spans="1:13" x14ac:dyDescent="0.2">
      <c r="A1718" s="1" t="s">
        <v>31</v>
      </c>
      <c r="B1718" s="1" t="s">
        <v>111</v>
      </c>
      <c r="C1718" s="5">
        <v>363.54041000000001</v>
      </c>
      <c r="D1718" s="5">
        <v>57.711269999999999</v>
      </c>
      <c r="E1718" s="6">
        <f t="shared" si="108"/>
        <v>-0.84125211829958602</v>
      </c>
      <c r="F1718" s="5">
        <v>6819.4201899999998</v>
      </c>
      <c r="G1718" s="5">
        <v>5420.8015400000004</v>
      </c>
      <c r="H1718" s="6">
        <f t="shared" si="109"/>
        <v>-0.20509348464125066</v>
      </c>
      <c r="I1718" s="5">
        <v>6086.2226099999998</v>
      </c>
      <c r="J1718" s="6">
        <f t="shared" si="110"/>
        <v>-0.10933235812089359</v>
      </c>
      <c r="K1718" s="5">
        <v>49540.998240000001</v>
      </c>
      <c r="L1718" s="5">
        <v>44712.498090000001</v>
      </c>
      <c r="M1718" s="6">
        <f t="shared" si="111"/>
        <v>-9.7464732676730947E-2</v>
      </c>
    </row>
    <row r="1719" spans="1:13" x14ac:dyDescent="0.2">
      <c r="A1719" s="1" t="s">
        <v>32</v>
      </c>
      <c r="B1719" s="1" t="s">
        <v>111</v>
      </c>
      <c r="C1719" s="5">
        <v>0</v>
      </c>
      <c r="D1719" s="5">
        <v>0</v>
      </c>
      <c r="E1719" s="6" t="str">
        <f t="shared" si="108"/>
        <v/>
      </c>
      <c r="F1719" s="5">
        <v>110.8927</v>
      </c>
      <c r="G1719" s="5">
        <v>38.437249999999999</v>
      </c>
      <c r="H1719" s="6">
        <f t="shared" si="109"/>
        <v>-0.65338340576070386</v>
      </c>
      <c r="I1719" s="5">
        <v>68.063980000000001</v>
      </c>
      <c r="J1719" s="6">
        <f t="shared" si="110"/>
        <v>-0.43527766081266483</v>
      </c>
      <c r="K1719" s="5">
        <v>114.83289000000001</v>
      </c>
      <c r="L1719" s="5">
        <v>106.50123000000001</v>
      </c>
      <c r="M1719" s="6">
        <f t="shared" si="111"/>
        <v>-7.2554648759601825E-2</v>
      </c>
    </row>
    <row r="1720" spans="1:13" x14ac:dyDescent="0.2">
      <c r="A1720" s="1" t="s">
        <v>33</v>
      </c>
      <c r="B1720" s="1" t="s">
        <v>111</v>
      </c>
      <c r="C1720" s="5">
        <v>0</v>
      </c>
      <c r="D1720" s="5">
        <v>0</v>
      </c>
      <c r="E1720" s="6" t="str">
        <f t="shared" si="108"/>
        <v/>
      </c>
      <c r="F1720" s="5">
        <v>0</v>
      </c>
      <c r="G1720" s="5">
        <v>0</v>
      </c>
      <c r="H1720" s="6" t="str">
        <f t="shared" si="109"/>
        <v/>
      </c>
      <c r="I1720" s="5">
        <v>0</v>
      </c>
      <c r="J1720" s="6" t="str">
        <f t="shared" si="110"/>
        <v/>
      </c>
      <c r="K1720" s="5">
        <v>0</v>
      </c>
      <c r="L1720" s="5">
        <v>4.2314600000000002</v>
      </c>
      <c r="M1720" s="6" t="str">
        <f t="shared" si="111"/>
        <v/>
      </c>
    </row>
    <row r="1721" spans="1:13" x14ac:dyDescent="0.2">
      <c r="A1721" s="2" t="s">
        <v>34</v>
      </c>
      <c r="B1721" s="2" t="s">
        <v>111</v>
      </c>
      <c r="C1721" s="7">
        <v>1290.8064400000001</v>
      </c>
      <c r="D1721" s="7">
        <v>983.77250000000004</v>
      </c>
      <c r="E1721" s="8">
        <f t="shared" si="108"/>
        <v>-0.23786210735050251</v>
      </c>
      <c r="F1721" s="7">
        <v>25537.59764</v>
      </c>
      <c r="G1721" s="7">
        <v>17664.869340000001</v>
      </c>
      <c r="H1721" s="8">
        <f t="shared" si="109"/>
        <v>-0.30827990991873111</v>
      </c>
      <c r="I1721" s="7">
        <v>17340.385399999999</v>
      </c>
      <c r="J1721" s="8">
        <f t="shared" si="110"/>
        <v>1.8712614080653722E-2</v>
      </c>
      <c r="K1721" s="7">
        <v>206086.7439</v>
      </c>
      <c r="L1721" s="7">
        <v>157518.77854</v>
      </c>
      <c r="M1721" s="8">
        <f t="shared" si="111"/>
        <v>-0.23566758560447132</v>
      </c>
    </row>
    <row r="1722" spans="1:13" x14ac:dyDescent="0.2">
      <c r="A1722" s="1" t="s">
        <v>8</v>
      </c>
      <c r="B1722" s="1" t="s">
        <v>112</v>
      </c>
      <c r="C1722" s="5">
        <v>0</v>
      </c>
      <c r="D1722" s="5">
        <v>0</v>
      </c>
      <c r="E1722" s="6" t="str">
        <f t="shared" si="108"/>
        <v/>
      </c>
      <c r="F1722" s="5">
        <v>350.05784</v>
      </c>
      <c r="G1722" s="5">
        <v>23.29956</v>
      </c>
      <c r="H1722" s="6">
        <f t="shared" si="109"/>
        <v>-0.93344082795003247</v>
      </c>
      <c r="I1722" s="5">
        <v>117.93783999999999</v>
      </c>
      <c r="J1722" s="6">
        <f t="shared" si="110"/>
        <v>-0.80244203217559351</v>
      </c>
      <c r="K1722" s="5">
        <v>1737.24513</v>
      </c>
      <c r="L1722" s="5">
        <v>1146.00459</v>
      </c>
      <c r="M1722" s="6">
        <f t="shared" si="111"/>
        <v>-0.34033224775826543</v>
      </c>
    </row>
    <row r="1723" spans="1:13" x14ac:dyDescent="0.2">
      <c r="A1723" s="1" t="s">
        <v>10</v>
      </c>
      <c r="B1723" s="1" t="s">
        <v>112</v>
      </c>
      <c r="C1723" s="5">
        <v>76.635999999999996</v>
      </c>
      <c r="D1723" s="5">
        <v>0</v>
      </c>
      <c r="E1723" s="6">
        <f t="shared" si="108"/>
        <v>-1</v>
      </c>
      <c r="F1723" s="5">
        <v>198.8897</v>
      </c>
      <c r="G1723" s="5">
        <v>35.9726</v>
      </c>
      <c r="H1723" s="6">
        <f t="shared" si="109"/>
        <v>-0.81913291638531305</v>
      </c>
      <c r="I1723" s="5">
        <v>35.52187</v>
      </c>
      <c r="J1723" s="6">
        <f t="shared" si="110"/>
        <v>1.2688802700983937E-2</v>
      </c>
      <c r="K1723" s="5">
        <v>1880.32665</v>
      </c>
      <c r="L1723" s="5">
        <v>1140.2341200000001</v>
      </c>
      <c r="M1723" s="6">
        <f t="shared" si="111"/>
        <v>-0.39359785173496309</v>
      </c>
    </row>
    <row r="1724" spans="1:13" x14ac:dyDescent="0.2">
      <c r="A1724" s="1" t="s">
        <v>11</v>
      </c>
      <c r="B1724" s="1" t="s">
        <v>112</v>
      </c>
      <c r="C1724" s="5">
        <v>0</v>
      </c>
      <c r="D1724" s="5">
        <v>0</v>
      </c>
      <c r="E1724" s="6" t="str">
        <f t="shared" si="108"/>
        <v/>
      </c>
      <c r="F1724" s="5">
        <v>312.75236000000001</v>
      </c>
      <c r="G1724" s="5">
        <v>94.037540000000007</v>
      </c>
      <c r="H1724" s="6">
        <f t="shared" si="109"/>
        <v>-0.69932268456743218</v>
      </c>
      <c r="I1724" s="5">
        <v>105.40713</v>
      </c>
      <c r="J1724" s="6">
        <f t="shared" si="110"/>
        <v>-0.10786357621159015</v>
      </c>
      <c r="K1724" s="5">
        <v>3442.3747100000001</v>
      </c>
      <c r="L1724" s="5">
        <v>1648.32799</v>
      </c>
      <c r="M1724" s="6">
        <f t="shared" si="111"/>
        <v>-0.52116543698405216</v>
      </c>
    </row>
    <row r="1725" spans="1:13" x14ac:dyDescent="0.2">
      <c r="A1725" s="1" t="s">
        <v>12</v>
      </c>
      <c r="B1725" s="1" t="s">
        <v>112</v>
      </c>
      <c r="C1725" s="5">
        <v>0</v>
      </c>
      <c r="D1725" s="5">
        <v>0</v>
      </c>
      <c r="E1725" s="6" t="str">
        <f t="shared" si="108"/>
        <v/>
      </c>
      <c r="F1725" s="5">
        <v>16.76735</v>
      </c>
      <c r="G1725" s="5">
        <v>25.153459999999999</v>
      </c>
      <c r="H1725" s="6">
        <f t="shared" si="109"/>
        <v>0.50014522270961104</v>
      </c>
      <c r="I1725" s="5">
        <v>14.55002</v>
      </c>
      <c r="J1725" s="6">
        <f t="shared" si="110"/>
        <v>0.72875776115771651</v>
      </c>
      <c r="K1725" s="5">
        <v>129.44829999999999</v>
      </c>
      <c r="L1725" s="5">
        <v>116.22407</v>
      </c>
      <c r="M1725" s="6">
        <f t="shared" si="111"/>
        <v>-0.10215839064707677</v>
      </c>
    </row>
    <row r="1726" spans="1:13" x14ac:dyDescent="0.2">
      <c r="A1726" s="1" t="s">
        <v>13</v>
      </c>
      <c r="B1726" s="1" t="s">
        <v>112</v>
      </c>
      <c r="C1726" s="5">
        <v>0</v>
      </c>
      <c r="D1726" s="5">
        <v>0</v>
      </c>
      <c r="E1726" s="6" t="str">
        <f t="shared" si="108"/>
        <v/>
      </c>
      <c r="F1726" s="5">
        <v>0</v>
      </c>
      <c r="G1726" s="5">
        <v>0</v>
      </c>
      <c r="H1726" s="6" t="str">
        <f t="shared" si="109"/>
        <v/>
      </c>
      <c r="I1726" s="5">
        <v>1.6367100000000001</v>
      </c>
      <c r="J1726" s="6">
        <f t="shared" si="110"/>
        <v>-1</v>
      </c>
      <c r="K1726" s="5">
        <v>39.211579999999998</v>
      </c>
      <c r="L1726" s="5">
        <v>29.50752</v>
      </c>
      <c r="M1726" s="6">
        <f t="shared" si="111"/>
        <v>-0.24747944357253648</v>
      </c>
    </row>
    <row r="1727" spans="1:13" x14ac:dyDescent="0.2">
      <c r="A1727" s="1" t="s">
        <v>14</v>
      </c>
      <c r="B1727" s="1" t="s">
        <v>112</v>
      </c>
      <c r="C1727" s="5">
        <v>0</v>
      </c>
      <c r="D1727" s="5">
        <v>0</v>
      </c>
      <c r="E1727" s="6" t="str">
        <f t="shared" si="108"/>
        <v/>
      </c>
      <c r="F1727" s="5">
        <v>45.881320000000002</v>
      </c>
      <c r="G1727" s="5">
        <v>78.638549999999995</v>
      </c>
      <c r="H1727" s="6">
        <f t="shared" si="109"/>
        <v>0.71395570136168685</v>
      </c>
      <c r="I1727" s="5">
        <v>341.62851999999998</v>
      </c>
      <c r="J1727" s="6">
        <f t="shared" si="110"/>
        <v>-0.76981269011146958</v>
      </c>
      <c r="K1727" s="5">
        <v>1655.5847100000001</v>
      </c>
      <c r="L1727" s="5">
        <v>981.85112000000004</v>
      </c>
      <c r="M1727" s="6">
        <f t="shared" si="111"/>
        <v>-0.40694600882125809</v>
      </c>
    </row>
    <row r="1728" spans="1:13" x14ac:dyDescent="0.2">
      <c r="A1728" s="1" t="s">
        <v>15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8.6584699999999994</v>
      </c>
      <c r="G1728" s="5">
        <v>14.897</v>
      </c>
      <c r="H1728" s="6">
        <f t="shared" si="109"/>
        <v>0.72051182252753665</v>
      </c>
      <c r="I1728" s="5">
        <v>0</v>
      </c>
      <c r="J1728" s="6" t="str">
        <f t="shared" si="110"/>
        <v/>
      </c>
      <c r="K1728" s="5">
        <v>8.6584699999999994</v>
      </c>
      <c r="L1728" s="5">
        <v>31.428999999999998</v>
      </c>
      <c r="M1728" s="6">
        <f t="shared" si="111"/>
        <v>2.6298560831186113</v>
      </c>
    </row>
    <row r="1729" spans="1:13" x14ac:dyDescent="0.2">
      <c r="A1729" s="1" t="s">
        <v>17</v>
      </c>
      <c r="B1729" s="1" t="s">
        <v>112</v>
      </c>
      <c r="C1729" s="5">
        <v>0</v>
      </c>
      <c r="D1729" s="5">
        <v>0</v>
      </c>
      <c r="E1729" s="6" t="str">
        <f t="shared" si="108"/>
        <v/>
      </c>
      <c r="F1729" s="5">
        <v>15.3027</v>
      </c>
      <c r="G1729" s="5">
        <v>0.48210999999999998</v>
      </c>
      <c r="H1729" s="6">
        <f t="shared" si="109"/>
        <v>-0.96849510217151225</v>
      </c>
      <c r="I1729" s="5">
        <v>0.52151000000000003</v>
      </c>
      <c r="J1729" s="6">
        <f t="shared" si="110"/>
        <v>-7.55498456405439E-2</v>
      </c>
      <c r="K1729" s="5">
        <v>104.64335</v>
      </c>
      <c r="L1729" s="5">
        <v>37.995100000000001</v>
      </c>
      <c r="M1729" s="6">
        <f t="shared" si="111"/>
        <v>-0.63690860432124929</v>
      </c>
    </row>
    <row r="1730" spans="1:13" x14ac:dyDescent="0.2">
      <c r="A1730" s="1" t="s">
        <v>18</v>
      </c>
      <c r="B1730" s="1" t="s">
        <v>112</v>
      </c>
      <c r="C1730" s="5">
        <v>0</v>
      </c>
      <c r="D1730" s="5">
        <v>0</v>
      </c>
      <c r="E1730" s="6" t="str">
        <f t="shared" si="108"/>
        <v/>
      </c>
      <c r="F1730" s="5">
        <v>47.542470000000002</v>
      </c>
      <c r="G1730" s="5">
        <v>129.62099000000001</v>
      </c>
      <c r="H1730" s="6">
        <f t="shared" si="109"/>
        <v>1.7264252362151145</v>
      </c>
      <c r="I1730" s="5">
        <v>14.40089</v>
      </c>
      <c r="J1730" s="6">
        <f t="shared" si="110"/>
        <v>8.0009013331814902</v>
      </c>
      <c r="K1730" s="5">
        <v>429.53073000000001</v>
      </c>
      <c r="L1730" s="5">
        <v>884.77490999999998</v>
      </c>
      <c r="M1730" s="6">
        <f t="shared" si="111"/>
        <v>1.0598640521016969</v>
      </c>
    </row>
    <row r="1731" spans="1:13" x14ac:dyDescent="0.2">
      <c r="A1731" s="1" t="s">
        <v>19</v>
      </c>
      <c r="B1731" s="1" t="s">
        <v>112</v>
      </c>
      <c r="C1731" s="5">
        <v>25.9086</v>
      </c>
      <c r="D1731" s="5">
        <v>0</v>
      </c>
      <c r="E1731" s="6">
        <f t="shared" si="108"/>
        <v>-1</v>
      </c>
      <c r="F1731" s="5">
        <v>27.948869999999999</v>
      </c>
      <c r="G1731" s="5">
        <v>17.2395</v>
      </c>
      <c r="H1731" s="6">
        <f t="shared" si="109"/>
        <v>-0.3831772089533495</v>
      </c>
      <c r="I1731" s="5">
        <v>0</v>
      </c>
      <c r="J1731" s="6" t="str">
        <f t="shared" si="110"/>
        <v/>
      </c>
      <c r="K1731" s="5">
        <v>239.70462000000001</v>
      </c>
      <c r="L1731" s="5">
        <v>110.17466</v>
      </c>
      <c r="M1731" s="6">
        <f t="shared" si="111"/>
        <v>-0.54037323102074541</v>
      </c>
    </row>
    <row r="1732" spans="1:13" x14ac:dyDescent="0.2">
      <c r="A1732" s="1" t="s">
        <v>20</v>
      </c>
      <c r="B1732" s="1" t="s">
        <v>112</v>
      </c>
      <c r="C1732" s="5">
        <v>0</v>
      </c>
      <c r="D1732" s="5">
        <v>0</v>
      </c>
      <c r="E1732" s="6" t="str">
        <f t="shared" si="108"/>
        <v/>
      </c>
      <c r="F1732" s="5">
        <v>137.10218</v>
      </c>
      <c r="G1732" s="5">
        <v>17.193709999999999</v>
      </c>
      <c r="H1732" s="6">
        <f t="shared" si="109"/>
        <v>-0.8745920013817432</v>
      </c>
      <c r="I1732" s="5">
        <v>19.356069999999999</v>
      </c>
      <c r="J1732" s="6">
        <f t="shared" si="110"/>
        <v>-0.11171482640845998</v>
      </c>
      <c r="K1732" s="5">
        <v>895.92274999999995</v>
      </c>
      <c r="L1732" s="5">
        <v>325.69974000000002</v>
      </c>
      <c r="M1732" s="6">
        <f t="shared" si="111"/>
        <v>-0.63646448312647486</v>
      </c>
    </row>
    <row r="1733" spans="1:13" x14ac:dyDescent="0.2">
      <c r="A1733" s="1" t="s">
        <v>21</v>
      </c>
      <c r="B1733" s="1" t="s">
        <v>112</v>
      </c>
      <c r="C1733" s="5">
        <v>0</v>
      </c>
      <c r="D1733" s="5">
        <v>45.751350000000002</v>
      </c>
      <c r="E1733" s="6" t="str">
        <f t="shared" si="108"/>
        <v/>
      </c>
      <c r="F1733" s="5">
        <v>407.58607000000001</v>
      </c>
      <c r="G1733" s="5">
        <v>220.65964</v>
      </c>
      <c r="H1733" s="6">
        <f t="shared" si="109"/>
        <v>-0.4586182987068228</v>
      </c>
      <c r="I1733" s="5">
        <v>135.35945000000001</v>
      </c>
      <c r="J1733" s="6">
        <f t="shared" si="110"/>
        <v>0.63017535901630795</v>
      </c>
      <c r="K1733" s="5">
        <v>3899.2208599999999</v>
      </c>
      <c r="L1733" s="5">
        <v>6596.9634100000003</v>
      </c>
      <c r="M1733" s="6">
        <f t="shared" si="111"/>
        <v>0.69186707982476281</v>
      </c>
    </row>
    <row r="1734" spans="1:13" x14ac:dyDescent="0.2">
      <c r="A1734" s="1" t="s">
        <v>22</v>
      </c>
      <c r="B1734" s="1" t="s">
        <v>112</v>
      </c>
      <c r="C1734" s="5">
        <v>3.6579999999999999</v>
      </c>
      <c r="D1734" s="5">
        <v>0</v>
      </c>
      <c r="E1734" s="6">
        <f t="shared" si="108"/>
        <v>-1</v>
      </c>
      <c r="F1734" s="5">
        <v>3.6579999999999999</v>
      </c>
      <c r="G1734" s="5">
        <v>2.9464000000000001</v>
      </c>
      <c r="H1734" s="6">
        <f t="shared" si="109"/>
        <v>-0.19453253143794413</v>
      </c>
      <c r="I1734" s="5">
        <v>0</v>
      </c>
      <c r="J1734" s="6" t="str">
        <f t="shared" si="110"/>
        <v/>
      </c>
      <c r="K1734" s="5">
        <v>3698.2239500000001</v>
      </c>
      <c r="L1734" s="5">
        <v>18.03715</v>
      </c>
      <c r="M1734" s="6">
        <f t="shared" si="111"/>
        <v>-0.99512275345034207</v>
      </c>
    </row>
    <row r="1735" spans="1:13" x14ac:dyDescent="0.2">
      <c r="A1735" s="1" t="s">
        <v>23</v>
      </c>
      <c r="B1735" s="1" t="s">
        <v>112</v>
      </c>
      <c r="C1735" s="5">
        <v>0</v>
      </c>
      <c r="D1735" s="5">
        <v>0</v>
      </c>
      <c r="E1735" s="6" t="str">
        <f t="shared" si="108"/>
        <v/>
      </c>
      <c r="F1735" s="5">
        <v>21.962800000000001</v>
      </c>
      <c r="G1735" s="5">
        <v>9.9508299999999998</v>
      </c>
      <c r="H1735" s="6">
        <f t="shared" si="109"/>
        <v>-0.54692343417050648</v>
      </c>
      <c r="I1735" s="5">
        <v>110.65372000000001</v>
      </c>
      <c r="J1735" s="6">
        <f t="shared" si="110"/>
        <v>-0.91007234099314516</v>
      </c>
      <c r="K1735" s="5">
        <v>157.72797</v>
      </c>
      <c r="L1735" s="5">
        <v>183.48921000000001</v>
      </c>
      <c r="M1735" s="6">
        <f t="shared" si="111"/>
        <v>0.16332702436986923</v>
      </c>
    </row>
    <row r="1736" spans="1:13" x14ac:dyDescent="0.2">
      <c r="A1736" s="1" t="s">
        <v>24</v>
      </c>
      <c r="B1736" s="1" t="s">
        <v>112</v>
      </c>
      <c r="C1736" s="5">
        <v>0</v>
      </c>
      <c r="D1736" s="5">
        <v>0</v>
      </c>
      <c r="E1736" s="6" t="str">
        <f t="shared" si="108"/>
        <v/>
      </c>
      <c r="F1736" s="5">
        <v>25.026810000000001</v>
      </c>
      <c r="G1736" s="5">
        <v>23.464009999999998</v>
      </c>
      <c r="H1736" s="6">
        <f t="shared" si="109"/>
        <v>-6.2445033945596862E-2</v>
      </c>
      <c r="I1736" s="5">
        <v>195.1217</v>
      </c>
      <c r="J1736" s="6">
        <f t="shared" si="110"/>
        <v>-0.87974679392399713</v>
      </c>
      <c r="K1736" s="5">
        <v>863.80696999999998</v>
      </c>
      <c r="L1736" s="5">
        <v>862.48132999999996</v>
      </c>
      <c r="M1736" s="6">
        <f t="shared" si="111"/>
        <v>-1.5346484180371878E-3</v>
      </c>
    </row>
    <row r="1737" spans="1:13" x14ac:dyDescent="0.2">
      <c r="A1737" s="1" t="s">
        <v>25</v>
      </c>
      <c r="B1737" s="1" t="s">
        <v>112</v>
      </c>
      <c r="C1737" s="5">
        <v>13.95</v>
      </c>
      <c r="D1737" s="5">
        <v>0</v>
      </c>
      <c r="E1737" s="6">
        <f t="shared" si="108"/>
        <v>-1</v>
      </c>
      <c r="F1737" s="5">
        <v>13.95</v>
      </c>
      <c r="G1737" s="5">
        <v>32.82</v>
      </c>
      <c r="H1737" s="6">
        <f t="shared" si="109"/>
        <v>1.3526881720430111</v>
      </c>
      <c r="I1737" s="5">
        <v>33.566899999999997</v>
      </c>
      <c r="J1737" s="6">
        <f t="shared" si="110"/>
        <v>-2.2251086635941886E-2</v>
      </c>
      <c r="K1737" s="5">
        <v>361.73847999999998</v>
      </c>
      <c r="L1737" s="5">
        <v>478.62599999999998</v>
      </c>
      <c r="M1737" s="6">
        <f t="shared" si="111"/>
        <v>0.32312713869975895</v>
      </c>
    </row>
    <row r="1738" spans="1:13" x14ac:dyDescent="0.2">
      <c r="A1738" s="1" t="s">
        <v>26</v>
      </c>
      <c r="B1738" s="1" t="s">
        <v>112</v>
      </c>
      <c r="C1738" s="5">
        <v>0</v>
      </c>
      <c r="D1738" s="5">
        <v>21.29354</v>
      </c>
      <c r="E1738" s="6" t="str">
        <f t="shared" si="108"/>
        <v/>
      </c>
      <c r="F1738" s="5">
        <v>111.74088</v>
      </c>
      <c r="G1738" s="5">
        <v>204.86100999999999</v>
      </c>
      <c r="H1738" s="6">
        <f t="shared" si="109"/>
        <v>0.83335776485740931</v>
      </c>
      <c r="I1738" s="5">
        <v>319.53363000000002</v>
      </c>
      <c r="J1738" s="6">
        <f t="shared" si="110"/>
        <v>-0.35887496411567077</v>
      </c>
      <c r="K1738" s="5">
        <v>1713.2202199999999</v>
      </c>
      <c r="L1738" s="5">
        <v>3540.1482599999999</v>
      </c>
      <c r="M1738" s="6">
        <f t="shared" si="111"/>
        <v>1.0663708136715782</v>
      </c>
    </row>
    <row r="1739" spans="1:13" x14ac:dyDescent="0.2">
      <c r="A1739" s="1" t="s">
        <v>27</v>
      </c>
      <c r="B1739" s="1" t="s">
        <v>112</v>
      </c>
      <c r="C1739" s="5">
        <v>0</v>
      </c>
      <c r="D1739" s="5">
        <v>0</v>
      </c>
      <c r="E1739" s="6" t="str">
        <f t="shared" si="108"/>
        <v/>
      </c>
      <c r="F1739" s="5">
        <v>0.76724000000000003</v>
      </c>
      <c r="G1739" s="5">
        <v>0</v>
      </c>
      <c r="H1739" s="6">
        <f t="shared" si="109"/>
        <v>-1</v>
      </c>
      <c r="I1739" s="5">
        <v>0</v>
      </c>
      <c r="J1739" s="6" t="str">
        <f t="shared" si="110"/>
        <v/>
      </c>
      <c r="K1739" s="5">
        <v>0.76724000000000003</v>
      </c>
      <c r="L1739" s="5">
        <v>0.35521999999999998</v>
      </c>
      <c r="M1739" s="6">
        <f t="shared" si="111"/>
        <v>-0.53701579688233148</v>
      </c>
    </row>
    <row r="1740" spans="1:13" x14ac:dyDescent="0.2">
      <c r="A1740" s="1" t="s">
        <v>28</v>
      </c>
      <c r="B1740" s="1" t="s">
        <v>112</v>
      </c>
      <c r="C1740" s="5">
        <v>0</v>
      </c>
      <c r="D1740" s="5">
        <v>0</v>
      </c>
      <c r="E1740" s="6" t="str">
        <f t="shared" si="108"/>
        <v/>
      </c>
      <c r="F1740" s="5">
        <v>24.196719999999999</v>
      </c>
      <c r="G1740" s="5">
        <v>25.13166</v>
      </c>
      <c r="H1740" s="6">
        <f t="shared" si="109"/>
        <v>3.8639121335453774E-2</v>
      </c>
      <c r="I1740" s="5">
        <v>7.04427</v>
      </c>
      <c r="J1740" s="6">
        <f t="shared" si="110"/>
        <v>2.567674152183264</v>
      </c>
      <c r="K1740" s="5">
        <v>511.92534999999998</v>
      </c>
      <c r="L1740" s="5">
        <v>179.00820999999999</v>
      </c>
      <c r="M1740" s="6">
        <f t="shared" si="111"/>
        <v>-0.65032360675242984</v>
      </c>
    </row>
    <row r="1741" spans="1:13" x14ac:dyDescent="0.2">
      <c r="A1741" s="1" t="s">
        <v>29</v>
      </c>
      <c r="B1741" s="1" t="s">
        <v>112</v>
      </c>
      <c r="C1741" s="5">
        <v>23.574999999999999</v>
      </c>
      <c r="D1741" s="5">
        <v>0</v>
      </c>
      <c r="E1741" s="6">
        <f t="shared" ref="E1741:E1802" si="112">IF(C1741=0,"",(D1741/C1741-1))</f>
        <v>-1</v>
      </c>
      <c r="F1741" s="5">
        <v>281.17500000000001</v>
      </c>
      <c r="G1741" s="5">
        <v>81.574420000000003</v>
      </c>
      <c r="H1741" s="6">
        <f t="shared" ref="H1741:H1802" si="113">IF(F1741=0,"",(G1741/F1741-1))</f>
        <v>-0.70988025251178088</v>
      </c>
      <c r="I1741" s="5">
        <v>0</v>
      </c>
      <c r="J1741" s="6" t="str">
        <f t="shared" ref="J1741:J1802" si="114">IF(I1741=0,"",(G1741/I1741-1))</f>
        <v/>
      </c>
      <c r="K1741" s="5">
        <v>779.92660000000001</v>
      </c>
      <c r="L1741" s="5">
        <v>250.35632000000001</v>
      </c>
      <c r="M1741" s="6">
        <f t="shared" ref="M1741:M1802" si="115">IF(K1741=0,"",(L1741/K1741-1))</f>
        <v>-0.67900015206559172</v>
      </c>
    </row>
    <row r="1742" spans="1:13" x14ac:dyDescent="0.2">
      <c r="A1742" s="1" t="s">
        <v>30</v>
      </c>
      <c r="B1742" s="1" t="s">
        <v>112</v>
      </c>
      <c r="C1742" s="5">
        <v>0</v>
      </c>
      <c r="D1742" s="5">
        <v>0</v>
      </c>
      <c r="E1742" s="6" t="str">
        <f t="shared" si="112"/>
        <v/>
      </c>
      <c r="F1742" s="5">
        <v>0</v>
      </c>
      <c r="G1742" s="5">
        <v>0</v>
      </c>
      <c r="H1742" s="6" t="str">
        <f t="shared" si="113"/>
        <v/>
      </c>
      <c r="I1742" s="5">
        <v>0</v>
      </c>
      <c r="J1742" s="6" t="str">
        <f t="shared" si="114"/>
        <v/>
      </c>
      <c r="K1742" s="5">
        <v>0</v>
      </c>
      <c r="L1742" s="5">
        <v>0.27018999999999999</v>
      </c>
      <c r="M1742" s="6" t="str">
        <f t="shared" si="115"/>
        <v/>
      </c>
    </row>
    <row r="1743" spans="1:13" x14ac:dyDescent="0.2">
      <c r="A1743" s="1" t="s">
        <v>31</v>
      </c>
      <c r="B1743" s="1" t="s">
        <v>112</v>
      </c>
      <c r="C1743" s="5">
        <v>0</v>
      </c>
      <c r="D1743" s="5">
        <v>0</v>
      </c>
      <c r="E1743" s="6" t="str">
        <f t="shared" si="112"/>
        <v/>
      </c>
      <c r="F1743" s="5">
        <v>124.71106</v>
      </c>
      <c r="G1743" s="5">
        <v>90.769189999999995</v>
      </c>
      <c r="H1743" s="6">
        <f t="shared" si="113"/>
        <v>-0.27216407269732135</v>
      </c>
      <c r="I1743" s="5">
        <v>122.85541000000001</v>
      </c>
      <c r="J1743" s="6">
        <f t="shared" si="114"/>
        <v>-0.26117059069682003</v>
      </c>
      <c r="K1743" s="5">
        <v>916.41274999999996</v>
      </c>
      <c r="L1743" s="5">
        <v>1559.0992699999999</v>
      </c>
      <c r="M1743" s="6">
        <f t="shared" si="115"/>
        <v>0.70130682926443355</v>
      </c>
    </row>
    <row r="1744" spans="1:13" x14ac:dyDescent="0.2">
      <c r="A1744" s="1" t="s">
        <v>33</v>
      </c>
      <c r="B1744" s="1" t="s">
        <v>112</v>
      </c>
      <c r="C1744" s="5">
        <v>0</v>
      </c>
      <c r="D1744" s="5">
        <v>0</v>
      </c>
      <c r="E1744" s="6" t="str">
        <f t="shared" si="112"/>
        <v/>
      </c>
      <c r="F1744" s="5">
        <v>0</v>
      </c>
      <c r="G1744" s="5">
        <v>4.3613999999999997</v>
      </c>
      <c r="H1744" s="6" t="str">
        <f t="shared" si="113"/>
        <v/>
      </c>
      <c r="I1744" s="5">
        <v>0</v>
      </c>
      <c r="J1744" s="6" t="str">
        <f t="shared" si="114"/>
        <v/>
      </c>
      <c r="K1744" s="5">
        <v>0</v>
      </c>
      <c r="L1744" s="5">
        <v>4.3613999999999997</v>
      </c>
      <c r="M1744" s="6" t="str">
        <f t="shared" si="115"/>
        <v/>
      </c>
    </row>
    <row r="1745" spans="1:13" x14ac:dyDescent="0.2">
      <c r="A1745" s="2" t="s">
        <v>34</v>
      </c>
      <c r="B1745" s="2" t="s">
        <v>112</v>
      </c>
      <c r="C1745" s="7">
        <v>143.7276</v>
      </c>
      <c r="D1745" s="7">
        <v>67.044889999999995</v>
      </c>
      <c r="E1745" s="8">
        <f t="shared" si="112"/>
        <v>-0.53352807672291203</v>
      </c>
      <c r="F1745" s="7">
        <v>2175.6778399999998</v>
      </c>
      <c r="G1745" s="7">
        <v>1133.07358</v>
      </c>
      <c r="H1745" s="8">
        <f t="shared" si="113"/>
        <v>-0.47920893471985715</v>
      </c>
      <c r="I1745" s="7">
        <v>1575.09564</v>
      </c>
      <c r="J1745" s="8">
        <f t="shared" si="114"/>
        <v>-0.28063188594693844</v>
      </c>
      <c r="K1745" s="7">
        <v>24402.993450000002</v>
      </c>
      <c r="L1745" s="7">
        <v>20272.92095</v>
      </c>
      <c r="M1745" s="8">
        <f t="shared" si="115"/>
        <v>-0.16924450307550287</v>
      </c>
    </row>
    <row r="1746" spans="1:13" x14ac:dyDescent="0.2">
      <c r="A1746" s="1" t="s">
        <v>8</v>
      </c>
      <c r="B1746" s="1" t="s">
        <v>113</v>
      </c>
      <c r="C1746" s="5">
        <v>0</v>
      </c>
      <c r="D1746" s="5">
        <v>0</v>
      </c>
      <c r="E1746" s="6" t="str">
        <f t="shared" si="112"/>
        <v/>
      </c>
      <c r="F1746" s="5">
        <v>2.3315199999999998</v>
      </c>
      <c r="G1746" s="5">
        <v>9.5157399999999992</v>
      </c>
      <c r="H1746" s="6">
        <f t="shared" si="113"/>
        <v>3.0813460746637382</v>
      </c>
      <c r="I1746" s="5">
        <v>1.20895</v>
      </c>
      <c r="J1746" s="6">
        <f t="shared" si="114"/>
        <v>6.8710782083626283</v>
      </c>
      <c r="K1746" s="5">
        <v>182.27409</v>
      </c>
      <c r="L1746" s="5">
        <v>179.12738999999999</v>
      </c>
      <c r="M1746" s="6">
        <f t="shared" si="115"/>
        <v>-1.7263561705341712E-2</v>
      </c>
    </row>
    <row r="1747" spans="1:13" x14ac:dyDescent="0.2">
      <c r="A1747" s="1" t="s">
        <v>10</v>
      </c>
      <c r="B1747" s="1" t="s">
        <v>113</v>
      </c>
      <c r="C1747" s="5">
        <v>0</v>
      </c>
      <c r="D1747" s="5">
        <v>0</v>
      </c>
      <c r="E1747" s="6" t="str">
        <f t="shared" si="112"/>
        <v/>
      </c>
      <c r="F1747" s="5">
        <v>23.160229999999999</v>
      </c>
      <c r="G1747" s="5">
        <v>9.7690000000000001</v>
      </c>
      <c r="H1747" s="6">
        <f t="shared" si="113"/>
        <v>-0.57819935294252256</v>
      </c>
      <c r="I1747" s="5">
        <v>31.199929999999998</v>
      </c>
      <c r="J1747" s="6">
        <f t="shared" si="114"/>
        <v>-0.686890323151366</v>
      </c>
      <c r="K1747" s="5">
        <v>71.929689999999994</v>
      </c>
      <c r="L1747" s="5">
        <v>176.84041999999999</v>
      </c>
      <c r="M1747" s="6">
        <f t="shared" si="115"/>
        <v>1.4585177553246789</v>
      </c>
    </row>
    <row r="1748" spans="1:13" x14ac:dyDescent="0.2">
      <c r="A1748" s="1" t="s">
        <v>11</v>
      </c>
      <c r="B1748" s="1" t="s">
        <v>113</v>
      </c>
      <c r="C1748" s="5">
        <v>0</v>
      </c>
      <c r="D1748" s="5">
        <v>0</v>
      </c>
      <c r="E1748" s="6" t="str">
        <f t="shared" si="112"/>
        <v/>
      </c>
      <c r="F1748" s="5">
        <v>24.620660000000001</v>
      </c>
      <c r="G1748" s="5">
        <v>12.939450000000001</v>
      </c>
      <c r="H1748" s="6">
        <f t="shared" si="113"/>
        <v>-0.47444747622525141</v>
      </c>
      <c r="I1748" s="5">
        <v>64.256489999999999</v>
      </c>
      <c r="J1748" s="6">
        <f t="shared" si="114"/>
        <v>-0.79862812301138764</v>
      </c>
      <c r="K1748" s="5">
        <v>551.73933</v>
      </c>
      <c r="L1748" s="5">
        <v>863.36720000000003</v>
      </c>
      <c r="M1748" s="6">
        <f t="shared" si="115"/>
        <v>0.56480996197969069</v>
      </c>
    </row>
    <row r="1749" spans="1:13" x14ac:dyDescent="0.2">
      <c r="A1749" s="1" t="s">
        <v>12</v>
      </c>
      <c r="B1749" s="1" t="s">
        <v>113</v>
      </c>
      <c r="C1749" s="5">
        <v>0</v>
      </c>
      <c r="D1749" s="5">
        <v>0</v>
      </c>
      <c r="E1749" s="6" t="str">
        <f t="shared" si="112"/>
        <v/>
      </c>
      <c r="F1749" s="5">
        <v>0</v>
      </c>
      <c r="G1749" s="5">
        <v>0</v>
      </c>
      <c r="H1749" s="6" t="str">
        <f t="shared" si="113"/>
        <v/>
      </c>
      <c r="I1749" s="5">
        <v>0</v>
      </c>
      <c r="J1749" s="6" t="str">
        <f t="shared" si="114"/>
        <v/>
      </c>
      <c r="K1749" s="5">
        <v>0</v>
      </c>
      <c r="L1749" s="5">
        <v>0.1331</v>
      </c>
      <c r="M1749" s="6" t="str">
        <f t="shared" si="115"/>
        <v/>
      </c>
    </row>
    <row r="1750" spans="1:13" x14ac:dyDescent="0.2">
      <c r="A1750" s="1" t="s">
        <v>14</v>
      </c>
      <c r="B1750" s="1" t="s">
        <v>113</v>
      </c>
      <c r="C1750" s="5">
        <v>0</v>
      </c>
      <c r="D1750" s="5">
        <v>0</v>
      </c>
      <c r="E1750" s="6" t="str">
        <f t="shared" si="112"/>
        <v/>
      </c>
      <c r="F1750" s="5">
        <v>9.2433200000000006</v>
      </c>
      <c r="G1750" s="5">
        <v>0</v>
      </c>
      <c r="H1750" s="6">
        <f t="shared" si="113"/>
        <v>-1</v>
      </c>
      <c r="I1750" s="5">
        <v>119.96875</v>
      </c>
      <c r="J1750" s="6">
        <f t="shared" si="114"/>
        <v>-1</v>
      </c>
      <c r="K1750" s="5">
        <v>1200.6849</v>
      </c>
      <c r="L1750" s="5">
        <v>1227.97984</v>
      </c>
      <c r="M1750" s="6">
        <f t="shared" si="115"/>
        <v>2.2732808582834663E-2</v>
      </c>
    </row>
    <row r="1751" spans="1:13" x14ac:dyDescent="0.2">
      <c r="A1751" s="1" t="s">
        <v>16</v>
      </c>
      <c r="B1751" s="1" t="s">
        <v>113</v>
      </c>
      <c r="C1751" s="5">
        <v>0</v>
      </c>
      <c r="D1751" s="5">
        <v>0</v>
      </c>
      <c r="E1751" s="6" t="str">
        <f t="shared" si="112"/>
        <v/>
      </c>
      <c r="F1751" s="5">
        <v>0</v>
      </c>
      <c r="G1751" s="5">
        <v>18142.67166</v>
      </c>
      <c r="H1751" s="6" t="str">
        <f t="shared" si="113"/>
        <v/>
      </c>
      <c r="I1751" s="5">
        <v>50045.852830000003</v>
      </c>
      <c r="J1751" s="6">
        <f t="shared" si="114"/>
        <v>-0.63747901905821114</v>
      </c>
      <c r="K1751" s="5">
        <v>188245.65471</v>
      </c>
      <c r="L1751" s="5">
        <v>223561.22299000001</v>
      </c>
      <c r="M1751" s="6">
        <f t="shared" si="115"/>
        <v>0.18760363066231234</v>
      </c>
    </row>
    <row r="1752" spans="1:13" x14ac:dyDescent="0.2">
      <c r="A1752" s="1" t="s">
        <v>17</v>
      </c>
      <c r="B1752" s="1" t="s">
        <v>113</v>
      </c>
      <c r="C1752" s="5">
        <v>0</v>
      </c>
      <c r="D1752" s="5">
        <v>0</v>
      </c>
      <c r="E1752" s="6" t="str">
        <f t="shared" si="112"/>
        <v/>
      </c>
      <c r="F1752" s="5">
        <v>0</v>
      </c>
      <c r="G1752" s="5">
        <v>0</v>
      </c>
      <c r="H1752" s="6" t="str">
        <f t="shared" si="113"/>
        <v/>
      </c>
      <c r="I1752" s="5">
        <v>0</v>
      </c>
      <c r="J1752" s="6" t="str">
        <f t="shared" si="114"/>
        <v/>
      </c>
      <c r="K1752" s="5">
        <v>2.5491600000000001</v>
      </c>
      <c r="L1752" s="5">
        <v>0.21468000000000001</v>
      </c>
      <c r="M1752" s="6">
        <f t="shared" si="115"/>
        <v>-0.91578402297227324</v>
      </c>
    </row>
    <row r="1753" spans="1:13" x14ac:dyDescent="0.2">
      <c r="A1753" s="1" t="s">
        <v>18</v>
      </c>
      <c r="B1753" s="1" t="s">
        <v>113</v>
      </c>
      <c r="C1753" s="5">
        <v>0</v>
      </c>
      <c r="D1753" s="5">
        <v>0</v>
      </c>
      <c r="E1753" s="6" t="str">
        <f t="shared" si="112"/>
        <v/>
      </c>
      <c r="F1753" s="5">
        <v>836.37725999999998</v>
      </c>
      <c r="G1753" s="5">
        <v>9.5999999999999992E-3</v>
      </c>
      <c r="H1753" s="6">
        <f t="shared" si="113"/>
        <v>-0.99998852192609833</v>
      </c>
      <c r="I1753" s="5">
        <v>42.097839999999998</v>
      </c>
      <c r="J1753" s="6">
        <f t="shared" si="114"/>
        <v>-0.99977195979651212</v>
      </c>
      <c r="K1753" s="5">
        <v>1390.4571800000001</v>
      </c>
      <c r="L1753" s="5">
        <v>295.47050999999999</v>
      </c>
      <c r="M1753" s="6">
        <f t="shared" si="115"/>
        <v>-0.7875011800075713</v>
      </c>
    </row>
    <row r="1754" spans="1:13" x14ac:dyDescent="0.2">
      <c r="A1754" s="1" t="s">
        <v>19</v>
      </c>
      <c r="B1754" s="1" t="s">
        <v>113</v>
      </c>
      <c r="C1754" s="5">
        <v>0</v>
      </c>
      <c r="D1754" s="5">
        <v>0</v>
      </c>
      <c r="E1754" s="6" t="str">
        <f t="shared" si="112"/>
        <v/>
      </c>
      <c r="F1754" s="5">
        <v>0</v>
      </c>
      <c r="G1754" s="5">
        <v>0</v>
      </c>
      <c r="H1754" s="6" t="str">
        <f t="shared" si="113"/>
        <v/>
      </c>
      <c r="I1754" s="5">
        <v>0</v>
      </c>
      <c r="J1754" s="6" t="str">
        <f t="shared" si="114"/>
        <v/>
      </c>
      <c r="K1754" s="5">
        <v>179.15844000000001</v>
      </c>
      <c r="L1754" s="5">
        <v>31.90991</v>
      </c>
      <c r="M1754" s="6">
        <f t="shared" si="115"/>
        <v>-0.82188999859565648</v>
      </c>
    </row>
    <row r="1755" spans="1:13" x14ac:dyDescent="0.2">
      <c r="A1755" s="1" t="s">
        <v>20</v>
      </c>
      <c r="B1755" s="1" t="s">
        <v>113</v>
      </c>
      <c r="C1755" s="5">
        <v>0</v>
      </c>
      <c r="D1755" s="5">
        <v>0</v>
      </c>
      <c r="E1755" s="6" t="str">
        <f t="shared" si="112"/>
        <v/>
      </c>
      <c r="F1755" s="5">
        <v>58.515230000000003</v>
      </c>
      <c r="G1755" s="5">
        <v>0</v>
      </c>
      <c r="H1755" s="6">
        <f t="shared" si="113"/>
        <v>-1</v>
      </c>
      <c r="I1755" s="5">
        <v>42.865259999999999</v>
      </c>
      <c r="J1755" s="6">
        <f t="shared" si="114"/>
        <v>-1</v>
      </c>
      <c r="K1755" s="5">
        <v>773.04557999999997</v>
      </c>
      <c r="L1755" s="5">
        <v>495.6096</v>
      </c>
      <c r="M1755" s="6">
        <f t="shared" si="115"/>
        <v>-0.35888696239618878</v>
      </c>
    </row>
    <row r="1756" spans="1:13" x14ac:dyDescent="0.2">
      <c r="A1756" s="1" t="s">
        <v>21</v>
      </c>
      <c r="B1756" s="1" t="s">
        <v>113</v>
      </c>
      <c r="C1756" s="5">
        <v>83.733249999999998</v>
      </c>
      <c r="D1756" s="5">
        <v>189.46503000000001</v>
      </c>
      <c r="E1756" s="6">
        <f t="shared" si="112"/>
        <v>1.262721559237221</v>
      </c>
      <c r="F1756" s="5">
        <v>974.22910000000002</v>
      </c>
      <c r="G1756" s="5">
        <v>1098.1695999999999</v>
      </c>
      <c r="H1756" s="6">
        <f t="shared" si="113"/>
        <v>0.12721904940018725</v>
      </c>
      <c r="I1756" s="5">
        <v>900.00759000000005</v>
      </c>
      <c r="J1756" s="6">
        <f t="shared" si="114"/>
        <v>0.22017815427534315</v>
      </c>
      <c r="K1756" s="5">
        <v>9086.6342499999992</v>
      </c>
      <c r="L1756" s="5">
        <v>8914.8661599999996</v>
      </c>
      <c r="M1756" s="6">
        <f t="shared" si="115"/>
        <v>-1.8903378883110555E-2</v>
      </c>
    </row>
    <row r="1757" spans="1:13" x14ac:dyDescent="0.2">
      <c r="A1757" s="1" t="s">
        <v>22</v>
      </c>
      <c r="B1757" s="1" t="s">
        <v>113</v>
      </c>
      <c r="C1757" s="5">
        <v>0</v>
      </c>
      <c r="D1757" s="5">
        <v>0</v>
      </c>
      <c r="E1757" s="6" t="str">
        <f t="shared" si="112"/>
        <v/>
      </c>
      <c r="F1757" s="5">
        <v>0</v>
      </c>
      <c r="G1757" s="5">
        <v>0</v>
      </c>
      <c r="H1757" s="6" t="str">
        <f t="shared" si="113"/>
        <v/>
      </c>
      <c r="I1757" s="5">
        <v>8.7828199999999992</v>
      </c>
      <c r="J1757" s="6">
        <f t="shared" si="114"/>
        <v>-1</v>
      </c>
      <c r="K1757" s="5">
        <v>31.263030000000001</v>
      </c>
      <c r="L1757" s="5">
        <v>9.5876300000000008</v>
      </c>
      <c r="M1757" s="6">
        <f t="shared" si="115"/>
        <v>-0.69332371174515073</v>
      </c>
    </row>
    <row r="1758" spans="1:13" x14ac:dyDescent="0.2">
      <c r="A1758" s="1" t="s">
        <v>23</v>
      </c>
      <c r="B1758" s="1" t="s">
        <v>113</v>
      </c>
      <c r="C1758" s="5">
        <v>0</v>
      </c>
      <c r="D1758" s="5">
        <v>0</v>
      </c>
      <c r="E1758" s="6" t="str">
        <f t="shared" si="112"/>
        <v/>
      </c>
      <c r="F1758" s="5">
        <v>40.4148</v>
      </c>
      <c r="G1758" s="5">
        <v>218.68675999999999</v>
      </c>
      <c r="H1758" s="6">
        <f t="shared" si="113"/>
        <v>4.4110563456951413</v>
      </c>
      <c r="I1758" s="5">
        <v>250.16795999999999</v>
      </c>
      <c r="J1758" s="6">
        <f t="shared" si="114"/>
        <v>-0.12584025548275646</v>
      </c>
      <c r="K1758" s="5">
        <v>328.61768999999998</v>
      </c>
      <c r="L1758" s="5">
        <v>1346.22624</v>
      </c>
      <c r="M1758" s="6">
        <f t="shared" si="115"/>
        <v>3.0966335074657731</v>
      </c>
    </row>
    <row r="1759" spans="1:13" x14ac:dyDescent="0.2">
      <c r="A1759" s="1" t="s">
        <v>24</v>
      </c>
      <c r="B1759" s="1" t="s">
        <v>113</v>
      </c>
      <c r="C1759" s="5">
        <v>0</v>
      </c>
      <c r="D1759" s="5">
        <v>0</v>
      </c>
      <c r="E1759" s="6" t="str">
        <f t="shared" si="112"/>
        <v/>
      </c>
      <c r="F1759" s="5">
        <v>9.8585200000000004</v>
      </c>
      <c r="G1759" s="5">
        <v>201.79561000000001</v>
      </c>
      <c r="H1759" s="6">
        <f t="shared" si="113"/>
        <v>19.469158656674633</v>
      </c>
      <c r="I1759" s="5">
        <v>46.135260000000002</v>
      </c>
      <c r="J1759" s="6">
        <f t="shared" si="114"/>
        <v>3.3739996263161842</v>
      </c>
      <c r="K1759" s="5">
        <v>876.05439000000001</v>
      </c>
      <c r="L1759" s="5">
        <v>712.99977999999999</v>
      </c>
      <c r="M1759" s="6">
        <f t="shared" si="115"/>
        <v>-0.18612384329242393</v>
      </c>
    </row>
    <row r="1760" spans="1:13" x14ac:dyDescent="0.2">
      <c r="A1760" s="1" t="s">
        <v>25</v>
      </c>
      <c r="B1760" s="1" t="s">
        <v>113</v>
      </c>
      <c r="C1760" s="5">
        <v>0</v>
      </c>
      <c r="D1760" s="5">
        <v>0</v>
      </c>
      <c r="E1760" s="6" t="str">
        <f t="shared" si="112"/>
        <v/>
      </c>
      <c r="F1760" s="5">
        <v>0</v>
      </c>
      <c r="G1760" s="5">
        <v>0.74250000000000005</v>
      </c>
      <c r="H1760" s="6" t="str">
        <f t="shared" si="113"/>
        <v/>
      </c>
      <c r="I1760" s="5">
        <v>0</v>
      </c>
      <c r="J1760" s="6" t="str">
        <f t="shared" si="114"/>
        <v/>
      </c>
      <c r="K1760" s="5">
        <v>75.878299999999996</v>
      </c>
      <c r="L1760" s="5">
        <v>12.82596</v>
      </c>
      <c r="M1760" s="6">
        <f t="shared" si="115"/>
        <v>-0.83096669271715362</v>
      </c>
    </row>
    <row r="1761" spans="1:13" x14ac:dyDescent="0.2">
      <c r="A1761" s="1" t="s">
        <v>26</v>
      </c>
      <c r="B1761" s="1" t="s">
        <v>113</v>
      </c>
      <c r="C1761" s="5">
        <v>0</v>
      </c>
      <c r="D1761" s="5">
        <v>0</v>
      </c>
      <c r="E1761" s="6" t="str">
        <f t="shared" si="112"/>
        <v/>
      </c>
      <c r="F1761" s="5">
        <v>153.62647999999999</v>
      </c>
      <c r="G1761" s="5">
        <v>507.74599999999998</v>
      </c>
      <c r="H1761" s="6">
        <f t="shared" si="113"/>
        <v>2.3050682408397303</v>
      </c>
      <c r="I1761" s="5">
        <v>562.09726000000001</v>
      </c>
      <c r="J1761" s="6">
        <f t="shared" si="114"/>
        <v>-9.6693693187545504E-2</v>
      </c>
      <c r="K1761" s="5">
        <v>810.22352999999998</v>
      </c>
      <c r="L1761" s="5">
        <v>3660.5135</v>
      </c>
      <c r="M1761" s="6">
        <f t="shared" si="115"/>
        <v>3.5179056944939626</v>
      </c>
    </row>
    <row r="1762" spans="1:13" x14ac:dyDescent="0.2">
      <c r="A1762" s="1" t="s">
        <v>27</v>
      </c>
      <c r="B1762" s="1" t="s">
        <v>113</v>
      </c>
      <c r="C1762" s="5">
        <v>0</v>
      </c>
      <c r="D1762" s="5">
        <v>0</v>
      </c>
      <c r="E1762" s="6" t="str">
        <f t="shared" si="112"/>
        <v/>
      </c>
      <c r="F1762" s="5">
        <v>0</v>
      </c>
      <c r="G1762" s="5">
        <v>0</v>
      </c>
      <c r="H1762" s="6" t="str">
        <f t="shared" si="113"/>
        <v/>
      </c>
      <c r="I1762" s="5">
        <v>0</v>
      </c>
      <c r="J1762" s="6" t="str">
        <f t="shared" si="114"/>
        <v/>
      </c>
      <c r="K1762" s="5">
        <v>54.22889</v>
      </c>
      <c r="L1762" s="5">
        <v>0</v>
      </c>
      <c r="M1762" s="6">
        <f t="shared" si="115"/>
        <v>-1</v>
      </c>
    </row>
    <row r="1763" spans="1:13" x14ac:dyDescent="0.2">
      <c r="A1763" s="1" t="s">
        <v>28</v>
      </c>
      <c r="B1763" s="1" t="s">
        <v>113</v>
      </c>
      <c r="C1763" s="5">
        <v>4.9304399999999999</v>
      </c>
      <c r="D1763" s="5">
        <v>0</v>
      </c>
      <c r="E1763" s="6">
        <f t="shared" si="112"/>
        <v>-1</v>
      </c>
      <c r="F1763" s="5">
        <v>5.0314100000000002</v>
      </c>
      <c r="G1763" s="5">
        <v>2.1748400000000001</v>
      </c>
      <c r="H1763" s="6">
        <f t="shared" si="113"/>
        <v>-0.56774741076557067</v>
      </c>
      <c r="I1763" s="5">
        <v>8.1372499999999999</v>
      </c>
      <c r="J1763" s="6">
        <f t="shared" si="114"/>
        <v>-0.73273034501828005</v>
      </c>
      <c r="K1763" s="5">
        <v>182.11062000000001</v>
      </c>
      <c r="L1763" s="5">
        <v>114.43746</v>
      </c>
      <c r="M1763" s="6">
        <f t="shared" si="115"/>
        <v>-0.37160468730489193</v>
      </c>
    </row>
    <row r="1764" spans="1:13" x14ac:dyDescent="0.2">
      <c r="A1764" s="1" t="s">
        <v>29</v>
      </c>
      <c r="B1764" s="1" t="s">
        <v>113</v>
      </c>
      <c r="C1764" s="5">
        <v>0</v>
      </c>
      <c r="D1764" s="5">
        <v>0</v>
      </c>
      <c r="E1764" s="6" t="str">
        <f t="shared" si="112"/>
        <v/>
      </c>
      <c r="F1764" s="5">
        <v>391.63459999999998</v>
      </c>
      <c r="G1764" s="5">
        <v>231.12120999999999</v>
      </c>
      <c r="H1764" s="6">
        <f t="shared" si="113"/>
        <v>-0.40985497706280294</v>
      </c>
      <c r="I1764" s="5">
        <v>302.52596999999997</v>
      </c>
      <c r="J1764" s="6">
        <f t="shared" si="114"/>
        <v>-0.23602853004652791</v>
      </c>
      <c r="K1764" s="5">
        <v>2651.6934299999998</v>
      </c>
      <c r="L1764" s="5">
        <v>1511.95623</v>
      </c>
      <c r="M1764" s="6">
        <f t="shared" si="115"/>
        <v>-0.42981484477261001</v>
      </c>
    </row>
    <row r="1765" spans="1:13" x14ac:dyDescent="0.2">
      <c r="A1765" s="1" t="s">
        <v>30</v>
      </c>
      <c r="B1765" s="1" t="s">
        <v>113</v>
      </c>
      <c r="C1765" s="5">
        <v>23.175000000000001</v>
      </c>
      <c r="D1765" s="5">
        <v>0</v>
      </c>
      <c r="E1765" s="6">
        <f t="shared" si="112"/>
        <v>-1</v>
      </c>
      <c r="F1765" s="5">
        <v>318.65893999999997</v>
      </c>
      <c r="G1765" s="5">
        <v>172.42259000000001</v>
      </c>
      <c r="H1765" s="6">
        <f t="shared" si="113"/>
        <v>-0.45891180708753998</v>
      </c>
      <c r="I1765" s="5">
        <v>313.52161000000001</v>
      </c>
      <c r="J1765" s="6">
        <f t="shared" si="114"/>
        <v>-0.45004559653798659</v>
      </c>
      <c r="K1765" s="5">
        <v>3420.7390099999998</v>
      </c>
      <c r="L1765" s="5">
        <v>2783.3604399999999</v>
      </c>
      <c r="M1765" s="6">
        <f t="shared" si="115"/>
        <v>-0.18632774033234412</v>
      </c>
    </row>
    <row r="1766" spans="1:13" x14ac:dyDescent="0.2">
      <c r="A1766" s="1" t="s">
        <v>31</v>
      </c>
      <c r="B1766" s="1" t="s">
        <v>113</v>
      </c>
      <c r="C1766" s="5">
        <v>0</v>
      </c>
      <c r="D1766" s="5">
        <v>0</v>
      </c>
      <c r="E1766" s="6" t="str">
        <f t="shared" si="112"/>
        <v/>
      </c>
      <c r="F1766" s="5">
        <v>26.389189999999999</v>
      </c>
      <c r="G1766" s="5">
        <v>2.2301000000000002</v>
      </c>
      <c r="H1766" s="6">
        <f t="shared" si="113"/>
        <v>-0.91549191165018706</v>
      </c>
      <c r="I1766" s="5">
        <v>44.2136</v>
      </c>
      <c r="J1766" s="6">
        <f t="shared" si="114"/>
        <v>-0.94956076863227601</v>
      </c>
      <c r="K1766" s="5">
        <v>784.05831000000001</v>
      </c>
      <c r="L1766" s="5">
        <v>131.02339000000001</v>
      </c>
      <c r="M1766" s="6">
        <f t="shared" si="115"/>
        <v>-0.83289075783151889</v>
      </c>
    </row>
    <row r="1767" spans="1:13" x14ac:dyDescent="0.2">
      <c r="A1767" s="1" t="s">
        <v>32</v>
      </c>
      <c r="B1767" s="1" t="s">
        <v>113</v>
      </c>
      <c r="C1767" s="5">
        <v>0</v>
      </c>
      <c r="D1767" s="5">
        <v>0</v>
      </c>
      <c r="E1767" s="6" t="str">
        <f t="shared" si="112"/>
        <v/>
      </c>
      <c r="F1767" s="5">
        <v>0</v>
      </c>
      <c r="G1767" s="5">
        <v>0.34638999999999998</v>
      </c>
      <c r="H1767" s="6" t="str">
        <f t="shared" si="113"/>
        <v/>
      </c>
      <c r="I1767" s="5">
        <v>0</v>
      </c>
      <c r="J1767" s="6" t="str">
        <f t="shared" si="114"/>
        <v/>
      </c>
      <c r="K1767" s="5">
        <v>8.6499999999999994E-2</v>
      </c>
      <c r="L1767" s="5">
        <v>27.186260000000001</v>
      </c>
      <c r="M1767" s="6">
        <f t="shared" si="115"/>
        <v>313.29202312138733</v>
      </c>
    </row>
    <row r="1768" spans="1:13" x14ac:dyDescent="0.2">
      <c r="A1768" s="1" t="s">
        <v>33</v>
      </c>
      <c r="B1768" s="1" t="s">
        <v>113</v>
      </c>
      <c r="C1768" s="5">
        <v>0</v>
      </c>
      <c r="D1768" s="5">
        <v>0</v>
      </c>
      <c r="E1768" s="6" t="str">
        <f t="shared" si="112"/>
        <v/>
      </c>
      <c r="F1768" s="5">
        <v>0</v>
      </c>
      <c r="G1768" s="5">
        <v>0</v>
      </c>
      <c r="H1768" s="6" t="str">
        <f t="shared" si="113"/>
        <v/>
      </c>
      <c r="I1768" s="5">
        <v>0</v>
      </c>
      <c r="J1768" s="6" t="str">
        <f t="shared" si="114"/>
        <v/>
      </c>
      <c r="K1768" s="5">
        <v>159.99952999999999</v>
      </c>
      <c r="L1768" s="5">
        <v>0</v>
      </c>
      <c r="M1768" s="6">
        <f t="shared" si="115"/>
        <v>-1</v>
      </c>
    </row>
    <row r="1769" spans="1:13" x14ac:dyDescent="0.2">
      <c r="A1769" s="2" t="s">
        <v>34</v>
      </c>
      <c r="B1769" s="2" t="s">
        <v>113</v>
      </c>
      <c r="C1769" s="7">
        <v>111.83869</v>
      </c>
      <c r="D1769" s="7">
        <v>189.46503000000001</v>
      </c>
      <c r="E1769" s="8">
        <f t="shared" si="112"/>
        <v>0.69409199982582059</v>
      </c>
      <c r="F1769" s="7">
        <v>2874.0912600000001</v>
      </c>
      <c r="G1769" s="7">
        <v>20610.341049999999</v>
      </c>
      <c r="H1769" s="8">
        <f t="shared" si="113"/>
        <v>6.1710809384667895</v>
      </c>
      <c r="I1769" s="7">
        <v>52783.039369999999</v>
      </c>
      <c r="J1769" s="8">
        <f t="shared" si="114"/>
        <v>-0.60952720237413649</v>
      </c>
      <c r="K1769" s="7">
        <v>211059.08056</v>
      </c>
      <c r="L1769" s="7">
        <v>246056.85868999999</v>
      </c>
      <c r="M1769" s="8">
        <f t="shared" si="115"/>
        <v>0.16581981707274052</v>
      </c>
    </row>
    <row r="1770" spans="1:13" x14ac:dyDescent="0.2">
      <c r="A1770" s="1" t="s">
        <v>8</v>
      </c>
      <c r="B1770" s="1" t="s">
        <v>114</v>
      </c>
      <c r="C1770" s="5">
        <v>0</v>
      </c>
      <c r="D1770" s="5">
        <v>0</v>
      </c>
      <c r="E1770" s="6" t="str">
        <f t="shared" si="112"/>
        <v/>
      </c>
      <c r="F1770" s="5">
        <v>21.804069999999999</v>
      </c>
      <c r="G1770" s="5">
        <v>0</v>
      </c>
      <c r="H1770" s="6">
        <f t="shared" si="113"/>
        <v>-1</v>
      </c>
      <c r="I1770" s="5">
        <v>0</v>
      </c>
      <c r="J1770" s="6" t="str">
        <f t="shared" si="114"/>
        <v/>
      </c>
      <c r="K1770" s="5">
        <v>294.80227000000002</v>
      </c>
      <c r="L1770" s="5">
        <v>0.61584000000000005</v>
      </c>
      <c r="M1770" s="6">
        <f t="shared" si="115"/>
        <v>-0.99791100658756804</v>
      </c>
    </row>
    <row r="1771" spans="1:13" x14ac:dyDescent="0.2">
      <c r="A1771" s="1" t="s">
        <v>10</v>
      </c>
      <c r="B1771" s="1" t="s">
        <v>114</v>
      </c>
      <c r="C1771" s="5">
        <v>0</v>
      </c>
      <c r="D1771" s="5">
        <v>0</v>
      </c>
      <c r="E1771" s="6" t="str">
        <f t="shared" si="112"/>
        <v/>
      </c>
      <c r="F1771" s="5">
        <v>13.81198</v>
      </c>
      <c r="G1771" s="5">
        <v>0</v>
      </c>
      <c r="H1771" s="6">
        <f t="shared" si="113"/>
        <v>-1</v>
      </c>
      <c r="I1771" s="5">
        <v>0</v>
      </c>
      <c r="J1771" s="6" t="str">
        <f t="shared" si="114"/>
        <v/>
      </c>
      <c r="K1771" s="5">
        <v>23.263950000000001</v>
      </c>
      <c r="L1771" s="5">
        <v>25.87931</v>
      </c>
      <c r="M1771" s="6">
        <f t="shared" si="115"/>
        <v>0.11242114946086113</v>
      </c>
    </row>
    <row r="1772" spans="1:13" x14ac:dyDescent="0.2">
      <c r="A1772" s="1" t="s">
        <v>11</v>
      </c>
      <c r="B1772" s="1" t="s">
        <v>114</v>
      </c>
      <c r="C1772" s="5">
        <v>0</v>
      </c>
      <c r="D1772" s="5">
        <v>0</v>
      </c>
      <c r="E1772" s="6" t="str">
        <f t="shared" si="112"/>
        <v/>
      </c>
      <c r="F1772" s="5">
        <v>2.5127000000000002</v>
      </c>
      <c r="G1772" s="5">
        <v>0.33151000000000003</v>
      </c>
      <c r="H1772" s="6">
        <f t="shared" si="113"/>
        <v>-0.86806622358419228</v>
      </c>
      <c r="I1772" s="5">
        <v>84.531999999999996</v>
      </c>
      <c r="J1772" s="6">
        <f t="shared" si="114"/>
        <v>-0.9960782898783892</v>
      </c>
      <c r="K1772" s="5">
        <v>1179.48981</v>
      </c>
      <c r="L1772" s="5">
        <v>714.05110999999999</v>
      </c>
      <c r="M1772" s="6">
        <f t="shared" si="115"/>
        <v>-0.39461019167261824</v>
      </c>
    </row>
    <row r="1773" spans="1:13" x14ac:dyDescent="0.2">
      <c r="A1773" s="1" t="s">
        <v>12</v>
      </c>
      <c r="B1773" s="1" t="s">
        <v>114</v>
      </c>
      <c r="C1773" s="5">
        <v>0</v>
      </c>
      <c r="D1773" s="5">
        <v>0</v>
      </c>
      <c r="E1773" s="6" t="str">
        <f t="shared" si="112"/>
        <v/>
      </c>
      <c r="F1773" s="5">
        <v>0</v>
      </c>
      <c r="G1773" s="5">
        <v>4.5093500000000004</v>
      </c>
      <c r="H1773" s="6" t="str">
        <f t="shared" si="113"/>
        <v/>
      </c>
      <c r="I1773" s="5">
        <v>0</v>
      </c>
      <c r="J1773" s="6" t="str">
        <f t="shared" si="114"/>
        <v/>
      </c>
      <c r="K1773" s="5">
        <v>35.927039999999998</v>
      </c>
      <c r="L1773" s="5">
        <v>60.654089999999997</v>
      </c>
      <c r="M1773" s="6">
        <f t="shared" si="115"/>
        <v>0.68825736826635309</v>
      </c>
    </row>
    <row r="1774" spans="1:13" x14ac:dyDescent="0.2">
      <c r="A1774" s="1" t="s">
        <v>14</v>
      </c>
      <c r="B1774" s="1" t="s">
        <v>114</v>
      </c>
      <c r="C1774" s="5">
        <v>0</v>
      </c>
      <c r="D1774" s="5">
        <v>0</v>
      </c>
      <c r="E1774" s="6" t="str">
        <f t="shared" si="112"/>
        <v/>
      </c>
      <c r="F1774" s="5">
        <v>5.11259</v>
      </c>
      <c r="G1774" s="5">
        <v>0.82474000000000003</v>
      </c>
      <c r="H1774" s="6">
        <f t="shared" si="113"/>
        <v>-0.83868450237550829</v>
      </c>
      <c r="I1774" s="5">
        <v>0</v>
      </c>
      <c r="J1774" s="6" t="str">
        <f t="shared" si="114"/>
        <v/>
      </c>
      <c r="K1774" s="5">
        <v>13.67351</v>
      </c>
      <c r="L1774" s="5">
        <v>50.49727</v>
      </c>
      <c r="M1774" s="6">
        <f t="shared" si="115"/>
        <v>2.6930729563952487</v>
      </c>
    </row>
    <row r="1775" spans="1:13" x14ac:dyDescent="0.2">
      <c r="A1775" s="1" t="s">
        <v>17</v>
      </c>
      <c r="B1775" s="1" t="s">
        <v>114</v>
      </c>
      <c r="C1775" s="5">
        <v>0</v>
      </c>
      <c r="D1775" s="5">
        <v>0</v>
      </c>
      <c r="E1775" s="6" t="str">
        <f t="shared" si="112"/>
        <v/>
      </c>
      <c r="F1775" s="5">
        <v>0.16256999999999999</v>
      </c>
      <c r="G1775" s="5">
        <v>0</v>
      </c>
      <c r="H1775" s="6">
        <f t="shared" si="113"/>
        <v>-1</v>
      </c>
      <c r="I1775" s="5">
        <v>0</v>
      </c>
      <c r="J1775" s="6" t="str">
        <f t="shared" si="114"/>
        <v/>
      </c>
      <c r="K1775" s="5">
        <v>1.18557</v>
      </c>
      <c r="L1775" s="5">
        <v>10.87476</v>
      </c>
      <c r="M1775" s="6">
        <f t="shared" si="115"/>
        <v>8.1726005212682509</v>
      </c>
    </row>
    <row r="1776" spans="1:13" x14ac:dyDescent="0.2">
      <c r="A1776" s="1" t="s">
        <v>18</v>
      </c>
      <c r="B1776" s="1" t="s">
        <v>114</v>
      </c>
      <c r="C1776" s="5">
        <v>0</v>
      </c>
      <c r="D1776" s="5">
        <v>0</v>
      </c>
      <c r="E1776" s="6" t="str">
        <f t="shared" si="112"/>
        <v/>
      </c>
      <c r="F1776" s="5">
        <v>13.911949999999999</v>
      </c>
      <c r="G1776" s="5">
        <v>135.11114000000001</v>
      </c>
      <c r="H1776" s="6">
        <f t="shared" si="113"/>
        <v>8.7118764802921245</v>
      </c>
      <c r="I1776" s="5">
        <v>39.987780000000001</v>
      </c>
      <c r="J1776" s="6">
        <f t="shared" si="114"/>
        <v>2.378810726677</v>
      </c>
      <c r="K1776" s="5">
        <v>2636.3481299999999</v>
      </c>
      <c r="L1776" s="5">
        <v>495.02103</v>
      </c>
      <c r="M1776" s="6">
        <f t="shared" si="115"/>
        <v>-0.81223229801596797</v>
      </c>
    </row>
    <row r="1777" spans="1:13" x14ac:dyDescent="0.2">
      <c r="A1777" s="1" t="s">
        <v>19</v>
      </c>
      <c r="B1777" s="1" t="s">
        <v>114</v>
      </c>
      <c r="C1777" s="5">
        <v>16.096800000000002</v>
      </c>
      <c r="D1777" s="5">
        <v>39.467350000000003</v>
      </c>
      <c r="E1777" s="6">
        <f t="shared" si="112"/>
        <v>1.4518755280552655</v>
      </c>
      <c r="F1777" s="5">
        <v>560.76864999999998</v>
      </c>
      <c r="G1777" s="5">
        <v>178.51446000000001</v>
      </c>
      <c r="H1777" s="6">
        <f t="shared" si="113"/>
        <v>-0.68166112709760074</v>
      </c>
      <c r="I1777" s="5">
        <v>278.87763000000001</v>
      </c>
      <c r="J1777" s="6">
        <f t="shared" si="114"/>
        <v>-0.35988246888070585</v>
      </c>
      <c r="K1777" s="5">
        <v>5300.6748500000003</v>
      </c>
      <c r="L1777" s="5">
        <v>3299.32458</v>
      </c>
      <c r="M1777" s="6">
        <f t="shared" si="115"/>
        <v>-0.37756518304457032</v>
      </c>
    </row>
    <row r="1778" spans="1:13" x14ac:dyDescent="0.2">
      <c r="A1778" s="1" t="s">
        <v>20</v>
      </c>
      <c r="B1778" s="1" t="s">
        <v>114</v>
      </c>
      <c r="C1778" s="5">
        <v>0</v>
      </c>
      <c r="D1778" s="5">
        <v>33.822000000000003</v>
      </c>
      <c r="E1778" s="6" t="str">
        <f t="shared" si="112"/>
        <v/>
      </c>
      <c r="F1778" s="5">
        <v>90.392840000000007</v>
      </c>
      <c r="G1778" s="5">
        <v>33.822000000000003</v>
      </c>
      <c r="H1778" s="6">
        <f t="shared" si="113"/>
        <v>-0.62583319652308744</v>
      </c>
      <c r="I1778" s="5">
        <v>24.864000000000001</v>
      </c>
      <c r="J1778" s="6">
        <f t="shared" si="114"/>
        <v>0.36027992277992293</v>
      </c>
      <c r="K1778" s="5">
        <v>371.91233999999997</v>
      </c>
      <c r="L1778" s="5">
        <v>369.83199999999999</v>
      </c>
      <c r="M1778" s="6">
        <f t="shared" si="115"/>
        <v>-5.5936299397862932E-3</v>
      </c>
    </row>
    <row r="1779" spans="1:13" x14ac:dyDescent="0.2">
      <c r="A1779" s="1" t="s">
        <v>21</v>
      </c>
      <c r="B1779" s="1" t="s">
        <v>114</v>
      </c>
      <c r="C1779" s="5">
        <v>0</v>
      </c>
      <c r="D1779" s="5">
        <v>0</v>
      </c>
      <c r="E1779" s="6" t="str">
        <f t="shared" si="112"/>
        <v/>
      </c>
      <c r="F1779" s="5">
        <v>2.2249599999999998</v>
      </c>
      <c r="G1779" s="5">
        <v>1.40707</v>
      </c>
      <c r="H1779" s="6">
        <f t="shared" si="113"/>
        <v>-0.3675976197324895</v>
      </c>
      <c r="I1779" s="5">
        <v>0</v>
      </c>
      <c r="J1779" s="6" t="str">
        <f t="shared" si="114"/>
        <v/>
      </c>
      <c r="K1779" s="5">
        <v>48.038609999999998</v>
      </c>
      <c r="L1779" s="5">
        <v>30.982569999999999</v>
      </c>
      <c r="M1779" s="6">
        <f t="shared" si="115"/>
        <v>-0.35504857446957772</v>
      </c>
    </row>
    <row r="1780" spans="1:13" x14ac:dyDescent="0.2">
      <c r="A1780" s="1" t="s">
        <v>23</v>
      </c>
      <c r="B1780" s="1" t="s">
        <v>114</v>
      </c>
      <c r="C1780" s="5">
        <v>0</v>
      </c>
      <c r="D1780" s="5">
        <v>0</v>
      </c>
      <c r="E1780" s="6" t="str">
        <f t="shared" si="112"/>
        <v/>
      </c>
      <c r="F1780" s="5">
        <v>0.13042999999999999</v>
      </c>
      <c r="G1780" s="5">
        <v>0</v>
      </c>
      <c r="H1780" s="6">
        <f t="shared" si="113"/>
        <v>-1</v>
      </c>
      <c r="I1780" s="5">
        <v>0</v>
      </c>
      <c r="J1780" s="6" t="str">
        <f t="shared" si="114"/>
        <v/>
      </c>
      <c r="K1780" s="5">
        <v>127.11996000000001</v>
      </c>
      <c r="L1780" s="5">
        <v>0.55000000000000004</v>
      </c>
      <c r="M1780" s="6">
        <f t="shared" si="115"/>
        <v>-0.99567337812252299</v>
      </c>
    </row>
    <row r="1781" spans="1:13" x14ac:dyDescent="0.2">
      <c r="A1781" s="1" t="s">
        <v>24</v>
      </c>
      <c r="B1781" s="1" t="s">
        <v>114</v>
      </c>
      <c r="C1781" s="5">
        <v>0</v>
      </c>
      <c r="D1781" s="5">
        <v>0</v>
      </c>
      <c r="E1781" s="6" t="str">
        <f t="shared" si="112"/>
        <v/>
      </c>
      <c r="F1781" s="5">
        <v>33.111249999999998</v>
      </c>
      <c r="G1781" s="5">
        <v>0</v>
      </c>
      <c r="H1781" s="6">
        <f t="shared" si="113"/>
        <v>-1</v>
      </c>
      <c r="I1781" s="5">
        <v>0</v>
      </c>
      <c r="J1781" s="6" t="str">
        <f t="shared" si="114"/>
        <v/>
      </c>
      <c r="K1781" s="5">
        <v>52.169159999999998</v>
      </c>
      <c r="L1781" s="5">
        <v>96.572329999999994</v>
      </c>
      <c r="M1781" s="6">
        <f t="shared" si="115"/>
        <v>0.85113829703219301</v>
      </c>
    </row>
    <row r="1782" spans="1:13" x14ac:dyDescent="0.2">
      <c r="A1782" s="1" t="s">
        <v>25</v>
      </c>
      <c r="B1782" s="1" t="s">
        <v>114</v>
      </c>
      <c r="C1782" s="5">
        <v>0</v>
      </c>
      <c r="D1782" s="5">
        <v>0</v>
      </c>
      <c r="E1782" s="6" t="str">
        <f t="shared" si="112"/>
        <v/>
      </c>
      <c r="F1782" s="5">
        <v>170.80273</v>
      </c>
      <c r="G1782" s="5">
        <v>77.672319999999999</v>
      </c>
      <c r="H1782" s="6">
        <f t="shared" si="113"/>
        <v>-0.54525129662740168</v>
      </c>
      <c r="I1782" s="5">
        <v>21.52271</v>
      </c>
      <c r="J1782" s="6">
        <f t="shared" si="114"/>
        <v>2.608854089471075</v>
      </c>
      <c r="K1782" s="5">
        <v>397.95945</v>
      </c>
      <c r="L1782" s="5">
        <v>741.79885000000002</v>
      </c>
      <c r="M1782" s="6">
        <f t="shared" si="115"/>
        <v>0.86400611921641768</v>
      </c>
    </row>
    <row r="1783" spans="1:13" x14ac:dyDescent="0.2">
      <c r="A1783" s="1" t="s">
        <v>26</v>
      </c>
      <c r="B1783" s="1" t="s">
        <v>114</v>
      </c>
      <c r="C1783" s="5">
        <v>0</v>
      </c>
      <c r="D1783" s="5">
        <v>0</v>
      </c>
      <c r="E1783" s="6" t="str">
        <f t="shared" si="112"/>
        <v/>
      </c>
      <c r="F1783" s="5">
        <v>8.7446800000000007</v>
      </c>
      <c r="G1783" s="5">
        <v>0</v>
      </c>
      <c r="H1783" s="6">
        <f t="shared" si="113"/>
        <v>-1</v>
      </c>
      <c r="I1783" s="5">
        <v>0</v>
      </c>
      <c r="J1783" s="6" t="str">
        <f t="shared" si="114"/>
        <v/>
      </c>
      <c r="K1783" s="5">
        <v>338.84393</v>
      </c>
      <c r="L1783" s="5">
        <v>159.18736000000001</v>
      </c>
      <c r="M1783" s="6">
        <f t="shared" si="115"/>
        <v>-0.53020448086527616</v>
      </c>
    </row>
    <row r="1784" spans="1:13" x14ac:dyDescent="0.2">
      <c r="A1784" s="1" t="s">
        <v>28</v>
      </c>
      <c r="B1784" s="1" t="s">
        <v>114</v>
      </c>
      <c r="C1784" s="5">
        <v>0</v>
      </c>
      <c r="D1784" s="5">
        <v>0</v>
      </c>
      <c r="E1784" s="6" t="str">
        <f t="shared" si="112"/>
        <v/>
      </c>
      <c r="F1784" s="5">
        <v>0</v>
      </c>
      <c r="G1784" s="5">
        <v>0</v>
      </c>
      <c r="H1784" s="6" t="str">
        <f t="shared" si="113"/>
        <v/>
      </c>
      <c r="I1784" s="5">
        <v>0</v>
      </c>
      <c r="J1784" s="6" t="str">
        <f t="shared" si="114"/>
        <v/>
      </c>
      <c r="K1784" s="5">
        <v>5.4649700000000001</v>
      </c>
      <c r="L1784" s="5">
        <v>0</v>
      </c>
      <c r="M1784" s="6">
        <f t="shared" si="115"/>
        <v>-1</v>
      </c>
    </row>
    <row r="1785" spans="1:13" x14ac:dyDescent="0.2">
      <c r="A1785" s="1" t="s">
        <v>29</v>
      </c>
      <c r="B1785" s="1" t="s">
        <v>114</v>
      </c>
      <c r="C1785" s="5">
        <v>0</v>
      </c>
      <c r="D1785" s="5">
        <v>0</v>
      </c>
      <c r="E1785" s="6" t="str">
        <f t="shared" si="112"/>
        <v/>
      </c>
      <c r="F1785" s="5">
        <v>0</v>
      </c>
      <c r="G1785" s="5">
        <v>39.525500000000001</v>
      </c>
      <c r="H1785" s="6" t="str">
        <f t="shared" si="113"/>
        <v/>
      </c>
      <c r="I1785" s="5">
        <v>0</v>
      </c>
      <c r="J1785" s="6" t="str">
        <f t="shared" si="114"/>
        <v/>
      </c>
      <c r="K1785" s="5">
        <v>104.88979</v>
      </c>
      <c r="L1785" s="5">
        <v>123.7625</v>
      </c>
      <c r="M1785" s="6">
        <f t="shared" si="115"/>
        <v>0.17992895209343063</v>
      </c>
    </row>
    <row r="1786" spans="1:13" x14ac:dyDescent="0.2">
      <c r="A1786" s="1" t="s">
        <v>31</v>
      </c>
      <c r="B1786" s="1" t="s">
        <v>114</v>
      </c>
      <c r="C1786" s="5">
        <v>0</v>
      </c>
      <c r="D1786" s="5">
        <v>0</v>
      </c>
      <c r="E1786" s="6" t="str">
        <f t="shared" si="112"/>
        <v/>
      </c>
      <c r="F1786" s="5">
        <v>0</v>
      </c>
      <c r="G1786" s="5">
        <v>0</v>
      </c>
      <c r="H1786" s="6" t="str">
        <f t="shared" si="113"/>
        <v/>
      </c>
      <c r="I1786" s="5">
        <v>0</v>
      </c>
      <c r="J1786" s="6" t="str">
        <f t="shared" si="114"/>
        <v/>
      </c>
      <c r="K1786" s="5">
        <v>4.6591500000000003</v>
      </c>
      <c r="L1786" s="5">
        <v>17.358000000000001</v>
      </c>
      <c r="M1786" s="6">
        <f t="shared" si="115"/>
        <v>2.7255722610347379</v>
      </c>
    </row>
    <row r="1787" spans="1:13" x14ac:dyDescent="0.2">
      <c r="A1787" s="1" t="s">
        <v>32</v>
      </c>
      <c r="B1787" s="1" t="s">
        <v>114</v>
      </c>
      <c r="C1787" s="5">
        <v>0</v>
      </c>
      <c r="D1787" s="5">
        <v>0</v>
      </c>
      <c r="E1787" s="6" t="str">
        <f t="shared" si="112"/>
        <v/>
      </c>
      <c r="F1787" s="5">
        <v>0</v>
      </c>
      <c r="G1787" s="5">
        <v>0</v>
      </c>
      <c r="H1787" s="6" t="str">
        <f t="shared" si="113"/>
        <v/>
      </c>
      <c r="I1787" s="5">
        <v>0</v>
      </c>
      <c r="J1787" s="6" t="str">
        <f t="shared" si="114"/>
        <v/>
      </c>
      <c r="K1787" s="5">
        <v>605.98887000000002</v>
      </c>
      <c r="L1787" s="5">
        <v>0</v>
      </c>
      <c r="M1787" s="6">
        <f t="shared" si="115"/>
        <v>-1</v>
      </c>
    </row>
    <row r="1788" spans="1:13" x14ac:dyDescent="0.2">
      <c r="A1788" s="2" t="s">
        <v>34</v>
      </c>
      <c r="B1788" s="2" t="s">
        <v>114</v>
      </c>
      <c r="C1788" s="7">
        <v>16.096800000000002</v>
      </c>
      <c r="D1788" s="7">
        <v>73.289349999999999</v>
      </c>
      <c r="E1788" s="8">
        <f t="shared" si="112"/>
        <v>3.5530384921226572</v>
      </c>
      <c r="F1788" s="7">
        <v>923.4914</v>
      </c>
      <c r="G1788" s="7">
        <v>471.71809000000002</v>
      </c>
      <c r="H1788" s="8">
        <f t="shared" si="113"/>
        <v>-0.48920142623959462</v>
      </c>
      <c r="I1788" s="7">
        <v>655.71155999999996</v>
      </c>
      <c r="J1788" s="8">
        <f t="shared" si="114"/>
        <v>-0.28060122960162537</v>
      </c>
      <c r="K1788" s="7">
        <v>11542.41136</v>
      </c>
      <c r="L1788" s="7">
        <v>7292.0437899999997</v>
      </c>
      <c r="M1788" s="8">
        <f t="shared" si="115"/>
        <v>-0.36823913456503254</v>
      </c>
    </row>
    <row r="1789" spans="1:13" x14ac:dyDescent="0.2">
      <c r="A1789" s="1" t="s">
        <v>8</v>
      </c>
      <c r="B1789" s="1" t="s">
        <v>115</v>
      </c>
      <c r="C1789" s="5">
        <v>0</v>
      </c>
      <c r="D1789" s="5">
        <v>0</v>
      </c>
      <c r="E1789" s="6" t="str">
        <f t="shared" si="112"/>
        <v/>
      </c>
      <c r="F1789" s="5">
        <v>6015.5691699999998</v>
      </c>
      <c r="G1789" s="5">
        <v>4772.9918500000003</v>
      </c>
      <c r="H1789" s="6">
        <f t="shared" si="113"/>
        <v>-0.20656022479083214</v>
      </c>
      <c r="I1789" s="5">
        <v>3708.8463499999998</v>
      </c>
      <c r="J1789" s="6">
        <f t="shared" si="114"/>
        <v>0.28692089118224073</v>
      </c>
      <c r="K1789" s="5">
        <v>183594.91774</v>
      </c>
      <c r="L1789" s="5">
        <v>54463.082849999999</v>
      </c>
      <c r="M1789" s="6">
        <f t="shared" si="115"/>
        <v>-0.70335190363423616</v>
      </c>
    </row>
    <row r="1790" spans="1:13" x14ac:dyDescent="0.2">
      <c r="A1790" s="1" t="s">
        <v>10</v>
      </c>
      <c r="B1790" s="1" t="s">
        <v>115</v>
      </c>
      <c r="C1790" s="5">
        <v>222.87196</v>
      </c>
      <c r="D1790" s="5">
        <v>12.60815</v>
      </c>
      <c r="E1790" s="6">
        <f t="shared" si="112"/>
        <v>-0.94342872921295262</v>
      </c>
      <c r="F1790" s="5">
        <v>3708.7938800000002</v>
      </c>
      <c r="G1790" s="5">
        <v>2095.9920499999998</v>
      </c>
      <c r="H1790" s="6">
        <f t="shared" si="113"/>
        <v>-0.43485884688744159</v>
      </c>
      <c r="I1790" s="5">
        <v>2529.51989</v>
      </c>
      <c r="J1790" s="6">
        <f t="shared" si="114"/>
        <v>-0.17138740110875361</v>
      </c>
      <c r="K1790" s="5">
        <v>30068.098160000001</v>
      </c>
      <c r="L1790" s="5">
        <v>22728.722839999999</v>
      </c>
      <c r="M1790" s="6">
        <f t="shared" si="115"/>
        <v>-0.24409177065158294</v>
      </c>
    </row>
    <row r="1791" spans="1:13" x14ac:dyDescent="0.2">
      <c r="A1791" s="1" t="s">
        <v>11</v>
      </c>
      <c r="B1791" s="1" t="s">
        <v>115</v>
      </c>
      <c r="C1791" s="5">
        <v>2.0000000000000002E-5</v>
      </c>
      <c r="D1791" s="5">
        <v>4.3444799999999999</v>
      </c>
      <c r="E1791" s="6">
        <f t="shared" si="112"/>
        <v>217222.99999999997</v>
      </c>
      <c r="F1791" s="5">
        <v>476.17768999999998</v>
      </c>
      <c r="G1791" s="5">
        <v>272.60948999999999</v>
      </c>
      <c r="H1791" s="6">
        <f t="shared" si="113"/>
        <v>-0.42750469892867093</v>
      </c>
      <c r="I1791" s="5">
        <v>230.66667000000001</v>
      </c>
      <c r="J1791" s="6">
        <f t="shared" si="114"/>
        <v>0.18183303205443591</v>
      </c>
      <c r="K1791" s="5">
        <v>5288.6509500000002</v>
      </c>
      <c r="L1791" s="5">
        <v>2311.4073100000001</v>
      </c>
      <c r="M1791" s="6">
        <f t="shared" si="115"/>
        <v>-0.56294954387186391</v>
      </c>
    </row>
    <row r="1792" spans="1:13" x14ac:dyDescent="0.2">
      <c r="A1792" s="1" t="s">
        <v>12</v>
      </c>
      <c r="B1792" s="1" t="s">
        <v>115</v>
      </c>
      <c r="C1792" s="5">
        <v>0</v>
      </c>
      <c r="D1792" s="5">
        <v>0</v>
      </c>
      <c r="E1792" s="6" t="str">
        <f t="shared" si="112"/>
        <v/>
      </c>
      <c r="F1792" s="5">
        <v>0</v>
      </c>
      <c r="G1792" s="5">
        <v>0</v>
      </c>
      <c r="H1792" s="6" t="str">
        <f t="shared" si="113"/>
        <v/>
      </c>
      <c r="I1792" s="5">
        <v>0.35</v>
      </c>
      <c r="J1792" s="6">
        <f t="shared" si="114"/>
        <v>-1</v>
      </c>
      <c r="K1792" s="5">
        <v>0.40571000000000002</v>
      </c>
      <c r="L1792" s="5">
        <v>0.42</v>
      </c>
      <c r="M1792" s="6">
        <f t="shared" si="115"/>
        <v>3.5222203051440637E-2</v>
      </c>
    </row>
    <row r="1793" spans="1:13" x14ac:dyDescent="0.2">
      <c r="A1793" s="1" t="s">
        <v>13</v>
      </c>
      <c r="B1793" s="1" t="s">
        <v>115</v>
      </c>
      <c r="C1793" s="5">
        <v>0</v>
      </c>
      <c r="D1793" s="5">
        <v>0</v>
      </c>
      <c r="E1793" s="6" t="str">
        <f t="shared" si="112"/>
        <v/>
      </c>
      <c r="F1793" s="5">
        <v>0</v>
      </c>
      <c r="G1793" s="5">
        <v>0</v>
      </c>
      <c r="H1793" s="6" t="str">
        <f t="shared" si="113"/>
        <v/>
      </c>
      <c r="I1793" s="5">
        <v>0</v>
      </c>
      <c r="J1793" s="6" t="str">
        <f t="shared" si="114"/>
        <v/>
      </c>
      <c r="K1793" s="5">
        <v>0.60496000000000005</v>
      </c>
      <c r="L1793" s="5">
        <v>1.695E-2</v>
      </c>
      <c r="M1793" s="6">
        <f t="shared" si="115"/>
        <v>-0.9719816186194129</v>
      </c>
    </row>
    <row r="1794" spans="1:13" x14ac:dyDescent="0.2">
      <c r="A1794" s="1" t="s">
        <v>14</v>
      </c>
      <c r="B1794" s="1" t="s">
        <v>115</v>
      </c>
      <c r="C1794" s="5">
        <v>0</v>
      </c>
      <c r="D1794" s="5">
        <v>0</v>
      </c>
      <c r="E1794" s="6" t="str">
        <f t="shared" si="112"/>
        <v/>
      </c>
      <c r="F1794" s="5">
        <v>16.242290000000001</v>
      </c>
      <c r="G1794" s="5">
        <v>4.5083500000000001</v>
      </c>
      <c r="H1794" s="6">
        <f t="shared" si="113"/>
        <v>-0.72243138128921469</v>
      </c>
      <c r="I1794" s="5">
        <v>118.51682</v>
      </c>
      <c r="J1794" s="6">
        <f t="shared" si="114"/>
        <v>-0.96196025171785737</v>
      </c>
      <c r="K1794" s="5">
        <v>257.90730000000002</v>
      </c>
      <c r="L1794" s="5">
        <v>399.25322999999997</v>
      </c>
      <c r="M1794" s="6">
        <f t="shared" si="115"/>
        <v>0.54804935726906501</v>
      </c>
    </row>
    <row r="1795" spans="1:13" x14ac:dyDescent="0.2">
      <c r="A1795" s="1" t="s">
        <v>15</v>
      </c>
      <c r="B1795" s="1" t="s">
        <v>115</v>
      </c>
      <c r="C1795" s="5">
        <v>0</v>
      </c>
      <c r="D1795" s="5">
        <v>0</v>
      </c>
      <c r="E1795" s="6" t="str">
        <f t="shared" si="112"/>
        <v/>
      </c>
      <c r="F1795" s="5">
        <v>635.27818000000002</v>
      </c>
      <c r="G1795" s="5">
        <v>88</v>
      </c>
      <c r="H1795" s="6">
        <f t="shared" si="113"/>
        <v>-0.86147800637509697</v>
      </c>
      <c r="I1795" s="5">
        <v>0</v>
      </c>
      <c r="J1795" s="6" t="str">
        <f t="shared" si="114"/>
        <v/>
      </c>
      <c r="K1795" s="5">
        <v>2942.9182000000001</v>
      </c>
      <c r="L1795" s="5">
        <v>471.26605000000001</v>
      </c>
      <c r="M1795" s="6">
        <f t="shared" si="115"/>
        <v>-0.83986437339644704</v>
      </c>
    </row>
    <row r="1796" spans="1:13" x14ac:dyDescent="0.2">
      <c r="A1796" s="1" t="s">
        <v>16</v>
      </c>
      <c r="B1796" s="1" t="s">
        <v>115</v>
      </c>
      <c r="C1796" s="5">
        <v>0</v>
      </c>
      <c r="D1796" s="5">
        <v>0</v>
      </c>
      <c r="E1796" s="6" t="str">
        <f t="shared" si="112"/>
        <v/>
      </c>
      <c r="F1796" s="5">
        <v>0</v>
      </c>
      <c r="G1796" s="5">
        <v>0</v>
      </c>
      <c r="H1796" s="6" t="str">
        <f t="shared" si="113"/>
        <v/>
      </c>
      <c r="I1796" s="5">
        <v>0</v>
      </c>
      <c r="J1796" s="6" t="str">
        <f t="shared" si="114"/>
        <v/>
      </c>
      <c r="K1796" s="5">
        <v>2542.21668</v>
      </c>
      <c r="L1796" s="5">
        <v>75.794659999999993</v>
      </c>
      <c r="M1796" s="6">
        <f t="shared" si="115"/>
        <v>-0.97018560196056935</v>
      </c>
    </row>
    <row r="1797" spans="1:13" x14ac:dyDescent="0.2">
      <c r="A1797" s="1" t="s">
        <v>17</v>
      </c>
      <c r="B1797" s="1" t="s">
        <v>115</v>
      </c>
      <c r="C1797" s="5">
        <v>0</v>
      </c>
      <c r="D1797" s="5">
        <v>0</v>
      </c>
      <c r="E1797" s="6" t="str">
        <f t="shared" si="112"/>
        <v/>
      </c>
      <c r="F1797" s="5">
        <v>0</v>
      </c>
      <c r="G1797" s="5">
        <v>0</v>
      </c>
      <c r="H1797" s="6" t="str">
        <f t="shared" si="113"/>
        <v/>
      </c>
      <c r="I1797" s="5">
        <v>0</v>
      </c>
      <c r="J1797" s="6" t="str">
        <f t="shared" si="114"/>
        <v/>
      </c>
      <c r="K1797" s="5">
        <v>0</v>
      </c>
      <c r="L1797" s="5">
        <v>0.53420000000000001</v>
      </c>
      <c r="M1797" s="6" t="str">
        <f t="shared" si="115"/>
        <v/>
      </c>
    </row>
    <row r="1798" spans="1:13" x14ac:dyDescent="0.2">
      <c r="A1798" s="1" t="s">
        <v>18</v>
      </c>
      <c r="B1798" s="1" t="s">
        <v>115</v>
      </c>
      <c r="C1798" s="5">
        <v>0</v>
      </c>
      <c r="D1798" s="5">
        <v>44.625999999999998</v>
      </c>
      <c r="E1798" s="6" t="str">
        <f t="shared" si="112"/>
        <v/>
      </c>
      <c r="F1798" s="5">
        <v>8.3339999999999996</v>
      </c>
      <c r="G1798" s="5">
        <v>50.451720000000002</v>
      </c>
      <c r="H1798" s="6">
        <f t="shared" si="113"/>
        <v>5.0537221022318217</v>
      </c>
      <c r="I1798" s="5">
        <v>104.80450999999999</v>
      </c>
      <c r="J1798" s="6">
        <f t="shared" si="114"/>
        <v>-0.51861117427103087</v>
      </c>
      <c r="K1798" s="5">
        <v>327.62268</v>
      </c>
      <c r="L1798" s="5">
        <v>660.96695</v>
      </c>
      <c r="M1798" s="6">
        <f t="shared" si="115"/>
        <v>1.017463961896655</v>
      </c>
    </row>
    <row r="1799" spans="1:13" x14ac:dyDescent="0.2">
      <c r="A1799" s="1" t="s">
        <v>20</v>
      </c>
      <c r="B1799" s="1" t="s">
        <v>115</v>
      </c>
      <c r="C1799" s="5">
        <v>130.2081</v>
      </c>
      <c r="D1799" s="5">
        <v>2.1925400000000002</v>
      </c>
      <c r="E1799" s="6">
        <f t="shared" si="112"/>
        <v>-0.9831612626249826</v>
      </c>
      <c r="F1799" s="5">
        <v>1087.1328599999999</v>
      </c>
      <c r="G1799" s="5">
        <v>462.74036999999998</v>
      </c>
      <c r="H1799" s="6">
        <f t="shared" si="113"/>
        <v>-0.57434791364875126</v>
      </c>
      <c r="I1799" s="5">
        <v>275.65204999999997</v>
      </c>
      <c r="J1799" s="6">
        <f t="shared" si="114"/>
        <v>0.67871187607710537</v>
      </c>
      <c r="K1799" s="5">
        <v>6932.7438400000001</v>
      </c>
      <c r="L1799" s="5">
        <v>3231.1984400000001</v>
      </c>
      <c r="M1799" s="6">
        <f t="shared" si="115"/>
        <v>-0.53392213608746286</v>
      </c>
    </row>
    <row r="1800" spans="1:13" x14ac:dyDescent="0.2">
      <c r="A1800" s="1" t="s">
        <v>21</v>
      </c>
      <c r="B1800" s="1" t="s">
        <v>115</v>
      </c>
      <c r="C1800" s="5">
        <v>3.7480000000000002</v>
      </c>
      <c r="D1800" s="5">
        <v>86.438580000000002</v>
      </c>
      <c r="E1800" s="6">
        <f t="shared" si="112"/>
        <v>22.062588046958378</v>
      </c>
      <c r="F1800" s="5">
        <v>1205.9324899999999</v>
      </c>
      <c r="G1800" s="5">
        <v>875.35707000000002</v>
      </c>
      <c r="H1800" s="6">
        <f t="shared" si="113"/>
        <v>-0.2741243168595614</v>
      </c>
      <c r="I1800" s="5">
        <v>2259.1033499999999</v>
      </c>
      <c r="J1800" s="6">
        <f t="shared" si="114"/>
        <v>-0.61252013105110925</v>
      </c>
      <c r="K1800" s="5">
        <v>20769.03645</v>
      </c>
      <c r="L1800" s="5">
        <v>11760.99899</v>
      </c>
      <c r="M1800" s="6">
        <f t="shared" si="115"/>
        <v>-0.43372438012164016</v>
      </c>
    </row>
    <row r="1801" spans="1:13" x14ac:dyDescent="0.2">
      <c r="A1801" s="1" t="s">
        <v>23</v>
      </c>
      <c r="B1801" s="1" t="s">
        <v>115</v>
      </c>
      <c r="C1801" s="5">
        <v>0</v>
      </c>
      <c r="D1801" s="5">
        <v>0</v>
      </c>
      <c r="E1801" s="6" t="str">
        <f t="shared" si="112"/>
        <v/>
      </c>
      <c r="F1801" s="5">
        <v>144.71550999999999</v>
      </c>
      <c r="G1801" s="5">
        <v>56.438650000000003</v>
      </c>
      <c r="H1801" s="6">
        <f t="shared" si="113"/>
        <v>-0.61000275644262314</v>
      </c>
      <c r="I1801" s="5">
        <v>182.43966</v>
      </c>
      <c r="J1801" s="6">
        <f t="shared" si="114"/>
        <v>-0.69064484114912295</v>
      </c>
      <c r="K1801" s="5">
        <v>1899.6012599999999</v>
      </c>
      <c r="L1801" s="5">
        <v>1859.8815</v>
      </c>
      <c r="M1801" s="6">
        <f t="shared" si="115"/>
        <v>-2.0909524981047811E-2</v>
      </c>
    </row>
    <row r="1802" spans="1:13" x14ac:dyDescent="0.2">
      <c r="A1802" s="1" t="s">
        <v>24</v>
      </c>
      <c r="B1802" s="1" t="s">
        <v>115</v>
      </c>
      <c r="C1802" s="5">
        <v>0</v>
      </c>
      <c r="D1802" s="5">
        <v>0</v>
      </c>
      <c r="E1802" s="6" t="str">
        <f t="shared" si="112"/>
        <v/>
      </c>
      <c r="F1802" s="5">
        <v>823.62037999999995</v>
      </c>
      <c r="G1802" s="5">
        <v>386.53618</v>
      </c>
      <c r="H1802" s="6">
        <f t="shared" si="113"/>
        <v>-0.53068647961333837</v>
      </c>
      <c r="I1802" s="5">
        <v>1082.8180600000001</v>
      </c>
      <c r="J1802" s="6">
        <f t="shared" si="114"/>
        <v>-0.64302758304566887</v>
      </c>
      <c r="K1802" s="5">
        <v>7431.9625400000004</v>
      </c>
      <c r="L1802" s="5">
        <v>5896.4699300000002</v>
      </c>
      <c r="M1802" s="6">
        <f t="shared" si="115"/>
        <v>-0.20660661322439877</v>
      </c>
    </row>
    <row r="1803" spans="1:13" x14ac:dyDescent="0.2">
      <c r="A1803" s="1" t="s">
        <v>25</v>
      </c>
      <c r="B1803" s="1" t="s">
        <v>115</v>
      </c>
      <c r="C1803" s="5">
        <v>0</v>
      </c>
      <c r="D1803" s="5">
        <v>0</v>
      </c>
      <c r="E1803" s="6" t="str">
        <f t="shared" ref="E1803:E1865" si="116">IF(C1803=0,"",(D1803/C1803-1))</f>
        <v/>
      </c>
      <c r="F1803" s="5">
        <v>0</v>
      </c>
      <c r="G1803" s="5">
        <v>175.16906</v>
      </c>
      <c r="H1803" s="6" t="str">
        <f t="shared" ref="H1803:H1865" si="117">IF(F1803=0,"",(G1803/F1803-1))</f>
        <v/>
      </c>
      <c r="I1803" s="5">
        <v>92.422539999999998</v>
      </c>
      <c r="J1803" s="6">
        <f t="shared" ref="J1803:J1865" si="118">IF(I1803=0,"",(G1803/I1803-1))</f>
        <v>0.8953067076494543</v>
      </c>
      <c r="K1803" s="5">
        <v>0</v>
      </c>
      <c r="L1803" s="5">
        <v>267.59160000000003</v>
      </c>
      <c r="M1803" s="6" t="str">
        <f t="shared" ref="M1803:M1865" si="119">IF(K1803=0,"",(L1803/K1803-1))</f>
        <v/>
      </c>
    </row>
    <row r="1804" spans="1:13" x14ac:dyDescent="0.2">
      <c r="A1804" s="1" t="s">
        <v>26</v>
      </c>
      <c r="B1804" s="1" t="s">
        <v>115</v>
      </c>
      <c r="C1804" s="5">
        <v>0</v>
      </c>
      <c r="D1804" s="5">
        <v>0</v>
      </c>
      <c r="E1804" s="6" t="str">
        <f t="shared" si="116"/>
        <v/>
      </c>
      <c r="F1804" s="5">
        <v>364.34343999999999</v>
      </c>
      <c r="G1804" s="5">
        <v>163.47606999999999</v>
      </c>
      <c r="H1804" s="6">
        <f t="shared" si="117"/>
        <v>-0.55131326091667798</v>
      </c>
      <c r="I1804" s="5">
        <v>298.62148999999999</v>
      </c>
      <c r="J1804" s="6">
        <f t="shared" si="118"/>
        <v>-0.45256428129134307</v>
      </c>
      <c r="K1804" s="5">
        <v>4031.00684</v>
      </c>
      <c r="L1804" s="5">
        <v>4327.6098199999997</v>
      </c>
      <c r="M1804" s="6">
        <f t="shared" si="119"/>
        <v>7.3580371299990066E-2</v>
      </c>
    </row>
    <row r="1805" spans="1:13" x14ac:dyDescent="0.2">
      <c r="A1805" s="1" t="s">
        <v>28</v>
      </c>
      <c r="B1805" s="1" t="s">
        <v>115</v>
      </c>
      <c r="C1805" s="5">
        <v>0</v>
      </c>
      <c r="D1805" s="5">
        <v>0</v>
      </c>
      <c r="E1805" s="6" t="str">
        <f t="shared" si="116"/>
        <v/>
      </c>
      <c r="F1805" s="5">
        <v>118.49806</v>
      </c>
      <c r="G1805" s="5">
        <v>168.65639999999999</v>
      </c>
      <c r="H1805" s="6">
        <f t="shared" si="117"/>
        <v>0.42328406051542111</v>
      </c>
      <c r="I1805" s="5">
        <v>85.417500000000004</v>
      </c>
      <c r="J1805" s="6">
        <f t="shared" si="118"/>
        <v>0.97449468785670357</v>
      </c>
      <c r="K1805" s="5">
        <v>152.52770000000001</v>
      </c>
      <c r="L1805" s="5">
        <v>1151.75676</v>
      </c>
      <c r="M1805" s="6">
        <f t="shared" si="119"/>
        <v>6.5511317616406721</v>
      </c>
    </row>
    <row r="1806" spans="1:13" x14ac:dyDescent="0.2">
      <c r="A1806" s="1" t="s">
        <v>29</v>
      </c>
      <c r="B1806" s="1" t="s">
        <v>115</v>
      </c>
      <c r="C1806" s="5">
        <v>0</v>
      </c>
      <c r="D1806" s="5">
        <v>0</v>
      </c>
      <c r="E1806" s="6" t="str">
        <f t="shared" si="116"/>
        <v/>
      </c>
      <c r="F1806" s="5">
        <v>352.44218000000001</v>
      </c>
      <c r="G1806" s="5">
        <v>146.52359000000001</v>
      </c>
      <c r="H1806" s="6">
        <f t="shared" si="117"/>
        <v>-0.58426204831669126</v>
      </c>
      <c r="I1806" s="5">
        <v>179.09228999999999</v>
      </c>
      <c r="J1806" s="6">
        <f t="shared" si="118"/>
        <v>-0.18185428306265994</v>
      </c>
      <c r="K1806" s="5">
        <v>1928.5948599999999</v>
      </c>
      <c r="L1806" s="5">
        <v>1414.9518399999999</v>
      </c>
      <c r="M1806" s="6">
        <f t="shared" si="119"/>
        <v>-0.2663301819647077</v>
      </c>
    </row>
    <row r="1807" spans="1:13" x14ac:dyDescent="0.2">
      <c r="A1807" s="1" t="s">
        <v>31</v>
      </c>
      <c r="B1807" s="1" t="s">
        <v>115</v>
      </c>
      <c r="C1807" s="5">
        <v>0</v>
      </c>
      <c r="D1807" s="5">
        <v>0</v>
      </c>
      <c r="E1807" s="6" t="str">
        <f t="shared" si="116"/>
        <v/>
      </c>
      <c r="F1807" s="5">
        <v>0</v>
      </c>
      <c r="G1807" s="5">
        <v>0</v>
      </c>
      <c r="H1807" s="6" t="str">
        <f t="shared" si="117"/>
        <v/>
      </c>
      <c r="I1807" s="5">
        <v>0</v>
      </c>
      <c r="J1807" s="6" t="str">
        <f t="shared" si="118"/>
        <v/>
      </c>
      <c r="K1807" s="5">
        <v>2.7147899999999998</v>
      </c>
      <c r="L1807" s="5">
        <v>2.0996000000000001</v>
      </c>
      <c r="M1807" s="6">
        <f t="shared" si="119"/>
        <v>-0.22660684620173188</v>
      </c>
    </row>
    <row r="1808" spans="1:13" x14ac:dyDescent="0.2">
      <c r="A1808" s="2" t="s">
        <v>34</v>
      </c>
      <c r="B1808" s="2" t="s">
        <v>115</v>
      </c>
      <c r="C1808" s="7">
        <v>356.82808</v>
      </c>
      <c r="D1808" s="7">
        <v>150.20975000000001</v>
      </c>
      <c r="E1808" s="8">
        <f t="shared" si="116"/>
        <v>-0.57904167743749313</v>
      </c>
      <c r="F1808" s="7">
        <v>14957.08013</v>
      </c>
      <c r="G1808" s="7">
        <v>9719.4508499999993</v>
      </c>
      <c r="H1808" s="8">
        <f t="shared" si="117"/>
        <v>-0.35017725615407269</v>
      </c>
      <c r="I1808" s="7">
        <v>11148.27118</v>
      </c>
      <c r="J1808" s="8">
        <f t="shared" si="118"/>
        <v>-0.12816519323312703</v>
      </c>
      <c r="K1808" s="7">
        <v>269351.83925000002</v>
      </c>
      <c r="L1808" s="7">
        <v>111024.02352</v>
      </c>
      <c r="M1808" s="8">
        <f t="shared" si="119"/>
        <v>-0.58781041247335764</v>
      </c>
    </row>
    <row r="1809" spans="1:13" x14ac:dyDescent="0.2">
      <c r="A1809" s="1" t="s">
        <v>21</v>
      </c>
      <c r="C1809" s="5">
        <v>0</v>
      </c>
      <c r="D1809" s="5">
        <v>0</v>
      </c>
      <c r="E1809" s="6" t="str">
        <f t="shared" si="116"/>
        <v/>
      </c>
      <c r="F1809" s="5">
        <v>0</v>
      </c>
      <c r="G1809" s="5">
        <v>0</v>
      </c>
      <c r="H1809" s="6" t="str">
        <f t="shared" si="117"/>
        <v/>
      </c>
      <c r="I1809" s="5">
        <v>0</v>
      </c>
      <c r="J1809" s="6" t="str">
        <f t="shared" si="118"/>
        <v/>
      </c>
      <c r="K1809" s="5">
        <v>0</v>
      </c>
      <c r="L1809" s="5">
        <v>0</v>
      </c>
      <c r="M1809" s="6" t="str">
        <f t="shared" si="119"/>
        <v/>
      </c>
    </row>
    <row r="1810" spans="1:13" x14ac:dyDescent="0.2">
      <c r="A1810" s="1" t="s">
        <v>28</v>
      </c>
      <c r="C1810" s="5">
        <v>0</v>
      </c>
      <c r="D1810" s="5">
        <v>0</v>
      </c>
      <c r="E1810" s="6" t="str">
        <f t="shared" si="116"/>
        <v/>
      </c>
      <c r="F1810" s="5">
        <v>0</v>
      </c>
      <c r="G1810" s="5">
        <v>0</v>
      </c>
      <c r="H1810" s="6" t="str">
        <f t="shared" si="117"/>
        <v/>
      </c>
      <c r="I1810" s="5">
        <v>0</v>
      </c>
      <c r="J1810" s="6" t="str">
        <f t="shared" si="118"/>
        <v/>
      </c>
      <c r="K1810" s="5">
        <v>0</v>
      </c>
      <c r="L1810" s="5">
        <v>0</v>
      </c>
      <c r="M1810" s="6" t="str">
        <f t="shared" si="119"/>
        <v/>
      </c>
    </row>
    <row r="1811" spans="1:13" x14ac:dyDescent="0.2">
      <c r="A1811" s="2" t="s">
        <v>34</v>
      </c>
      <c r="B1811" s="2"/>
      <c r="C1811" s="7">
        <v>648345.96849</v>
      </c>
      <c r="D1811" s="7">
        <v>575051.12821</v>
      </c>
      <c r="E1811" s="8">
        <f t="shared" si="116"/>
        <v>-0.11304896435263401</v>
      </c>
      <c r="F1811" s="7">
        <v>13239656.34613</v>
      </c>
      <c r="G1811" s="7">
        <v>10613551.1291</v>
      </c>
      <c r="H1811" s="8">
        <f t="shared" si="117"/>
        <v>-0.19835146384276203</v>
      </c>
      <c r="I1811" s="7">
        <v>10471233.37968</v>
      </c>
      <c r="J1811" s="8">
        <f t="shared" si="118"/>
        <v>1.3591307180315093E-2</v>
      </c>
      <c r="K1811" s="7">
        <v>112723095.00747</v>
      </c>
      <c r="L1811" s="7">
        <v>98527894.442300007</v>
      </c>
      <c r="M1811" s="8">
        <f t="shared" si="119"/>
        <v>-0.12592983331613894</v>
      </c>
    </row>
    <row r="1812" spans="1:13" x14ac:dyDescent="0.2">
      <c r="A1812" s="2" t="s">
        <v>34</v>
      </c>
      <c r="B1812" s="2"/>
      <c r="C1812" s="7">
        <v>0</v>
      </c>
      <c r="D1812" s="7">
        <v>0</v>
      </c>
      <c r="E1812" s="8" t="str">
        <f t="shared" si="116"/>
        <v/>
      </c>
      <c r="F1812" s="7">
        <v>0</v>
      </c>
      <c r="G1812" s="7">
        <v>0</v>
      </c>
      <c r="H1812" s="8" t="str">
        <f t="shared" si="117"/>
        <v/>
      </c>
      <c r="I1812" s="7">
        <v>0</v>
      </c>
      <c r="J1812" s="8" t="str">
        <f t="shared" si="118"/>
        <v/>
      </c>
      <c r="K1812" s="7">
        <v>0</v>
      </c>
      <c r="L1812" s="7">
        <v>0</v>
      </c>
      <c r="M1812" s="8" t="str">
        <f t="shared" si="119"/>
        <v/>
      </c>
    </row>
    <row r="1813" spans="1:13" x14ac:dyDescent="0.2">
      <c r="A1813" s="2" t="s">
        <v>34</v>
      </c>
      <c r="B1813" s="2"/>
      <c r="C1813" s="7"/>
      <c r="D1813" s="7"/>
      <c r="E1813" s="8" t="str">
        <f t="shared" si="116"/>
        <v/>
      </c>
      <c r="F1813" s="7"/>
      <c r="G1813" s="7"/>
      <c r="H1813" s="8" t="str">
        <f t="shared" si="117"/>
        <v/>
      </c>
      <c r="I1813" s="7"/>
      <c r="J1813" s="8" t="str">
        <f t="shared" si="118"/>
        <v/>
      </c>
      <c r="K1813" s="7"/>
      <c r="L1813" s="7"/>
      <c r="M1813" s="8" t="str">
        <f t="shared" si="119"/>
        <v/>
      </c>
    </row>
    <row r="1814" spans="1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1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1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1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1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1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1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1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1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1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1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ref="E1866:E1929" si="120">IF(C1866=0,"",(D1866/C1866-1))</f>
        <v/>
      </c>
      <c r="F1866" s="5"/>
      <c r="G1866" s="5"/>
      <c r="H1866" s="6" t="str">
        <f t="shared" ref="H1866:H1929" si="121">IF(F1866=0,"",(G1866/F1866-1))</f>
        <v/>
      </c>
      <c r="I1866" s="5"/>
      <c r="J1866" s="6" t="str">
        <f t="shared" ref="J1866:J1929" si="122">IF(I1866=0,"",(G1866/I1866-1))</f>
        <v/>
      </c>
      <c r="K1866" s="5"/>
      <c r="L1866" s="5"/>
      <c r="M1866" s="6" t="str">
        <f t="shared" ref="M1866:M1929" si="123">IF(K1866=0,"",(L1866/K1866-1))</f>
        <v/>
      </c>
    </row>
    <row r="1867" spans="3:13" x14ac:dyDescent="0.2">
      <c r="C1867" s="5"/>
      <c r="D1867" s="5"/>
      <c r="E1867" s="6" t="str">
        <f t="shared" si="120"/>
        <v/>
      </c>
      <c r="F1867" s="5"/>
      <c r="G1867" s="5"/>
      <c r="H1867" s="6" t="str">
        <f t="shared" si="121"/>
        <v/>
      </c>
      <c r="I1867" s="5"/>
      <c r="J1867" s="6" t="str">
        <f t="shared" si="122"/>
        <v/>
      </c>
      <c r="K1867" s="5"/>
      <c r="L1867" s="5"/>
      <c r="M1867" s="6" t="str">
        <f t="shared" si="123"/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ref="E1930:E1993" si="124">IF(C1930=0,"",(D1930/C1930-1))</f>
        <v/>
      </c>
      <c r="F1930" s="5"/>
      <c r="G1930" s="5"/>
      <c r="H1930" s="6" t="str">
        <f t="shared" ref="H1930:H1993" si="125">IF(F1930=0,"",(G1930/F1930-1))</f>
        <v/>
      </c>
      <c r="I1930" s="5"/>
      <c r="J1930" s="6" t="str">
        <f t="shared" ref="J1930:J1993" si="126">IF(I1930=0,"",(G1930/I1930-1))</f>
        <v/>
      </c>
      <c r="K1930" s="5"/>
      <c r="L1930" s="5"/>
      <c r="M1930" s="6" t="str">
        <f t="shared" ref="M1930:M1993" si="127">IF(K1930=0,"",(L1930/K1930-1))</f>
        <v/>
      </c>
    </row>
    <row r="1931" spans="3:13" x14ac:dyDescent="0.2">
      <c r="C1931" s="5"/>
      <c r="D1931" s="5"/>
      <c r="E1931" s="6" t="str">
        <f t="shared" si="124"/>
        <v/>
      </c>
      <c r="F1931" s="5"/>
      <c r="G1931" s="5"/>
      <c r="H1931" s="6" t="str">
        <f t="shared" si="125"/>
        <v/>
      </c>
      <c r="I1931" s="5"/>
      <c r="J1931" s="6" t="str">
        <f t="shared" si="126"/>
        <v/>
      </c>
      <c r="K1931" s="5"/>
      <c r="L1931" s="5"/>
      <c r="M1931" s="6" t="str">
        <f t="shared" si="127"/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ref="E1994:E2057" si="128">IF(C1994=0,"",(D1994/C1994-1))</f>
        <v/>
      </c>
      <c r="F1994" s="5"/>
      <c r="G1994" s="5"/>
      <c r="H1994" s="6" t="str">
        <f t="shared" ref="H1994:H2057" si="129">IF(F1994=0,"",(G1994/F1994-1))</f>
        <v/>
      </c>
      <c r="I1994" s="5"/>
      <c r="J1994" s="6" t="str">
        <f t="shared" ref="J1994:J2057" si="130">IF(I1994=0,"",(G1994/I1994-1))</f>
        <v/>
      </c>
      <c r="K1994" s="5"/>
      <c r="L1994" s="5"/>
      <c r="M1994" s="6" t="str">
        <f t="shared" ref="M1994:M2057" si="131">IF(K1994=0,"",(L1994/K1994-1))</f>
        <v/>
      </c>
    </row>
    <row r="1995" spans="3:13" x14ac:dyDescent="0.2">
      <c r="C1995" s="5"/>
      <c r="D1995" s="5"/>
      <c r="E1995" s="6" t="str">
        <f t="shared" si="128"/>
        <v/>
      </c>
      <c r="F1995" s="5"/>
      <c r="G1995" s="5"/>
      <c r="H1995" s="6" t="str">
        <f t="shared" si="129"/>
        <v/>
      </c>
      <c r="I1995" s="5"/>
      <c r="J1995" s="6" t="str">
        <f t="shared" si="130"/>
        <v/>
      </c>
      <c r="K1995" s="5"/>
      <c r="L1995" s="5"/>
      <c r="M1995" s="6" t="str">
        <f t="shared" si="131"/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ref="E2058:E2121" si="132">IF(C2058=0,"",(D2058/C2058-1))</f>
        <v/>
      </c>
      <c r="F2058" s="5"/>
      <c r="G2058" s="5"/>
      <c r="H2058" s="6" t="str">
        <f t="shared" ref="H2058:H2121" si="133">IF(F2058=0,"",(G2058/F2058-1))</f>
        <v/>
      </c>
      <c r="I2058" s="5"/>
      <c r="J2058" s="6" t="str">
        <f t="shared" ref="J2058:J2121" si="134">IF(I2058=0,"",(G2058/I2058-1))</f>
        <v/>
      </c>
      <c r="K2058" s="5"/>
      <c r="L2058" s="5"/>
      <c r="M2058" s="6" t="str">
        <f t="shared" ref="M2058:M2121" si="135">IF(K2058=0,"",(L2058/K2058-1))</f>
        <v/>
      </c>
    </row>
    <row r="2059" spans="3:13" x14ac:dyDescent="0.2">
      <c r="C2059" s="5"/>
      <c r="D2059" s="5"/>
      <c r="E2059" s="6" t="str">
        <f t="shared" si="132"/>
        <v/>
      </c>
      <c r="F2059" s="5"/>
      <c r="G2059" s="5"/>
      <c r="H2059" s="6" t="str">
        <f t="shared" si="133"/>
        <v/>
      </c>
      <c r="I2059" s="5"/>
      <c r="J2059" s="6" t="str">
        <f t="shared" si="134"/>
        <v/>
      </c>
      <c r="K2059" s="5"/>
      <c r="L2059" s="5"/>
      <c r="M2059" s="6" t="str">
        <f t="shared" si="135"/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ref="E2122:E2185" si="136">IF(C2122=0,"",(D2122/C2122-1))</f>
        <v/>
      </c>
      <c r="F2122" s="5"/>
      <c r="G2122" s="5"/>
      <c r="H2122" s="6" t="str">
        <f t="shared" ref="H2122:H2185" si="137">IF(F2122=0,"",(G2122/F2122-1))</f>
        <v/>
      </c>
      <c r="I2122" s="5"/>
      <c r="J2122" s="6" t="str">
        <f t="shared" ref="J2122:J2185" si="138">IF(I2122=0,"",(G2122/I2122-1))</f>
        <v/>
      </c>
      <c r="K2122" s="5"/>
      <c r="L2122" s="5"/>
      <c r="M2122" s="6" t="str">
        <f t="shared" ref="M2122:M2185" si="139">IF(K2122=0,"",(L2122/K2122-1))</f>
        <v/>
      </c>
    </row>
    <row r="2123" spans="3:13" x14ac:dyDescent="0.2">
      <c r="C2123" s="5"/>
      <c r="D2123" s="5"/>
      <c r="E2123" s="6" t="str">
        <f t="shared" si="136"/>
        <v/>
      </c>
      <c r="F2123" s="5"/>
      <c r="G2123" s="5"/>
      <c r="H2123" s="6" t="str">
        <f t="shared" si="137"/>
        <v/>
      </c>
      <c r="I2123" s="5"/>
      <c r="J2123" s="6" t="str">
        <f t="shared" si="138"/>
        <v/>
      </c>
      <c r="K2123" s="5"/>
      <c r="L2123" s="5"/>
      <c r="M2123" s="6" t="str">
        <f t="shared" si="139"/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ref="E2186:E2249" si="140">IF(C2186=0,"",(D2186/C2186-1))</f>
        <v/>
      </c>
      <c r="F2186" s="5"/>
      <c r="G2186" s="5"/>
      <c r="H2186" s="6" t="str">
        <f t="shared" ref="H2186:H2249" si="141">IF(F2186=0,"",(G2186/F2186-1))</f>
        <v/>
      </c>
      <c r="I2186" s="5"/>
      <c r="J2186" s="6" t="str">
        <f t="shared" ref="J2186:J2249" si="142">IF(I2186=0,"",(G2186/I2186-1))</f>
        <v/>
      </c>
      <c r="K2186" s="5"/>
      <c r="L2186" s="5"/>
      <c r="M2186" s="6" t="str">
        <f t="shared" ref="M2186:M2249" si="143">IF(K2186=0,"",(L2186/K2186-1))</f>
        <v/>
      </c>
    </row>
    <row r="2187" spans="3:13" x14ac:dyDescent="0.2">
      <c r="C2187" s="5"/>
      <c r="D2187" s="5"/>
      <c r="E2187" s="6" t="str">
        <f t="shared" si="140"/>
        <v/>
      </c>
      <c r="F2187" s="5"/>
      <c r="G2187" s="5"/>
      <c r="H2187" s="6" t="str">
        <f t="shared" si="141"/>
        <v/>
      </c>
      <c r="I2187" s="5"/>
      <c r="J2187" s="6" t="str">
        <f t="shared" si="142"/>
        <v/>
      </c>
      <c r="K2187" s="5"/>
      <c r="L2187" s="5"/>
      <c r="M2187" s="6" t="str">
        <f t="shared" si="143"/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ref="E2250:E2313" si="144">IF(C2250=0,"",(D2250/C2250-1))</f>
        <v/>
      </c>
      <c r="F2250" s="5"/>
      <c r="G2250" s="5"/>
      <c r="H2250" s="6" t="str">
        <f t="shared" ref="H2250:H2313" si="145">IF(F2250=0,"",(G2250/F2250-1))</f>
        <v/>
      </c>
      <c r="I2250" s="5"/>
      <c r="J2250" s="6" t="str">
        <f t="shared" ref="J2250:J2313" si="146">IF(I2250=0,"",(G2250/I2250-1))</f>
        <v/>
      </c>
      <c r="K2250" s="5"/>
      <c r="L2250" s="5"/>
      <c r="M2250" s="6" t="str">
        <f t="shared" ref="M2250:M2313" si="147">IF(K2250=0,"",(L2250/K2250-1))</f>
        <v/>
      </c>
    </row>
    <row r="2251" spans="3:13" x14ac:dyDescent="0.2">
      <c r="C2251" s="5"/>
      <c r="D2251" s="5"/>
      <c r="E2251" s="6" t="str">
        <f t="shared" si="144"/>
        <v/>
      </c>
      <c r="F2251" s="5"/>
      <c r="G2251" s="5"/>
      <c r="H2251" s="6" t="str">
        <f t="shared" si="145"/>
        <v/>
      </c>
      <c r="I2251" s="5"/>
      <c r="J2251" s="6" t="str">
        <f t="shared" si="146"/>
        <v/>
      </c>
      <c r="K2251" s="5"/>
      <c r="L2251" s="5"/>
      <c r="M2251" s="6" t="str">
        <f t="shared" si="147"/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ref="E2314:E2377" si="148">IF(C2314=0,"",(D2314/C2314-1))</f>
        <v/>
      </c>
      <c r="F2314" s="5"/>
      <c r="G2314" s="5"/>
      <c r="H2314" s="6" t="str">
        <f t="shared" ref="H2314:H2377" si="149">IF(F2314=0,"",(G2314/F2314-1))</f>
        <v/>
      </c>
      <c r="I2314" s="5"/>
      <c r="J2314" s="6" t="str">
        <f t="shared" ref="J2314:J2377" si="150">IF(I2314=0,"",(G2314/I2314-1))</f>
        <v/>
      </c>
      <c r="K2314" s="5"/>
      <c r="L2314" s="5"/>
      <c r="M2314" s="6" t="str">
        <f t="shared" ref="M2314:M2377" si="151">IF(K2314=0,"",(L2314/K2314-1))</f>
        <v/>
      </c>
    </row>
    <row r="2315" spans="3:13" x14ac:dyDescent="0.2">
      <c r="C2315" s="5"/>
      <c r="D2315" s="5"/>
      <c r="E2315" s="6" t="str">
        <f t="shared" si="148"/>
        <v/>
      </c>
      <c r="F2315" s="5"/>
      <c r="G2315" s="5"/>
      <c r="H2315" s="6" t="str">
        <f t="shared" si="149"/>
        <v/>
      </c>
      <c r="I2315" s="5"/>
      <c r="J2315" s="6" t="str">
        <f t="shared" si="150"/>
        <v/>
      </c>
      <c r="K2315" s="5"/>
      <c r="L2315" s="5"/>
      <c r="M2315" s="6" t="str">
        <f t="shared" si="151"/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ref="E2378:E2441" si="152">IF(C2378=0,"",(D2378/C2378-1))</f>
        <v/>
      </c>
      <c r="F2378" s="5"/>
      <c r="G2378" s="5"/>
      <c r="H2378" s="6" t="str">
        <f t="shared" ref="H2378:H2441" si="153">IF(F2378=0,"",(G2378/F2378-1))</f>
        <v/>
      </c>
      <c r="I2378" s="5"/>
      <c r="J2378" s="6" t="str">
        <f t="shared" ref="J2378:J2441" si="154">IF(I2378=0,"",(G2378/I2378-1))</f>
        <v/>
      </c>
      <c r="K2378" s="5"/>
      <c r="L2378" s="5"/>
      <c r="M2378" s="6" t="str">
        <f t="shared" ref="M2378:M2441" si="155">IF(K2378=0,"",(L2378/K2378-1))</f>
        <v/>
      </c>
    </row>
    <row r="2379" spans="3:13" x14ac:dyDescent="0.2">
      <c r="C2379" s="5"/>
      <c r="D2379" s="5"/>
      <c r="E2379" s="6" t="str">
        <f t="shared" si="152"/>
        <v/>
      </c>
      <c r="F2379" s="5"/>
      <c r="G2379" s="5"/>
      <c r="H2379" s="6" t="str">
        <f t="shared" si="153"/>
        <v/>
      </c>
      <c r="I2379" s="5"/>
      <c r="J2379" s="6" t="str">
        <f t="shared" si="154"/>
        <v/>
      </c>
      <c r="K2379" s="5"/>
      <c r="L2379" s="5"/>
      <c r="M2379" s="6" t="str">
        <f t="shared" si="155"/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ref="E2442:E2505" si="156">IF(C2442=0,"",(D2442/C2442-1))</f>
        <v/>
      </c>
      <c r="F2442" s="5"/>
      <c r="G2442" s="5"/>
      <c r="H2442" s="6" t="str">
        <f t="shared" ref="H2442:H2505" si="157">IF(F2442=0,"",(G2442/F2442-1))</f>
        <v/>
      </c>
      <c r="I2442" s="5"/>
      <c r="J2442" s="6" t="str">
        <f t="shared" ref="J2442:J2505" si="158">IF(I2442=0,"",(G2442/I2442-1))</f>
        <v/>
      </c>
      <c r="K2442" s="5"/>
      <c r="L2442" s="5"/>
      <c r="M2442" s="6" t="str">
        <f t="shared" ref="M2442:M2505" si="159">IF(K2442=0,"",(L2442/K2442-1))</f>
        <v/>
      </c>
    </row>
    <row r="2443" spans="3:13" x14ac:dyDescent="0.2">
      <c r="C2443" s="5"/>
      <c r="D2443" s="5"/>
      <c r="E2443" s="6" t="str">
        <f t="shared" si="156"/>
        <v/>
      </c>
      <c r="F2443" s="5"/>
      <c r="G2443" s="5"/>
      <c r="H2443" s="6" t="str">
        <f t="shared" si="157"/>
        <v/>
      </c>
      <c r="I2443" s="5"/>
      <c r="J2443" s="6" t="str">
        <f t="shared" si="158"/>
        <v/>
      </c>
      <c r="K2443" s="5"/>
      <c r="L2443" s="5"/>
      <c r="M2443" s="6" t="str">
        <f t="shared" si="159"/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ref="E2506:E2569" si="160">IF(C2506=0,"",(D2506/C2506-1))</f>
        <v/>
      </c>
      <c r="F2506" s="5"/>
      <c r="G2506" s="5"/>
      <c r="H2506" s="6" t="str">
        <f t="shared" ref="H2506:H2569" si="161">IF(F2506=0,"",(G2506/F2506-1))</f>
        <v/>
      </c>
      <c r="I2506" s="5"/>
      <c r="J2506" s="6" t="str">
        <f t="shared" ref="J2506:J2569" si="162">IF(I2506=0,"",(G2506/I2506-1))</f>
        <v/>
      </c>
      <c r="K2506" s="5"/>
      <c r="L2506" s="5"/>
      <c r="M2506" s="6" t="str">
        <f t="shared" ref="M2506:M2569" si="163">IF(K2506=0,"",(L2506/K2506-1))</f>
        <v/>
      </c>
    </row>
    <row r="2507" spans="3:13" x14ac:dyDescent="0.2">
      <c r="C2507" s="5"/>
      <c r="D2507" s="5"/>
      <c r="E2507" s="6" t="str">
        <f t="shared" si="160"/>
        <v/>
      </c>
      <c r="F2507" s="5"/>
      <c r="G2507" s="5"/>
      <c r="H2507" s="6" t="str">
        <f t="shared" si="161"/>
        <v/>
      </c>
      <c r="I2507" s="5"/>
      <c r="J2507" s="6" t="str">
        <f t="shared" si="162"/>
        <v/>
      </c>
      <c r="K2507" s="5"/>
      <c r="L2507" s="5"/>
      <c r="M2507" s="6" t="str">
        <f t="shared" si="163"/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ref="E2570:E2633" si="164">IF(C2570=0,"",(D2570/C2570-1))</f>
        <v/>
      </c>
      <c r="F2570" s="5"/>
      <c r="G2570" s="5"/>
      <c r="H2570" s="6" t="str">
        <f t="shared" ref="H2570:H2633" si="165">IF(F2570=0,"",(G2570/F2570-1))</f>
        <v/>
      </c>
      <c r="I2570" s="5"/>
      <c r="J2570" s="6" t="str">
        <f t="shared" ref="J2570:J2633" si="166">IF(I2570=0,"",(G2570/I2570-1))</f>
        <v/>
      </c>
      <c r="K2570" s="5"/>
      <c r="L2570" s="5"/>
      <c r="M2570" s="6" t="str">
        <f t="shared" ref="M2570:M2633" si="167">IF(K2570=0,"",(L2570/K2570-1))</f>
        <v/>
      </c>
    </row>
    <row r="2571" spans="3:13" x14ac:dyDescent="0.2">
      <c r="C2571" s="5"/>
      <c r="D2571" s="5"/>
      <c r="E2571" s="6" t="str">
        <f t="shared" si="164"/>
        <v/>
      </c>
      <c r="F2571" s="5"/>
      <c r="G2571" s="5"/>
      <c r="H2571" s="6" t="str">
        <f t="shared" si="165"/>
        <v/>
      </c>
      <c r="I2571" s="5"/>
      <c r="J2571" s="6" t="str">
        <f t="shared" si="166"/>
        <v/>
      </c>
      <c r="K2571" s="5"/>
      <c r="L2571" s="5"/>
      <c r="M2571" s="6" t="str">
        <f t="shared" si="167"/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ref="E2634:E2697" si="168">IF(C2634=0,"",(D2634/C2634-1))</f>
        <v/>
      </c>
      <c r="F2634" s="5"/>
      <c r="G2634" s="5"/>
      <c r="H2634" s="6" t="str">
        <f t="shared" ref="H2634:H2697" si="169">IF(F2634=0,"",(G2634/F2634-1))</f>
        <v/>
      </c>
      <c r="I2634" s="5"/>
      <c r="J2634" s="6" t="str">
        <f t="shared" ref="J2634:J2697" si="170">IF(I2634=0,"",(G2634/I2634-1))</f>
        <v/>
      </c>
      <c r="K2634" s="5"/>
      <c r="L2634" s="5"/>
      <c r="M2634" s="6" t="str">
        <f t="shared" ref="M2634:M2697" si="171">IF(K2634=0,"",(L2634/K2634-1))</f>
        <v/>
      </c>
    </row>
    <row r="2635" spans="3:13" x14ac:dyDescent="0.2">
      <c r="C2635" s="5"/>
      <c r="D2635" s="5"/>
      <c r="E2635" s="6" t="str">
        <f t="shared" si="168"/>
        <v/>
      </c>
      <c r="F2635" s="5"/>
      <c r="G2635" s="5"/>
      <c r="H2635" s="6" t="str">
        <f t="shared" si="169"/>
        <v/>
      </c>
      <c r="I2635" s="5"/>
      <c r="J2635" s="6" t="str">
        <f t="shared" si="170"/>
        <v/>
      </c>
      <c r="K2635" s="5"/>
      <c r="L2635" s="5"/>
      <c r="M2635" s="6" t="str">
        <f t="shared" si="171"/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ref="E2698:E2761" si="172">IF(C2698=0,"",(D2698/C2698-1))</f>
        <v/>
      </c>
      <c r="F2698" s="5"/>
      <c r="G2698" s="5"/>
      <c r="H2698" s="6" t="str">
        <f t="shared" ref="H2698:H2761" si="173">IF(F2698=0,"",(G2698/F2698-1))</f>
        <v/>
      </c>
      <c r="I2698" s="5"/>
      <c r="J2698" s="6" t="str">
        <f t="shared" ref="J2698:J2761" si="174">IF(I2698=0,"",(G2698/I2698-1))</f>
        <v/>
      </c>
      <c r="K2698" s="5"/>
      <c r="L2698" s="5"/>
      <c r="M2698" s="6" t="str">
        <f t="shared" ref="M2698:M2761" si="175">IF(K2698=0,"",(L2698/K2698-1))</f>
        <v/>
      </c>
    </row>
    <row r="2699" spans="3:13" x14ac:dyDescent="0.2">
      <c r="C2699" s="5"/>
      <c r="D2699" s="5"/>
      <c r="E2699" s="6" t="str">
        <f t="shared" si="172"/>
        <v/>
      </c>
      <c r="F2699" s="5"/>
      <c r="G2699" s="5"/>
      <c r="H2699" s="6" t="str">
        <f t="shared" si="173"/>
        <v/>
      </c>
      <c r="I2699" s="5"/>
      <c r="J2699" s="6" t="str">
        <f t="shared" si="174"/>
        <v/>
      </c>
      <c r="K2699" s="5"/>
      <c r="L2699" s="5"/>
      <c r="M2699" s="6" t="str">
        <f t="shared" si="175"/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ref="E2762:E2825" si="176">IF(C2762=0,"",(D2762/C2762-1))</f>
        <v/>
      </c>
      <c r="F2762" s="5"/>
      <c r="G2762" s="5"/>
      <c r="H2762" s="6" t="str">
        <f t="shared" ref="H2762:H2825" si="177">IF(F2762=0,"",(G2762/F2762-1))</f>
        <v/>
      </c>
      <c r="I2762" s="5"/>
      <c r="J2762" s="6" t="str">
        <f t="shared" ref="J2762:J2825" si="178">IF(I2762=0,"",(G2762/I2762-1))</f>
        <v/>
      </c>
      <c r="K2762" s="5"/>
      <c r="L2762" s="5"/>
      <c r="M2762" s="6" t="str">
        <f t="shared" ref="M2762:M2825" si="179">IF(K2762=0,"",(L2762/K2762-1))</f>
        <v/>
      </c>
    </row>
    <row r="2763" spans="3:13" x14ac:dyDescent="0.2">
      <c r="C2763" s="5"/>
      <c r="D2763" s="5"/>
      <c r="E2763" s="6" t="str">
        <f t="shared" si="176"/>
        <v/>
      </c>
      <c r="F2763" s="5"/>
      <c r="G2763" s="5"/>
      <c r="H2763" s="6" t="str">
        <f t="shared" si="177"/>
        <v/>
      </c>
      <c r="I2763" s="5"/>
      <c r="J2763" s="6" t="str">
        <f t="shared" si="178"/>
        <v/>
      </c>
      <c r="K2763" s="5"/>
      <c r="L2763" s="5"/>
      <c r="M2763" s="6" t="str">
        <f t="shared" si="179"/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ref="E2826:E2889" si="180">IF(C2826=0,"",(D2826/C2826-1))</f>
        <v/>
      </c>
      <c r="F2826" s="5"/>
      <c r="G2826" s="5"/>
      <c r="H2826" s="6" t="str">
        <f t="shared" ref="H2826:H2889" si="181">IF(F2826=0,"",(G2826/F2826-1))</f>
        <v/>
      </c>
      <c r="I2826" s="5"/>
      <c r="J2826" s="6" t="str">
        <f t="shared" ref="J2826:J2889" si="182">IF(I2826=0,"",(G2826/I2826-1))</f>
        <v/>
      </c>
      <c r="K2826" s="5"/>
      <c r="L2826" s="5"/>
      <c r="M2826" s="6" t="str">
        <f t="shared" ref="M2826:M2889" si="183">IF(K2826=0,"",(L2826/K2826-1))</f>
        <v/>
      </c>
    </row>
    <row r="2827" spans="3:13" x14ac:dyDescent="0.2">
      <c r="C2827" s="5"/>
      <c r="D2827" s="5"/>
      <c r="E2827" s="6" t="str">
        <f t="shared" si="180"/>
        <v/>
      </c>
      <c r="F2827" s="5"/>
      <c r="G2827" s="5"/>
      <c r="H2827" s="6" t="str">
        <f t="shared" si="181"/>
        <v/>
      </c>
      <c r="I2827" s="5"/>
      <c r="J2827" s="6" t="str">
        <f t="shared" si="182"/>
        <v/>
      </c>
      <c r="K2827" s="5"/>
      <c r="L2827" s="5"/>
      <c r="M2827" s="6" t="str">
        <f t="shared" si="183"/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ref="E2890:E2953" si="184">IF(C2890=0,"",(D2890/C2890-1))</f>
        <v/>
      </c>
      <c r="F2890" s="5"/>
      <c r="G2890" s="5"/>
      <c r="H2890" s="6" t="str">
        <f t="shared" ref="H2890:H2953" si="185">IF(F2890=0,"",(G2890/F2890-1))</f>
        <v/>
      </c>
      <c r="I2890" s="5"/>
      <c r="J2890" s="6" t="str">
        <f t="shared" ref="J2890:J2953" si="186">IF(I2890=0,"",(G2890/I2890-1))</f>
        <v/>
      </c>
      <c r="K2890" s="5"/>
      <c r="L2890" s="5"/>
      <c r="M2890" s="6" t="str">
        <f t="shared" ref="M2890:M2953" si="187">IF(K2890=0,"",(L2890/K2890-1))</f>
        <v/>
      </c>
    </row>
    <row r="2891" spans="3:13" x14ac:dyDescent="0.2">
      <c r="C2891" s="5"/>
      <c r="D2891" s="5"/>
      <c r="E2891" s="6" t="str">
        <f t="shared" si="184"/>
        <v/>
      </c>
      <c r="F2891" s="5"/>
      <c r="G2891" s="5"/>
      <c r="H2891" s="6" t="str">
        <f t="shared" si="185"/>
        <v/>
      </c>
      <c r="I2891" s="5"/>
      <c r="J2891" s="6" t="str">
        <f t="shared" si="186"/>
        <v/>
      </c>
      <c r="K2891" s="5"/>
      <c r="L2891" s="5"/>
      <c r="M2891" s="6" t="str">
        <f t="shared" si="187"/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ref="E2954:E3017" si="188">IF(C2954=0,"",(D2954/C2954-1))</f>
        <v/>
      </c>
      <c r="F2954" s="5"/>
      <c r="G2954" s="5"/>
      <c r="H2954" s="6" t="str">
        <f t="shared" ref="H2954:H3017" si="189">IF(F2954=0,"",(G2954/F2954-1))</f>
        <v/>
      </c>
      <c r="I2954" s="5"/>
      <c r="J2954" s="6" t="str">
        <f t="shared" ref="J2954:J3017" si="190">IF(I2954=0,"",(G2954/I2954-1))</f>
        <v/>
      </c>
      <c r="K2954" s="5"/>
      <c r="L2954" s="5"/>
      <c r="M2954" s="6" t="str">
        <f t="shared" ref="M2954:M3017" si="191">IF(K2954=0,"",(L2954/K2954-1))</f>
        <v/>
      </c>
    </row>
    <row r="2955" spans="3:13" x14ac:dyDescent="0.2">
      <c r="C2955" s="5"/>
      <c r="D2955" s="5"/>
      <c r="E2955" s="6" t="str">
        <f t="shared" si="188"/>
        <v/>
      </c>
      <c r="F2955" s="5"/>
      <c r="G2955" s="5"/>
      <c r="H2955" s="6" t="str">
        <f t="shared" si="189"/>
        <v/>
      </c>
      <c r="I2955" s="5"/>
      <c r="J2955" s="6" t="str">
        <f t="shared" si="190"/>
        <v/>
      </c>
      <c r="K2955" s="5"/>
      <c r="L2955" s="5"/>
      <c r="M2955" s="6" t="str">
        <f t="shared" si="191"/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ref="E3018:E3081" si="192">IF(C3018=0,"",(D3018/C3018-1))</f>
        <v/>
      </c>
      <c r="F3018" s="5"/>
      <c r="G3018" s="5"/>
      <c r="H3018" s="6" t="str">
        <f t="shared" ref="H3018:H3081" si="193">IF(F3018=0,"",(G3018/F3018-1))</f>
        <v/>
      </c>
      <c r="I3018" s="5"/>
      <c r="J3018" s="6" t="str">
        <f t="shared" ref="J3018:J3081" si="194">IF(I3018=0,"",(G3018/I3018-1))</f>
        <v/>
      </c>
      <c r="K3018" s="5"/>
      <c r="L3018" s="5"/>
      <c r="M3018" s="6" t="str">
        <f t="shared" ref="M3018:M3081" si="195">IF(K3018=0,"",(L3018/K3018-1))</f>
        <v/>
      </c>
    </row>
    <row r="3019" spans="3:13" x14ac:dyDescent="0.2">
      <c r="C3019" s="5"/>
      <c r="D3019" s="5"/>
      <c r="E3019" s="6" t="str">
        <f t="shared" si="192"/>
        <v/>
      </c>
      <c r="F3019" s="5"/>
      <c r="G3019" s="5"/>
      <c r="H3019" s="6" t="str">
        <f t="shared" si="193"/>
        <v/>
      </c>
      <c r="I3019" s="5"/>
      <c r="J3019" s="6" t="str">
        <f t="shared" si="194"/>
        <v/>
      </c>
      <c r="K3019" s="5"/>
      <c r="L3019" s="5"/>
      <c r="M3019" s="6" t="str">
        <f t="shared" si="195"/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ref="E3082:E3145" si="196">IF(C3082=0,"",(D3082/C3082-1))</f>
        <v/>
      </c>
      <c r="F3082" s="5"/>
      <c r="G3082" s="5"/>
      <c r="H3082" s="6" t="str">
        <f t="shared" ref="H3082:H3145" si="197">IF(F3082=0,"",(G3082/F3082-1))</f>
        <v/>
      </c>
      <c r="I3082" s="5"/>
      <c r="J3082" s="6" t="str">
        <f t="shared" ref="J3082:J3145" si="198">IF(I3082=0,"",(G3082/I3082-1))</f>
        <v/>
      </c>
      <c r="K3082" s="5"/>
      <c r="L3082" s="5"/>
      <c r="M3082" s="6" t="str">
        <f t="shared" ref="M3082:M3145" si="199">IF(K3082=0,"",(L3082/K3082-1))</f>
        <v/>
      </c>
    </row>
    <row r="3083" spans="3:13" x14ac:dyDescent="0.2">
      <c r="C3083" s="5"/>
      <c r="D3083" s="5"/>
      <c r="E3083" s="6" t="str">
        <f t="shared" si="196"/>
        <v/>
      </c>
      <c r="F3083" s="5"/>
      <c r="G3083" s="5"/>
      <c r="H3083" s="6" t="str">
        <f t="shared" si="197"/>
        <v/>
      </c>
      <c r="I3083" s="5"/>
      <c r="J3083" s="6" t="str">
        <f t="shared" si="198"/>
        <v/>
      </c>
      <c r="K3083" s="5"/>
      <c r="L3083" s="5"/>
      <c r="M3083" s="6" t="str">
        <f t="shared" si="199"/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ref="E3146:E3209" si="200">IF(C3146=0,"",(D3146/C3146-1))</f>
        <v/>
      </c>
      <c r="F3146" s="5"/>
      <c r="G3146" s="5"/>
      <c r="H3146" s="6" t="str">
        <f t="shared" ref="H3146:H3209" si="201">IF(F3146=0,"",(G3146/F3146-1))</f>
        <v/>
      </c>
      <c r="I3146" s="5"/>
      <c r="J3146" s="6" t="str">
        <f t="shared" ref="J3146:J3209" si="202">IF(I3146=0,"",(G3146/I3146-1))</f>
        <v/>
      </c>
      <c r="K3146" s="5"/>
      <c r="L3146" s="5"/>
      <c r="M3146" s="6" t="str">
        <f t="shared" ref="M3146:M3209" si="203">IF(K3146=0,"",(L3146/K3146-1))</f>
        <v/>
      </c>
    </row>
    <row r="3147" spans="3:13" x14ac:dyDescent="0.2">
      <c r="C3147" s="5"/>
      <c r="D3147" s="5"/>
      <c r="E3147" s="6" t="str">
        <f t="shared" si="200"/>
        <v/>
      </c>
      <c r="F3147" s="5"/>
      <c r="G3147" s="5"/>
      <c r="H3147" s="6" t="str">
        <f t="shared" si="201"/>
        <v/>
      </c>
      <c r="I3147" s="5"/>
      <c r="J3147" s="6" t="str">
        <f t="shared" si="202"/>
        <v/>
      </c>
      <c r="K3147" s="5"/>
      <c r="L3147" s="5"/>
      <c r="M3147" s="6" t="str">
        <f t="shared" si="203"/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ref="E3210:E3273" si="204">IF(C3210=0,"",(D3210/C3210-1))</f>
        <v/>
      </c>
      <c r="F3210" s="5"/>
      <c r="G3210" s="5"/>
      <c r="H3210" s="6" t="str">
        <f t="shared" ref="H3210:H3273" si="205">IF(F3210=0,"",(G3210/F3210-1))</f>
        <v/>
      </c>
      <c r="I3210" s="5"/>
      <c r="J3210" s="6" t="str">
        <f t="shared" ref="J3210:J3273" si="206">IF(I3210=0,"",(G3210/I3210-1))</f>
        <v/>
      </c>
      <c r="K3210" s="5"/>
      <c r="L3210" s="5"/>
      <c r="M3210" s="6" t="str">
        <f t="shared" ref="M3210:M3273" si="207">IF(K3210=0,"",(L3210/K3210-1))</f>
        <v/>
      </c>
    </row>
    <row r="3211" spans="3:13" x14ac:dyDescent="0.2">
      <c r="C3211" s="5"/>
      <c r="D3211" s="5"/>
      <c r="E3211" s="6" t="str">
        <f t="shared" si="204"/>
        <v/>
      </c>
      <c r="F3211" s="5"/>
      <c r="G3211" s="5"/>
      <c r="H3211" s="6" t="str">
        <f t="shared" si="205"/>
        <v/>
      </c>
      <c r="I3211" s="5"/>
      <c r="J3211" s="6" t="str">
        <f t="shared" si="206"/>
        <v/>
      </c>
      <c r="K3211" s="5"/>
      <c r="L3211" s="5"/>
      <c r="M3211" s="6" t="str">
        <f t="shared" si="207"/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ref="E3274:E3337" si="208">IF(C3274=0,"",(D3274/C3274-1))</f>
        <v/>
      </c>
      <c r="F3274" s="5"/>
      <c r="G3274" s="5"/>
      <c r="H3274" s="6" t="str">
        <f t="shared" ref="H3274:H3337" si="209">IF(F3274=0,"",(G3274/F3274-1))</f>
        <v/>
      </c>
      <c r="I3274" s="5"/>
      <c r="J3274" s="6" t="str">
        <f t="shared" ref="J3274:J3337" si="210">IF(I3274=0,"",(G3274/I3274-1))</f>
        <v/>
      </c>
      <c r="K3274" s="5"/>
      <c r="L3274" s="5"/>
      <c r="M3274" s="6" t="str">
        <f t="shared" ref="M3274:M3337" si="211">IF(K3274=0,"",(L3274/K3274-1))</f>
        <v/>
      </c>
    </row>
    <row r="3275" spans="3:13" x14ac:dyDescent="0.2">
      <c r="C3275" s="5"/>
      <c r="D3275" s="5"/>
      <c r="E3275" s="6" t="str">
        <f t="shared" si="208"/>
        <v/>
      </c>
      <c r="F3275" s="5"/>
      <c r="G3275" s="5"/>
      <c r="H3275" s="6" t="str">
        <f t="shared" si="209"/>
        <v/>
      </c>
      <c r="I3275" s="5"/>
      <c r="J3275" s="6" t="str">
        <f t="shared" si="210"/>
        <v/>
      </c>
      <c r="K3275" s="5"/>
      <c r="L3275" s="5"/>
      <c r="M3275" s="6" t="str">
        <f t="shared" si="211"/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ref="E3338:E3401" si="212">IF(C3338=0,"",(D3338/C3338-1))</f>
        <v/>
      </c>
      <c r="F3338" s="5"/>
      <c r="G3338" s="5"/>
      <c r="H3338" s="6" t="str">
        <f t="shared" ref="H3338:H3401" si="213">IF(F3338=0,"",(G3338/F3338-1))</f>
        <v/>
      </c>
      <c r="I3338" s="5"/>
      <c r="J3338" s="6" t="str">
        <f t="shared" ref="J3338:J3401" si="214">IF(I3338=0,"",(G3338/I3338-1))</f>
        <v/>
      </c>
      <c r="K3338" s="5"/>
      <c r="L3338" s="5"/>
      <c r="M3338" s="6" t="str">
        <f t="shared" ref="M3338:M3401" si="215">IF(K3338=0,"",(L3338/K3338-1))</f>
        <v/>
      </c>
    </row>
    <row r="3339" spans="3:13" x14ac:dyDescent="0.2">
      <c r="C3339" s="5"/>
      <c r="D3339" s="5"/>
      <c r="E3339" s="6" t="str">
        <f t="shared" si="212"/>
        <v/>
      </c>
      <c r="F3339" s="5"/>
      <c r="G3339" s="5"/>
      <c r="H3339" s="6" t="str">
        <f t="shared" si="213"/>
        <v/>
      </c>
      <c r="I3339" s="5"/>
      <c r="J3339" s="6" t="str">
        <f t="shared" si="214"/>
        <v/>
      </c>
      <c r="K3339" s="5"/>
      <c r="L3339" s="5"/>
      <c r="M3339" s="6" t="str">
        <f t="shared" si="215"/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ref="E3402:E3465" si="216">IF(C3402=0,"",(D3402/C3402-1))</f>
        <v/>
      </c>
      <c r="F3402" s="5"/>
      <c r="G3402" s="5"/>
      <c r="H3402" s="6" t="str">
        <f t="shared" ref="H3402:H3465" si="217">IF(F3402=0,"",(G3402/F3402-1))</f>
        <v/>
      </c>
      <c r="I3402" s="5"/>
      <c r="J3402" s="6" t="str">
        <f t="shared" ref="J3402:J3465" si="218">IF(I3402=0,"",(G3402/I3402-1))</f>
        <v/>
      </c>
      <c r="K3402" s="5"/>
      <c r="L3402" s="5"/>
      <c r="M3402" s="6" t="str">
        <f t="shared" ref="M3402:M3465" si="219">IF(K3402=0,"",(L3402/K3402-1))</f>
        <v/>
      </c>
    </row>
    <row r="3403" spans="3:13" x14ac:dyDescent="0.2">
      <c r="C3403" s="5"/>
      <c r="D3403" s="5"/>
      <c r="E3403" s="6" t="str">
        <f t="shared" si="216"/>
        <v/>
      </c>
      <c r="F3403" s="5"/>
      <c r="G3403" s="5"/>
      <c r="H3403" s="6" t="str">
        <f t="shared" si="217"/>
        <v/>
      </c>
      <c r="I3403" s="5"/>
      <c r="J3403" s="6" t="str">
        <f t="shared" si="218"/>
        <v/>
      </c>
      <c r="K3403" s="5"/>
      <c r="L3403" s="5"/>
      <c r="M3403" s="6" t="str">
        <f t="shared" si="219"/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ref="E3466:E3529" si="220">IF(C3466=0,"",(D3466/C3466-1))</f>
        <v/>
      </c>
      <c r="F3466" s="5"/>
      <c r="G3466" s="5"/>
      <c r="H3466" s="6" t="str">
        <f t="shared" ref="H3466:H3529" si="221">IF(F3466=0,"",(G3466/F3466-1))</f>
        <v/>
      </c>
      <c r="I3466" s="5"/>
      <c r="J3466" s="6" t="str">
        <f t="shared" ref="J3466:J3529" si="222">IF(I3466=0,"",(G3466/I3466-1))</f>
        <v/>
      </c>
      <c r="K3466" s="5"/>
      <c r="L3466" s="5"/>
      <c r="M3466" s="6" t="str">
        <f t="shared" ref="M3466:M3529" si="223">IF(K3466=0,"",(L3466/K3466-1))</f>
        <v/>
      </c>
    </row>
    <row r="3467" spans="3:13" x14ac:dyDescent="0.2">
      <c r="C3467" s="5"/>
      <c r="D3467" s="5"/>
      <c r="E3467" s="6" t="str">
        <f t="shared" si="220"/>
        <v/>
      </c>
      <c r="F3467" s="5"/>
      <c r="G3467" s="5"/>
      <c r="H3467" s="6" t="str">
        <f t="shared" si="221"/>
        <v/>
      </c>
      <c r="I3467" s="5"/>
      <c r="J3467" s="6" t="str">
        <f t="shared" si="222"/>
        <v/>
      </c>
      <c r="K3467" s="5"/>
      <c r="L3467" s="5"/>
      <c r="M3467" s="6" t="str">
        <f t="shared" si="223"/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ref="E3530:E3593" si="224">IF(C3530=0,"",(D3530/C3530-1))</f>
        <v/>
      </c>
      <c r="F3530" s="5"/>
      <c r="G3530" s="5"/>
      <c r="H3530" s="6" t="str">
        <f t="shared" ref="H3530:H3593" si="225">IF(F3530=0,"",(G3530/F3530-1))</f>
        <v/>
      </c>
      <c r="I3530" s="5"/>
      <c r="J3530" s="6" t="str">
        <f t="shared" ref="J3530:J3593" si="226">IF(I3530=0,"",(G3530/I3530-1))</f>
        <v/>
      </c>
      <c r="K3530" s="5"/>
      <c r="L3530" s="5"/>
      <c r="M3530" s="6" t="str">
        <f t="shared" ref="M3530:M3593" si="227">IF(K3530=0,"",(L3530/K3530-1))</f>
        <v/>
      </c>
    </row>
    <row r="3531" spans="3:13" x14ac:dyDescent="0.2">
      <c r="C3531" s="5"/>
      <c r="D3531" s="5"/>
      <c r="E3531" s="6" t="str">
        <f t="shared" si="224"/>
        <v/>
      </c>
      <c r="F3531" s="5"/>
      <c r="G3531" s="5"/>
      <c r="H3531" s="6" t="str">
        <f t="shared" si="225"/>
        <v/>
      </c>
      <c r="I3531" s="5"/>
      <c r="J3531" s="6" t="str">
        <f t="shared" si="226"/>
        <v/>
      </c>
      <c r="K3531" s="5"/>
      <c r="L3531" s="5"/>
      <c r="M3531" s="6" t="str">
        <f t="shared" si="227"/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ref="E3594:E3657" si="228">IF(C3594=0,"",(D3594/C3594-1))</f>
        <v/>
      </c>
      <c r="F3594" s="5"/>
      <c r="G3594" s="5"/>
      <c r="H3594" s="6" t="str">
        <f t="shared" ref="H3594:H3657" si="229">IF(F3594=0,"",(G3594/F3594-1))</f>
        <v/>
      </c>
      <c r="I3594" s="5"/>
      <c r="J3594" s="6" t="str">
        <f t="shared" ref="J3594:J3657" si="230">IF(I3594=0,"",(G3594/I3594-1))</f>
        <v/>
      </c>
      <c r="K3594" s="5"/>
      <c r="L3594" s="5"/>
      <c r="M3594" s="6" t="str">
        <f t="shared" ref="M3594:M3657" si="231">IF(K3594=0,"",(L3594/K3594-1))</f>
        <v/>
      </c>
    </row>
    <row r="3595" spans="3:13" x14ac:dyDescent="0.2">
      <c r="C3595" s="5"/>
      <c r="D3595" s="5"/>
      <c r="E3595" s="6" t="str">
        <f t="shared" si="228"/>
        <v/>
      </c>
      <c r="F3595" s="5"/>
      <c r="G3595" s="5"/>
      <c r="H3595" s="6" t="str">
        <f t="shared" si="229"/>
        <v/>
      </c>
      <c r="I3595" s="5"/>
      <c r="J3595" s="6" t="str">
        <f t="shared" si="230"/>
        <v/>
      </c>
      <c r="K3595" s="5"/>
      <c r="L3595" s="5"/>
      <c r="M3595" s="6" t="str">
        <f t="shared" si="231"/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ref="E3658:E3721" si="232">IF(C3658=0,"",(D3658/C3658-1))</f>
        <v/>
      </c>
      <c r="F3658" s="5"/>
      <c r="G3658" s="5"/>
      <c r="H3658" s="6" t="str">
        <f t="shared" ref="H3658:H3721" si="233">IF(F3658=0,"",(G3658/F3658-1))</f>
        <v/>
      </c>
      <c r="I3658" s="5"/>
      <c r="J3658" s="6" t="str">
        <f t="shared" ref="J3658:J3721" si="234">IF(I3658=0,"",(G3658/I3658-1))</f>
        <v/>
      </c>
      <c r="K3658" s="5"/>
      <c r="L3658" s="5"/>
      <c r="M3658" s="6" t="str">
        <f t="shared" ref="M3658:M3721" si="235">IF(K3658=0,"",(L3658/K3658-1))</f>
        <v/>
      </c>
    </row>
    <row r="3659" spans="3:13" x14ac:dyDescent="0.2">
      <c r="C3659" s="5"/>
      <c r="D3659" s="5"/>
      <c r="E3659" s="6" t="str">
        <f t="shared" si="232"/>
        <v/>
      </c>
      <c r="F3659" s="5"/>
      <c r="G3659" s="5"/>
      <c r="H3659" s="6" t="str">
        <f t="shared" si="233"/>
        <v/>
      </c>
      <c r="I3659" s="5"/>
      <c r="J3659" s="6" t="str">
        <f t="shared" si="234"/>
        <v/>
      </c>
      <c r="K3659" s="5"/>
      <c r="L3659" s="5"/>
      <c r="M3659" s="6" t="str">
        <f t="shared" si="235"/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ref="E3722:E3785" si="236">IF(C3722=0,"",(D3722/C3722-1))</f>
        <v/>
      </c>
      <c r="F3722" s="5"/>
      <c r="G3722" s="5"/>
      <c r="H3722" s="6" t="str">
        <f t="shared" ref="H3722:H3785" si="237">IF(F3722=0,"",(G3722/F3722-1))</f>
        <v/>
      </c>
      <c r="I3722" s="5"/>
      <c r="J3722" s="6" t="str">
        <f t="shared" ref="J3722:J3785" si="238">IF(I3722=0,"",(G3722/I3722-1))</f>
        <v/>
      </c>
      <c r="K3722" s="5"/>
      <c r="L3722" s="5"/>
      <c r="M3722" s="6" t="str">
        <f t="shared" ref="M3722:M3785" si="239">IF(K3722=0,"",(L3722/K3722-1))</f>
        <v/>
      </c>
    </row>
    <row r="3723" spans="3:13" x14ac:dyDescent="0.2">
      <c r="C3723" s="5"/>
      <c r="D3723" s="5"/>
      <c r="E3723" s="6" t="str">
        <f t="shared" si="236"/>
        <v/>
      </c>
      <c r="F3723" s="5"/>
      <c r="G3723" s="5"/>
      <c r="H3723" s="6" t="str">
        <f t="shared" si="237"/>
        <v/>
      </c>
      <c r="I3723" s="5"/>
      <c r="J3723" s="6" t="str">
        <f t="shared" si="238"/>
        <v/>
      </c>
      <c r="K3723" s="5"/>
      <c r="L3723" s="5"/>
      <c r="M3723" s="6" t="str">
        <f t="shared" si="239"/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ref="E3786:E3849" si="240">IF(C3786=0,"",(D3786/C3786-1))</f>
        <v/>
      </c>
      <c r="F3786" s="5"/>
      <c r="G3786" s="5"/>
      <c r="H3786" s="6" t="str">
        <f t="shared" ref="H3786:H3849" si="241">IF(F3786=0,"",(G3786/F3786-1))</f>
        <v/>
      </c>
      <c r="I3786" s="5"/>
      <c r="J3786" s="6" t="str">
        <f t="shared" ref="J3786:J3849" si="242">IF(I3786=0,"",(G3786/I3786-1))</f>
        <v/>
      </c>
      <c r="K3786" s="5"/>
      <c r="L3786" s="5"/>
      <c r="M3786" s="6" t="str">
        <f t="shared" ref="M3786:M3849" si="243">IF(K3786=0,"",(L3786/K3786-1))</f>
        <v/>
      </c>
    </row>
    <row r="3787" spans="3:13" x14ac:dyDescent="0.2">
      <c r="C3787" s="5"/>
      <c r="D3787" s="5"/>
      <c r="E3787" s="6" t="str">
        <f t="shared" si="240"/>
        <v/>
      </c>
      <c r="F3787" s="5"/>
      <c r="G3787" s="5"/>
      <c r="H3787" s="6" t="str">
        <f t="shared" si="241"/>
        <v/>
      </c>
      <c r="I3787" s="5"/>
      <c r="J3787" s="6" t="str">
        <f t="shared" si="242"/>
        <v/>
      </c>
      <c r="K3787" s="5"/>
      <c r="L3787" s="5"/>
      <c r="M3787" s="6" t="str">
        <f t="shared" si="243"/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ref="E3850:E3913" si="244">IF(C3850=0,"",(D3850/C3850-1))</f>
        <v/>
      </c>
      <c r="F3850" s="5"/>
      <c r="G3850" s="5"/>
      <c r="H3850" s="6" t="str">
        <f t="shared" ref="H3850:H3913" si="245">IF(F3850=0,"",(G3850/F3850-1))</f>
        <v/>
      </c>
      <c r="I3850" s="5"/>
      <c r="J3850" s="6" t="str">
        <f t="shared" ref="J3850:J3913" si="246">IF(I3850=0,"",(G3850/I3850-1))</f>
        <v/>
      </c>
      <c r="K3850" s="5"/>
      <c r="L3850" s="5"/>
      <c r="M3850" s="6" t="str">
        <f t="shared" ref="M3850:M3913" si="247">IF(K3850=0,"",(L3850/K3850-1))</f>
        <v/>
      </c>
    </row>
    <row r="3851" spans="3:13" x14ac:dyDescent="0.2">
      <c r="C3851" s="5"/>
      <c r="D3851" s="5"/>
      <c r="E3851" s="6" t="str">
        <f t="shared" si="244"/>
        <v/>
      </c>
      <c r="F3851" s="5"/>
      <c r="G3851" s="5"/>
      <c r="H3851" s="6" t="str">
        <f t="shared" si="245"/>
        <v/>
      </c>
      <c r="I3851" s="5"/>
      <c r="J3851" s="6" t="str">
        <f t="shared" si="246"/>
        <v/>
      </c>
      <c r="K3851" s="5"/>
      <c r="L3851" s="5"/>
      <c r="M3851" s="6" t="str">
        <f t="shared" si="247"/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ref="E3914:E3977" si="248">IF(C3914=0,"",(D3914/C3914-1))</f>
        <v/>
      </c>
      <c r="F3914" s="5"/>
      <c r="G3914" s="5"/>
      <c r="H3914" s="6" t="str">
        <f t="shared" ref="H3914:H3977" si="249">IF(F3914=0,"",(G3914/F3914-1))</f>
        <v/>
      </c>
      <c r="I3914" s="5"/>
      <c r="J3914" s="6" t="str">
        <f t="shared" ref="J3914:J3977" si="250">IF(I3914=0,"",(G3914/I3914-1))</f>
        <v/>
      </c>
      <c r="K3914" s="5"/>
      <c r="L3914" s="5"/>
      <c r="M3914" s="6" t="str">
        <f t="shared" ref="M3914:M3977" si="251">IF(K3914=0,"",(L3914/K3914-1))</f>
        <v/>
      </c>
    </row>
    <row r="3915" spans="3:13" x14ac:dyDescent="0.2">
      <c r="C3915" s="5"/>
      <c r="D3915" s="5"/>
      <c r="E3915" s="6" t="str">
        <f t="shared" si="248"/>
        <v/>
      </c>
      <c r="F3915" s="5"/>
      <c r="G3915" s="5"/>
      <c r="H3915" s="6" t="str">
        <f t="shared" si="249"/>
        <v/>
      </c>
      <c r="I3915" s="5"/>
      <c r="J3915" s="6" t="str">
        <f t="shared" si="250"/>
        <v/>
      </c>
      <c r="K3915" s="5"/>
      <c r="L3915" s="5"/>
      <c r="M3915" s="6" t="str">
        <f t="shared" si="251"/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ref="E3978:E4041" si="252">IF(C3978=0,"",(D3978/C3978-1))</f>
        <v/>
      </c>
      <c r="F3978" s="5"/>
      <c r="G3978" s="5"/>
      <c r="H3978" s="6" t="str">
        <f t="shared" ref="H3978:H4041" si="253">IF(F3978=0,"",(G3978/F3978-1))</f>
        <v/>
      </c>
      <c r="I3978" s="5"/>
      <c r="J3978" s="6" t="str">
        <f t="shared" ref="J3978:J4041" si="254">IF(I3978=0,"",(G3978/I3978-1))</f>
        <v/>
      </c>
      <c r="K3978" s="5"/>
      <c r="L3978" s="5"/>
      <c r="M3978" s="6" t="str">
        <f t="shared" ref="M3978:M4041" si="255">IF(K3978=0,"",(L3978/K3978-1))</f>
        <v/>
      </c>
    </row>
    <row r="3979" spans="3:13" x14ac:dyDescent="0.2">
      <c r="C3979" s="5"/>
      <c r="D3979" s="5"/>
      <c r="E3979" s="6" t="str">
        <f t="shared" si="252"/>
        <v/>
      </c>
      <c r="F3979" s="5"/>
      <c r="G3979" s="5"/>
      <c r="H3979" s="6" t="str">
        <f t="shared" si="253"/>
        <v/>
      </c>
      <c r="I3979" s="5"/>
      <c r="J3979" s="6" t="str">
        <f t="shared" si="254"/>
        <v/>
      </c>
      <c r="K3979" s="5"/>
      <c r="L3979" s="5"/>
      <c r="M3979" s="6" t="str">
        <f t="shared" si="255"/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ref="E4042:E4105" si="256">IF(C4042=0,"",(D4042/C4042-1))</f>
        <v/>
      </c>
      <c r="F4042" s="5"/>
      <c r="G4042" s="5"/>
      <c r="H4042" s="6" t="str">
        <f t="shared" ref="H4042:H4105" si="257">IF(F4042=0,"",(G4042/F4042-1))</f>
        <v/>
      </c>
      <c r="I4042" s="5"/>
      <c r="J4042" s="6" t="str">
        <f t="shared" ref="J4042:J4105" si="258">IF(I4042=0,"",(G4042/I4042-1))</f>
        <v/>
      </c>
      <c r="K4042" s="5"/>
      <c r="L4042" s="5"/>
      <c r="M4042" s="6" t="str">
        <f t="shared" ref="M4042:M4105" si="259">IF(K4042=0,"",(L4042/K4042-1))</f>
        <v/>
      </c>
    </row>
    <row r="4043" spans="3:13" x14ac:dyDescent="0.2">
      <c r="C4043" s="5"/>
      <c r="D4043" s="5"/>
      <c r="E4043" s="6" t="str">
        <f t="shared" si="256"/>
        <v/>
      </c>
      <c r="F4043" s="5"/>
      <c r="G4043" s="5"/>
      <c r="H4043" s="6" t="str">
        <f t="shared" si="257"/>
        <v/>
      </c>
      <c r="I4043" s="5"/>
      <c r="J4043" s="6" t="str">
        <f t="shared" si="258"/>
        <v/>
      </c>
      <c r="K4043" s="5"/>
      <c r="L4043" s="5"/>
      <c r="M4043" s="6" t="str">
        <f t="shared" si="259"/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ref="E4106:E4169" si="260">IF(C4106=0,"",(D4106/C4106-1))</f>
        <v/>
      </c>
      <c r="F4106" s="5"/>
      <c r="G4106" s="5"/>
      <c r="H4106" s="6" t="str">
        <f t="shared" ref="H4106:H4169" si="261">IF(F4106=0,"",(G4106/F4106-1))</f>
        <v/>
      </c>
      <c r="I4106" s="5"/>
      <c r="J4106" s="6" t="str">
        <f t="shared" ref="J4106:J4169" si="262">IF(I4106=0,"",(G4106/I4106-1))</f>
        <v/>
      </c>
      <c r="K4106" s="5"/>
      <c r="L4106" s="5"/>
      <c r="M4106" s="6" t="str">
        <f t="shared" ref="M4106:M4169" si="263">IF(K4106=0,"",(L4106/K4106-1))</f>
        <v/>
      </c>
    </row>
    <row r="4107" spans="3:13" x14ac:dyDescent="0.2">
      <c r="C4107" s="5"/>
      <c r="D4107" s="5"/>
      <c r="E4107" s="6" t="str">
        <f t="shared" si="260"/>
        <v/>
      </c>
      <c r="F4107" s="5"/>
      <c r="G4107" s="5"/>
      <c r="H4107" s="6" t="str">
        <f t="shared" si="261"/>
        <v/>
      </c>
      <c r="I4107" s="5"/>
      <c r="J4107" s="6" t="str">
        <f t="shared" si="262"/>
        <v/>
      </c>
      <c r="K4107" s="5"/>
      <c r="L4107" s="5"/>
      <c r="M4107" s="6" t="str">
        <f t="shared" si="263"/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ref="E4170:E4233" si="264">IF(C4170=0,"",(D4170/C4170-1))</f>
        <v/>
      </c>
      <c r="F4170" s="5"/>
      <c r="G4170" s="5"/>
      <c r="H4170" s="6" t="str">
        <f t="shared" ref="H4170:H4233" si="265">IF(F4170=0,"",(G4170/F4170-1))</f>
        <v/>
      </c>
      <c r="I4170" s="5"/>
      <c r="J4170" s="6" t="str">
        <f t="shared" ref="J4170:J4233" si="266">IF(I4170=0,"",(G4170/I4170-1))</f>
        <v/>
      </c>
      <c r="K4170" s="5"/>
      <c r="L4170" s="5"/>
      <c r="M4170" s="6" t="str">
        <f t="shared" ref="M4170:M4233" si="267">IF(K4170=0,"",(L4170/K4170-1))</f>
        <v/>
      </c>
    </row>
    <row r="4171" spans="3:13" x14ac:dyDescent="0.2">
      <c r="C4171" s="5"/>
      <c r="D4171" s="5"/>
      <c r="E4171" s="6" t="str">
        <f t="shared" si="264"/>
        <v/>
      </c>
      <c r="F4171" s="5"/>
      <c r="G4171" s="5"/>
      <c r="H4171" s="6" t="str">
        <f t="shared" si="265"/>
        <v/>
      </c>
      <c r="I4171" s="5"/>
      <c r="J4171" s="6" t="str">
        <f t="shared" si="266"/>
        <v/>
      </c>
      <c r="K4171" s="5"/>
      <c r="L4171" s="5"/>
      <c r="M4171" s="6" t="str">
        <f t="shared" si="267"/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ref="E4234:E4297" si="268">IF(C4234=0,"",(D4234/C4234-1))</f>
        <v/>
      </c>
      <c r="F4234" s="5"/>
      <c r="G4234" s="5"/>
      <c r="H4234" s="6" t="str">
        <f t="shared" ref="H4234:H4297" si="269">IF(F4234=0,"",(G4234/F4234-1))</f>
        <v/>
      </c>
      <c r="I4234" s="5"/>
      <c r="J4234" s="6" t="str">
        <f t="shared" ref="J4234:J4297" si="270">IF(I4234=0,"",(G4234/I4234-1))</f>
        <v/>
      </c>
      <c r="K4234" s="5"/>
      <c r="L4234" s="5"/>
      <c r="M4234" s="6" t="str">
        <f t="shared" ref="M4234:M4297" si="271">IF(K4234=0,"",(L4234/K4234-1))</f>
        <v/>
      </c>
    </row>
    <row r="4235" spans="3:13" x14ac:dyDescent="0.2">
      <c r="C4235" s="5"/>
      <c r="D4235" s="5"/>
      <c r="E4235" s="6" t="str">
        <f t="shared" si="268"/>
        <v/>
      </c>
      <c r="F4235" s="5"/>
      <c r="G4235" s="5"/>
      <c r="H4235" s="6" t="str">
        <f t="shared" si="269"/>
        <v/>
      </c>
      <c r="I4235" s="5"/>
      <c r="J4235" s="6" t="str">
        <f t="shared" si="270"/>
        <v/>
      </c>
      <c r="K4235" s="5"/>
      <c r="L4235" s="5"/>
      <c r="M4235" s="6" t="str">
        <f t="shared" si="271"/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ref="E4298:E4361" si="272">IF(C4298=0,"",(D4298/C4298-1))</f>
        <v/>
      </c>
      <c r="F4298" s="5"/>
      <c r="G4298" s="5"/>
      <c r="H4298" s="6" t="str">
        <f t="shared" ref="H4298:H4361" si="273">IF(F4298=0,"",(G4298/F4298-1))</f>
        <v/>
      </c>
      <c r="I4298" s="5"/>
      <c r="J4298" s="6" t="str">
        <f t="shared" ref="J4298:J4361" si="274">IF(I4298=0,"",(G4298/I4298-1))</f>
        <v/>
      </c>
      <c r="K4298" s="5"/>
      <c r="L4298" s="5"/>
      <c r="M4298" s="6" t="str">
        <f t="shared" ref="M4298:M4361" si="275">IF(K4298=0,"",(L4298/K4298-1))</f>
        <v/>
      </c>
    </row>
    <row r="4299" spans="3:13" x14ac:dyDescent="0.2">
      <c r="C4299" s="5"/>
      <c r="D4299" s="5"/>
      <c r="E4299" s="6" t="str">
        <f t="shared" si="272"/>
        <v/>
      </c>
      <c r="F4299" s="5"/>
      <c r="G4299" s="5"/>
      <c r="H4299" s="6" t="str">
        <f t="shared" si="273"/>
        <v/>
      </c>
      <c r="I4299" s="5"/>
      <c r="J4299" s="6" t="str">
        <f t="shared" si="274"/>
        <v/>
      </c>
      <c r="K4299" s="5"/>
      <c r="L4299" s="5"/>
      <c r="M4299" s="6" t="str">
        <f t="shared" si="275"/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ref="E4362:E4425" si="276">IF(C4362=0,"",(D4362/C4362-1))</f>
        <v/>
      </c>
      <c r="F4362" s="5"/>
      <c r="G4362" s="5"/>
      <c r="H4362" s="6" t="str">
        <f t="shared" ref="H4362:H4425" si="277">IF(F4362=0,"",(G4362/F4362-1))</f>
        <v/>
      </c>
      <c r="I4362" s="5"/>
      <c r="J4362" s="6" t="str">
        <f t="shared" ref="J4362:J4425" si="278">IF(I4362=0,"",(G4362/I4362-1))</f>
        <v/>
      </c>
      <c r="K4362" s="5"/>
      <c r="L4362" s="5"/>
      <c r="M4362" s="6" t="str">
        <f t="shared" ref="M4362:M4425" si="279">IF(K4362=0,"",(L4362/K4362-1))</f>
        <v/>
      </c>
    </row>
    <row r="4363" spans="3:13" x14ac:dyDescent="0.2">
      <c r="C4363" s="5"/>
      <c r="D4363" s="5"/>
      <c r="E4363" s="6" t="str">
        <f t="shared" si="276"/>
        <v/>
      </c>
      <c r="F4363" s="5"/>
      <c r="G4363" s="5"/>
      <c r="H4363" s="6" t="str">
        <f t="shared" si="277"/>
        <v/>
      </c>
      <c r="I4363" s="5"/>
      <c r="J4363" s="6" t="str">
        <f t="shared" si="278"/>
        <v/>
      </c>
      <c r="K4363" s="5"/>
      <c r="L4363" s="5"/>
      <c r="M4363" s="6" t="str">
        <f t="shared" si="279"/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ref="E4426:E4489" si="280">IF(C4426=0,"",(D4426/C4426-1))</f>
        <v/>
      </c>
      <c r="F4426" s="5"/>
      <c r="G4426" s="5"/>
      <c r="H4426" s="6" t="str">
        <f t="shared" ref="H4426:H4489" si="281">IF(F4426=0,"",(G4426/F4426-1))</f>
        <v/>
      </c>
      <c r="I4426" s="5"/>
      <c r="J4426" s="6" t="str">
        <f t="shared" ref="J4426:J4489" si="282">IF(I4426=0,"",(G4426/I4426-1))</f>
        <v/>
      </c>
      <c r="K4426" s="5"/>
      <c r="L4426" s="5"/>
      <c r="M4426" s="6" t="str">
        <f t="shared" ref="M4426:M4489" si="283">IF(K4426=0,"",(L4426/K4426-1))</f>
        <v/>
      </c>
    </row>
    <row r="4427" spans="3:13" x14ac:dyDescent="0.2">
      <c r="C4427" s="5"/>
      <c r="D4427" s="5"/>
      <c r="E4427" s="6" t="str">
        <f t="shared" si="280"/>
        <v/>
      </c>
      <c r="F4427" s="5"/>
      <c r="G4427" s="5"/>
      <c r="H4427" s="6" t="str">
        <f t="shared" si="281"/>
        <v/>
      </c>
      <c r="I4427" s="5"/>
      <c r="J4427" s="6" t="str">
        <f t="shared" si="282"/>
        <v/>
      </c>
      <c r="K4427" s="5"/>
      <c r="L4427" s="5"/>
      <c r="M4427" s="6" t="str">
        <f t="shared" si="283"/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ref="E4490:E4553" si="284">IF(C4490=0,"",(D4490/C4490-1))</f>
        <v/>
      </c>
      <c r="F4490" s="5"/>
      <c r="G4490" s="5"/>
      <c r="H4490" s="6" t="str">
        <f t="shared" ref="H4490:H4553" si="285">IF(F4490=0,"",(G4490/F4490-1))</f>
        <v/>
      </c>
      <c r="I4490" s="5"/>
      <c r="J4490" s="6" t="str">
        <f t="shared" ref="J4490:J4553" si="286">IF(I4490=0,"",(G4490/I4490-1))</f>
        <v/>
      </c>
      <c r="K4490" s="5"/>
      <c r="L4490" s="5"/>
      <c r="M4490" s="6" t="str">
        <f t="shared" ref="M4490:M4553" si="287">IF(K4490=0,"",(L4490/K4490-1))</f>
        <v/>
      </c>
    </row>
    <row r="4491" spans="3:13" x14ac:dyDescent="0.2">
      <c r="C4491" s="5"/>
      <c r="D4491" s="5"/>
      <c r="E4491" s="6" t="str">
        <f t="shared" si="284"/>
        <v/>
      </c>
      <c r="F4491" s="5"/>
      <c r="G4491" s="5"/>
      <c r="H4491" s="6" t="str">
        <f t="shared" si="285"/>
        <v/>
      </c>
      <c r="I4491" s="5"/>
      <c r="J4491" s="6" t="str">
        <f t="shared" si="286"/>
        <v/>
      </c>
      <c r="K4491" s="5"/>
      <c r="L4491" s="5"/>
      <c r="M4491" s="6" t="str">
        <f t="shared" si="287"/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ref="E4554:E4617" si="288">IF(C4554=0,"",(D4554/C4554-1))</f>
        <v/>
      </c>
      <c r="F4554" s="5"/>
      <c r="G4554" s="5"/>
      <c r="H4554" s="6" t="str">
        <f t="shared" ref="H4554:H4617" si="289">IF(F4554=0,"",(G4554/F4554-1))</f>
        <v/>
      </c>
      <c r="I4554" s="5"/>
      <c r="J4554" s="6" t="str">
        <f t="shared" ref="J4554:J4617" si="290">IF(I4554=0,"",(G4554/I4554-1))</f>
        <v/>
      </c>
      <c r="K4554" s="5"/>
      <c r="L4554" s="5"/>
      <c r="M4554" s="6" t="str">
        <f t="shared" ref="M4554:M4617" si="291">IF(K4554=0,"",(L4554/K4554-1))</f>
        <v/>
      </c>
    </row>
    <row r="4555" spans="3:13" x14ac:dyDescent="0.2">
      <c r="C4555" s="5"/>
      <c r="D4555" s="5"/>
      <c r="E4555" s="6" t="str">
        <f t="shared" si="288"/>
        <v/>
      </c>
      <c r="F4555" s="5"/>
      <c r="G4555" s="5"/>
      <c r="H4555" s="6" t="str">
        <f t="shared" si="289"/>
        <v/>
      </c>
      <c r="I4555" s="5"/>
      <c r="J4555" s="6" t="str">
        <f t="shared" si="290"/>
        <v/>
      </c>
      <c r="K4555" s="5"/>
      <c r="L4555" s="5"/>
      <c r="M4555" s="6" t="str">
        <f t="shared" si="291"/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ref="E4618:E4681" si="292">IF(C4618=0,"",(D4618/C4618-1))</f>
        <v/>
      </c>
      <c r="F4618" s="5"/>
      <c r="G4618" s="5"/>
      <c r="H4618" s="6" t="str">
        <f t="shared" ref="H4618:H4681" si="293">IF(F4618=0,"",(G4618/F4618-1))</f>
        <v/>
      </c>
      <c r="I4618" s="5"/>
      <c r="J4618" s="6" t="str">
        <f t="shared" ref="J4618:J4681" si="294">IF(I4618=0,"",(G4618/I4618-1))</f>
        <v/>
      </c>
      <c r="K4618" s="5"/>
      <c r="L4618" s="5"/>
      <c r="M4618" s="6" t="str">
        <f t="shared" ref="M4618:M4681" si="295">IF(K4618=0,"",(L4618/K4618-1))</f>
        <v/>
      </c>
    </row>
    <row r="4619" spans="3:13" x14ac:dyDescent="0.2">
      <c r="C4619" s="5"/>
      <c r="D4619" s="5"/>
      <c r="E4619" s="6" t="str">
        <f t="shared" si="292"/>
        <v/>
      </c>
      <c r="F4619" s="5"/>
      <c r="G4619" s="5"/>
      <c r="H4619" s="6" t="str">
        <f t="shared" si="293"/>
        <v/>
      </c>
      <c r="I4619" s="5"/>
      <c r="J4619" s="6" t="str">
        <f t="shared" si="294"/>
        <v/>
      </c>
      <c r="K4619" s="5"/>
      <c r="L4619" s="5"/>
      <c r="M4619" s="6" t="str">
        <f t="shared" si="295"/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ref="E4682:E4745" si="296">IF(C4682=0,"",(D4682/C4682-1))</f>
        <v/>
      </c>
      <c r="F4682" s="5"/>
      <c r="G4682" s="5"/>
      <c r="H4682" s="6" t="str">
        <f t="shared" ref="H4682:H4745" si="297">IF(F4682=0,"",(G4682/F4682-1))</f>
        <v/>
      </c>
      <c r="I4682" s="5"/>
      <c r="J4682" s="6" t="str">
        <f t="shared" ref="J4682:J4745" si="298">IF(I4682=0,"",(G4682/I4682-1))</f>
        <v/>
      </c>
      <c r="K4682" s="5"/>
      <c r="L4682" s="5"/>
      <c r="M4682" s="6" t="str">
        <f t="shared" ref="M4682:M4745" si="299">IF(K4682=0,"",(L4682/K4682-1))</f>
        <v/>
      </c>
    </row>
    <row r="4683" spans="3:13" x14ac:dyDescent="0.2">
      <c r="C4683" s="5"/>
      <c r="D4683" s="5"/>
      <c r="E4683" s="6" t="str">
        <f t="shared" si="296"/>
        <v/>
      </c>
      <c r="F4683" s="5"/>
      <c r="G4683" s="5"/>
      <c r="H4683" s="6" t="str">
        <f t="shared" si="297"/>
        <v/>
      </c>
      <c r="I4683" s="5"/>
      <c r="J4683" s="6" t="str">
        <f t="shared" si="298"/>
        <v/>
      </c>
      <c r="K4683" s="5"/>
      <c r="L4683" s="5"/>
      <c r="M4683" s="6" t="str">
        <f t="shared" si="299"/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ref="E4746:E4809" si="300">IF(C4746=0,"",(D4746/C4746-1))</f>
        <v/>
      </c>
      <c r="F4746" s="5"/>
      <c r="G4746" s="5"/>
      <c r="H4746" s="6" t="str">
        <f t="shared" ref="H4746:H4809" si="301">IF(F4746=0,"",(G4746/F4746-1))</f>
        <v/>
      </c>
      <c r="I4746" s="5"/>
      <c r="J4746" s="6" t="str">
        <f t="shared" ref="J4746:J4809" si="302">IF(I4746=0,"",(G4746/I4746-1))</f>
        <v/>
      </c>
      <c r="K4746" s="5"/>
      <c r="L4746" s="5"/>
      <c r="M4746" s="6" t="str">
        <f t="shared" ref="M4746:M4809" si="303">IF(K4746=0,"",(L4746/K4746-1))</f>
        <v/>
      </c>
    </row>
    <row r="4747" spans="3:13" x14ac:dyDescent="0.2">
      <c r="C4747" s="5"/>
      <c r="D4747" s="5"/>
      <c r="E4747" s="6" t="str">
        <f t="shared" si="300"/>
        <v/>
      </c>
      <c r="F4747" s="5"/>
      <c r="G4747" s="5"/>
      <c r="H4747" s="6" t="str">
        <f t="shared" si="301"/>
        <v/>
      </c>
      <c r="I4747" s="5"/>
      <c r="J4747" s="6" t="str">
        <f t="shared" si="302"/>
        <v/>
      </c>
      <c r="K4747" s="5"/>
      <c r="L4747" s="5"/>
      <c r="M4747" s="6" t="str">
        <f t="shared" si="303"/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ref="E4810:E4873" si="304">IF(C4810=0,"",(D4810/C4810-1))</f>
        <v/>
      </c>
      <c r="F4810" s="5"/>
      <c r="G4810" s="5"/>
      <c r="H4810" s="6" t="str">
        <f t="shared" ref="H4810:H4873" si="305">IF(F4810=0,"",(G4810/F4810-1))</f>
        <v/>
      </c>
      <c r="I4810" s="5"/>
      <c r="J4810" s="6" t="str">
        <f t="shared" ref="J4810:J4873" si="306">IF(I4810=0,"",(G4810/I4810-1))</f>
        <v/>
      </c>
      <c r="K4810" s="5"/>
      <c r="L4810" s="5"/>
      <c r="M4810" s="6" t="str">
        <f t="shared" ref="M4810:M4873" si="307">IF(K4810=0,"",(L4810/K4810-1))</f>
        <v/>
      </c>
    </row>
    <row r="4811" spans="3:13" x14ac:dyDescent="0.2">
      <c r="C4811" s="5"/>
      <c r="D4811" s="5"/>
      <c r="E4811" s="6" t="str">
        <f t="shared" si="304"/>
        <v/>
      </c>
      <c r="F4811" s="5"/>
      <c r="G4811" s="5"/>
      <c r="H4811" s="6" t="str">
        <f t="shared" si="305"/>
        <v/>
      </c>
      <c r="I4811" s="5"/>
      <c r="J4811" s="6" t="str">
        <f t="shared" si="306"/>
        <v/>
      </c>
      <c r="K4811" s="5"/>
      <c r="L4811" s="5"/>
      <c r="M4811" s="6" t="str">
        <f t="shared" si="307"/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ref="E4874:E4937" si="308">IF(C4874=0,"",(D4874/C4874-1))</f>
        <v/>
      </c>
      <c r="F4874" s="5"/>
      <c r="G4874" s="5"/>
      <c r="H4874" s="6" t="str">
        <f t="shared" ref="H4874:H4937" si="309">IF(F4874=0,"",(G4874/F4874-1))</f>
        <v/>
      </c>
      <c r="I4874" s="5"/>
      <c r="J4874" s="6" t="str">
        <f t="shared" ref="J4874:J4937" si="310">IF(I4874=0,"",(G4874/I4874-1))</f>
        <v/>
      </c>
      <c r="K4874" s="5"/>
      <c r="L4874" s="5"/>
      <c r="M4874" s="6" t="str">
        <f t="shared" ref="M4874:M4937" si="311">IF(K4874=0,"",(L4874/K4874-1))</f>
        <v/>
      </c>
    </row>
    <row r="4875" spans="3:13" x14ac:dyDescent="0.2">
      <c r="C4875" s="5"/>
      <c r="D4875" s="5"/>
      <c r="E4875" s="6" t="str">
        <f t="shared" si="308"/>
        <v/>
      </c>
      <c r="F4875" s="5"/>
      <c r="G4875" s="5"/>
      <c r="H4875" s="6" t="str">
        <f t="shared" si="309"/>
        <v/>
      </c>
      <c r="I4875" s="5"/>
      <c r="J4875" s="6" t="str">
        <f t="shared" si="310"/>
        <v/>
      </c>
      <c r="K4875" s="5"/>
      <c r="L4875" s="5"/>
      <c r="M4875" s="6" t="str">
        <f t="shared" si="311"/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ref="E4938:E4978" si="312">IF(C4938=0,"",(D4938/C4938-1))</f>
        <v/>
      </c>
      <c r="F4938" s="5"/>
      <c r="G4938" s="5"/>
      <c r="H4938" s="6" t="str">
        <f t="shared" ref="H4938:H4979" si="313">IF(F4938=0,"",(G4938/F4938-1))</f>
        <v/>
      </c>
      <c r="I4938" s="5"/>
      <c r="J4938" s="6" t="str">
        <f t="shared" ref="J4938:J4979" si="314">IF(I4938=0,"",(G4938/I4938-1))</f>
        <v/>
      </c>
      <c r="K4938" s="5"/>
      <c r="L4938" s="5"/>
      <c r="M4938" s="6" t="str">
        <f t="shared" ref="M4938:M4979" si="315">IF(K4938=0,"",(L4938/K4938-1))</f>
        <v/>
      </c>
    </row>
    <row r="4939" spans="3:13" x14ac:dyDescent="0.2">
      <c r="C4939" s="5"/>
      <c r="D4939" s="5"/>
      <c r="E4939" s="6" t="str">
        <f t="shared" si="312"/>
        <v/>
      </c>
      <c r="F4939" s="5"/>
      <c r="G4939" s="5"/>
      <c r="H4939" s="6" t="str">
        <f t="shared" si="313"/>
        <v/>
      </c>
      <c r="I4939" s="5"/>
      <c r="J4939" s="6" t="str">
        <f t="shared" si="314"/>
        <v/>
      </c>
      <c r="K4939" s="5"/>
      <c r="L4939" s="5"/>
      <c r="M4939" s="6" t="str">
        <f t="shared" si="315"/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/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F4980" s="5"/>
      <c r="G4980" s="5"/>
    </row>
    <row r="4981" spans="3:13" x14ac:dyDescent="0.2">
      <c r="C4981" s="5"/>
      <c r="D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USER</cp:lastModifiedBy>
  <dcterms:created xsi:type="dcterms:W3CDTF">2015-10-01T07:49:00Z</dcterms:created>
  <dcterms:modified xsi:type="dcterms:W3CDTF">2022-04-06T18:44:48Z</dcterms:modified>
</cp:coreProperties>
</file>